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DD95A44C-5F4F-4530-ABFB-29EBB3E22B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Services" sheetId="3" r:id="rId3"/>
    <sheet name="Bills" sheetId="4" r:id="rId4"/>
    <sheet name="Bill lines" sheetId="5" r:id="rId5"/>
    <sheet name="Payments" sheetId="6" r:id="rId6"/>
    <sheet name="Receipt" sheetId="7" r:id="rId7"/>
    <sheet name="Summary" sheetId="8" r:id="rId8"/>
    <sheet name="Lists" sheetId="9" state="hidden" r:id="rId9"/>
  </sheets>
  <definedNames>
    <definedName name="_xlnm.Print_Area" localSheetId="6">Receipt!$A$1:$F$49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8" l="1"/>
  <c r="B20" i="8"/>
  <c r="C19" i="8"/>
  <c r="B19" i="8"/>
  <c r="C18" i="8"/>
  <c r="B18" i="8"/>
  <c r="C17" i="8"/>
  <c r="B17" i="8"/>
  <c r="C16" i="8"/>
  <c r="B16" i="8"/>
  <c r="C15" i="8"/>
  <c r="B15" i="8"/>
  <c r="C6" i="8"/>
  <c r="B6" i="8"/>
  <c r="C5" i="8"/>
  <c r="A2" i="8"/>
  <c r="D46" i="7"/>
  <c r="H7" i="7"/>
  <c r="E9" i="7" s="1"/>
  <c r="A3" i="7"/>
  <c r="A2" i="7"/>
  <c r="A1" i="7"/>
  <c r="F2003" i="6"/>
  <c r="F2002" i="6"/>
  <c r="F2001" i="6"/>
  <c r="F2000" i="6"/>
  <c r="F1999" i="6"/>
  <c r="F1998" i="6"/>
  <c r="F1997" i="6"/>
  <c r="F1996" i="6"/>
  <c r="F1995" i="6"/>
  <c r="F1994" i="6"/>
  <c r="F1993" i="6"/>
  <c r="F1992" i="6"/>
  <c r="F1991" i="6"/>
  <c r="F1990" i="6"/>
  <c r="F1989" i="6"/>
  <c r="F1988" i="6"/>
  <c r="F1987" i="6"/>
  <c r="F1986" i="6"/>
  <c r="F1985" i="6"/>
  <c r="F1984" i="6"/>
  <c r="F1983" i="6"/>
  <c r="F1982" i="6"/>
  <c r="F1981" i="6"/>
  <c r="F1980" i="6"/>
  <c r="F1979" i="6"/>
  <c r="F1978" i="6"/>
  <c r="F1977" i="6"/>
  <c r="F1976" i="6"/>
  <c r="F1975" i="6"/>
  <c r="F1974" i="6"/>
  <c r="F1973" i="6"/>
  <c r="F1972" i="6"/>
  <c r="F1971" i="6"/>
  <c r="F1970" i="6"/>
  <c r="F1969" i="6"/>
  <c r="F1968" i="6"/>
  <c r="F1967" i="6"/>
  <c r="F1966" i="6"/>
  <c r="F1965" i="6"/>
  <c r="F1964" i="6"/>
  <c r="F1963" i="6"/>
  <c r="F1962" i="6"/>
  <c r="F1961" i="6"/>
  <c r="F1960" i="6"/>
  <c r="F1959" i="6"/>
  <c r="F1958" i="6"/>
  <c r="F1957" i="6"/>
  <c r="F1956" i="6"/>
  <c r="F1955" i="6"/>
  <c r="F1954" i="6"/>
  <c r="F1953" i="6"/>
  <c r="F1952" i="6"/>
  <c r="F1951" i="6"/>
  <c r="F1950" i="6"/>
  <c r="F1949" i="6"/>
  <c r="F1948" i="6"/>
  <c r="F1947" i="6"/>
  <c r="F1946" i="6"/>
  <c r="F1945" i="6"/>
  <c r="F1944" i="6"/>
  <c r="F1943" i="6"/>
  <c r="F1942" i="6"/>
  <c r="F1941" i="6"/>
  <c r="F1940" i="6"/>
  <c r="F1939" i="6"/>
  <c r="F1938" i="6"/>
  <c r="F1937" i="6"/>
  <c r="F1936" i="6"/>
  <c r="F1935" i="6"/>
  <c r="F1934" i="6"/>
  <c r="F1933" i="6"/>
  <c r="F1932" i="6"/>
  <c r="F1931" i="6"/>
  <c r="F1930" i="6"/>
  <c r="F1929" i="6"/>
  <c r="F1928" i="6"/>
  <c r="F1927" i="6"/>
  <c r="F1926" i="6"/>
  <c r="F1925" i="6"/>
  <c r="F1924" i="6"/>
  <c r="F1923" i="6"/>
  <c r="F1922" i="6"/>
  <c r="F1921" i="6"/>
  <c r="F1920" i="6"/>
  <c r="F1919" i="6"/>
  <c r="F1918" i="6"/>
  <c r="F1917" i="6"/>
  <c r="F1916" i="6"/>
  <c r="F1915" i="6"/>
  <c r="F1914" i="6"/>
  <c r="F1913" i="6"/>
  <c r="F1912" i="6"/>
  <c r="F1911" i="6"/>
  <c r="F1910" i="6"/>
  <c r="F1909" i="6"/>
  <c r="F1908" i="6"/>
  <c r="F1907" i="6"/>
  <c r="F1906" i="6"/>
  <c r="F1905" i="6"/>
  <c r="F1904" i="6"/>
  <c r="F1903" i="6"/>
  <c r="F1902" i="6"/>
  <c r="F1901" i="6"/>
  <c r="F1900" i="6"/>
  <c r="F1899" i="6"/>
  <c r="F1898" i="6"/>
  <c r="F1897" i="6"/>
  <c r="F1896" i="6"/>
  <c r="F1895" i="6"/>
  <c r="F1894" i="6"/>
  <c r="F1893" i="6"/>
  <c r="F1892" i="6"/>
  <c r="F1891" i="6"/>
  <c r="F1890" i="6"/>
  <c r="F1889" i="6"/>
  <c r="F1888" i="6"/>
  <c r="F1887" i="6"/>
  <c r="F1886" i="6"/>
  <c r="F1885" i="6"/>
  <c r="F1884" i="6"/>
  <c r="F1883" i="6"/>
  <c r="F1882" i="6"/>
  <c r="F1881" i="6"/>
  <c r="F1880" i="6"/>
  <c r="F1879" i="6"/>
  <c r="F1878" i="6"/>
  <c r="F1877" i="6"/>
  <c r="F1876" i="6"/>
  <c r="F1875" i="6"/>
  <c r="F1874" i="6"/>
  <c r="F1873" i="6"/>
  <c r="F1872" i="6"/>
  <c r="F1871" i="6"/>
  <c r="F1870" i="6"/>
  <c r="F1869" i="6"/>
  <c r="F1868" i="6"/>
  <c r="F1867" i="6"/>
  <c r="F1866" i="6"/>
  <c r="F1865" i="6"/>
  <c r="F1864" i="6"/>
  <c r="F1863" i="6"/>
  <c r="F1862" i="6"/>
  <c r="F1861" i="6"/>
  <c r="F1860" i="6"/>
  <c r="F1859" i="6"/>
  <c r="F1858" i="6"/>
  <c r="F1857" i="6"/>
  <c r="F1856" i="6"/>
  <c r="F1855" i="6"/>
  <c r="F1854" i="6"/>
  <c r="F1853" i="6"/>
  <c r="F1852" i="6"/>
  <c r="F1851" i="6"/>
  <c r="F1850" i="6"/>
  <c r="F1849" i="6"/>
  <c r="F1848" i="6"/>
  <c r="F1847" i="6"/>
  <c r="F1846" i="6"/>
  <c r="F1845" i="6"/>
  <c r="F1844" i="6"/>
  <c r="F1843" i="6"/>
  <c r="F1842" i="6"/>
  <c r="F1841" i="6"/>
  <c r="F1840" i="6"/>
  <c r="F1839" i="6"/>
  <c r="F1838" i="6"/>
  <c r="F1837" i="6"/>
  <c r="F1836" i="6"/>
  <c r="F1835" i="6"/>
  <c r="F1834" i="6"/>
  <c r="F1833" i="6"/>
  <c r="F1832" i="6"/>
  <c r="F1831" i="6"/>
  <c r="F1830" i="6"/>
  <c r="F1829" i="6"/>
  <c r="F1828" i="6"/>
  <c r="F1827" i="6"/>
  <c r="F1826" i="6"/>
  <c r="F1825" i="6"/>
  <c r="F1824" i="6"/>
  <c r="F1823" i="6"/>
  <c r="F1822" i="6"/>
  <c r="F1821" i="6"/>
  <c r="F1820" i="6"/>
  <c r="F1819" i="6"/>
  <c r="F1818" i="6"/>
  <c r="F1817" i="6"/>
  <c r="F1816" i="6"/>
  <c r="F1815" i="6"/>
  <c r="F1814" i="6"/>
  <c r="F1813" i="6"/>
  <c r="F1812" i="6"/>
  <c r="F1811" i="6"/>
  <c r="F1810" i="6"/>
  <c r="F1809" i="6"/>
  <c r="F1808" i="6"/>
  <c r="F1807" i="6"/>
  <c r="F1806" i="6"/>
  <c r="F1805" i="6"/>
  <c r="F1804" i="6"/>
  <c r="F1803" i="6"/>
  <c r="F1802" i="6"/>
  <c r="F1801" i="6"/>
  <c r="F1800" i="6"/>
  <c r="F1799" i="6"/>
  <c r="F1798" i="6"/>
  <c r="F1797" i="6"/>
  <c r="F1796" i="6"/>
  <c r="F1795" i="6"/>
  <c r="F1794" i="6"/>
  <c r="F1793" i="6"/>
  <c r="F1792" i="6"/>
  <c r="F1791" i="6"/>
  <c r="F1790" i="6"/>
  <c r="F1789" i="6"/>
  <c r="F1788" i="6"/>
  <c r="F1787" i="6"/>
  <c r="F1786" i="6"/>
  <c r="F1785" i="6"/>
  <c r="F1784" i="6"/>
  <c r="F1783" i="6"/>
  <c r="F1782" i="6"/>
  <c r="F1781" i="6"/>
  <c r="F1780" i="6"/>
  <c r="F1779" i="6"/>
  <c r="F1778" i="6"/>
  <c r="F1777" i="6"/>
  <c r="F1776" i="6"/>
  <c r="F1775" i="6"/>
  <c r="F1774" i="6"/>
  <c r="F1773" i="6"/>
  <c r="F1772" i="6"/>
  <c r="F1771" i="6"/>
  <c r="F1770" i="6"/>
  <c r="F1769" i="6"/>
  <c r="F1768" i="6"/>
  <c r="F1767" i="6"/>
  <c r="F1766" i="6"/>
  <c r="F1765" i="6"/>
  <c r="F1764" i="6"/>
  <c r="F1763" i="6"/>
  <c r="F1762" i="6"/>
  <c r="F1761" i="6"/>
  <c r="F1760" i="6"/>
  <c r="F1759" i="6"/>
  <c r="F1758" i="6"/>
  <c r="F1757" i="6"/>
  <c r="F1756" i="6"/>
  <c r="F1755" i="6"/>
  <c r="F1754" i="6"/>
  <c r="F1753" i="6"/>
  <c r="F1752" i="6"/>
  <c r="F1751" i="6"/>
  <c r="F1750" i="6"/>
  <c r="F1749" i="6"/>
  <c r="F1748" i="6"/>
  <c r="F1747" i="6"/>
  <c r="F1746" i="6"/>
  <c r="F1745" i="6"/>
  <c r="F1744" i="6"/>
  <c r="F1743" i="6"/>
  <c r="F1742" i="6"/>
  <c r="F1741" i="6"/>
  <c r="F1740" i="6"/>
  <c r="F1739" i="6"/>
  <c r="F1738" i="6"/>
  <c r="F1737" i="6"/>
  <c r="F1736" i="6"/>
  <c r="F1735" i="6"/>
  <c r="F1734" i="6"/>
  <c r="F1733" i="6"/>
  <c r="F1732" i="6"/>
  <c r="F1731" i="6"/>
  <c r="F1730" i="6"/>
  <c r="F1729" i="6"/>
  <c r="F1728" i="6"/>
  <c r="F1727" i="6"/>
  <c r="F1726" i="6"/>
  <c r="F1725" i="6"/>
  <c r="F1724" i="6"/>
  <c r="F1723" i="6"/>
  <c r="F1722" i="6"/>
  <c r="F1721" i="6"/>
  <c r="F1720" i="6"/>
  <c r="F1719" i="6"/>
  <c r="F1718" i="6"/>
  <c r="F1717" i="6"/>
  <c r="F1716" i="6"/>
  <c r="F1715" i="6"/>
  <c r="F1714" i="6"/>
  <c r="F1713" i="6"/>
  <c r="F1712" i="6"/>
  <c r="F1711" i="6"/>
  <c r="F1710" i="6"/>
  <c r="F1709" i="6"/>
  <c r="F1708" i="6"/>
  <c r="F1707" i="6"/>
  <c r="F1706" i="6"/>
  <c r="F1705" i="6"/>
  <c r="F1704" i="6"/>
  <c r="F1703" i="6"/>
  <c r="F1702" i="6"/>
  <c r="F1701" i="6"/>
  <c r="F1700" i="6"/>
  <c r="F1699" i="6"/>
  <c r="F1698" i="6"/>
  <c r="F1697" i="6"/>
  <c r="F1696" i="6"/>
  <c r="F1695" i="6"/>
  <c r="F1694" i="6"/>
  <c r="F1693" i="6"/>
  <c r="F1692" i="6"/>
  <c r="F1691" i="6"/>
  <c r="F1690" i="6"/>
  <c r="F1689" i="6"/>
  <c r="F1688" i="6"/>
  <c r="F1687" i="6"/>
  <c r="F1686" i="6"/>
  <c r="F1685" i="6"/>
  <c r="F1684" i="6"/>
  <c r="F1683" i="6"/>
  <c r="F1682" i="6"/>
  <c r="F1681" i="6"/>
  <c r="F1680" i="6"/>
  <c r="F1679" i="6"/>
  <c r="F1678" i="6"/>
  <c r="F1677" i="6"/>
  <c r="F1676" i="6"/>
  <c r="F1675" i="6"/>
  <c r="F1674" i="6"/>
  <c r="F1673" i="6"/>
  <c r="F1672" i="6"/>
  <c r="F1671" i="6"/>
  <c r="F1670" i="6"/>
  <c r="F1669" i="6"/>
  <c r="F1668" i="6"/>
  <c r="F1667" i="6"/>
  <c r="F1666" i="6"/>
  <c r="F1665" i="6"/>
  <c r="F1664" i="6"/>
  <c r="F1663" i="6"/>
  <c r="F1662" i="6"/>
  <c r="F1661" i="6"/>
  <c r="F1660" i="6"/>
  <c r="F1659" i="6"/>
  <c r="F1658" i="6"/>
  <c r="F1657" i="6"/>
  <c r="F1656" i="6"/>
  <c r="F1655" i="6"/>
  <c r="F1654" i="6"/>
  <c r="F1653" i="6"/>
  <c r="F1652" i="6"/>
  <c r="F1651" i="6"/>
  <c r="F1650" i="6"/>
  <c r="F1649" i="6"/>
  <c r="F1648" i="6"/>
  <c r="F1647" i="6"/>
  <c r="F1646" i="6"/>
  <c r="F1645" i="6"/>
  <c r="F1644" i="6"/>
  <c r="F1643" i="6"/>
  <c r="F1642" i="6"/>
  <c r="F1641" i="6"/>
  <c r="F1640" i="6"/>
  <c r="F1639" i="6"/>
  <c r="F1638" i="6"/>
  <c r="F1637" i="6"/>
  <c r="F1636" i="6"/>
  <c r="F1635" i="6"/>
  <c r="F1634" i="6"/>
  <c r="F1633" i="6"/>
  <c r="F1632" i="6"/>
  <c r="F1631" i="6"/>
  <c r="F1630" i="6"/>
  <c r="F1629" i="6"/>
  <c r="F1628" i="6"/>
  <c r="F1627" i="6"/>
  <c r="F1626" i="6"/>
  <c r="F1625" i="6"/>
  <c r="F1624" i="6"/>
  <c r="F1623" i="6"/>
  <c r="F1622" i="6"/>
  <c r="F1621" i="6"/>
  <c r="F1620" i="6"/>
  <c r="F1619" i="6"/>
  <c r="F1618" i="6"/>
  <c r="F1617" i="6"/>
  <c r="F1616" i="6"/>
  <c r="F1615" i="6"/>
  <c r="F1614" i="6"/>
  <c r="F1613" i="6"/>
  <c r="F1612" i="6"/>
  <c r="F1611" i="6"/>
  <c r="F1610" i="6"/>
  <c r="F1609" i="6"/>
  <c r="F1608" i="6"/>
  <c r="F1607" i="6"/>
  <c r="F1606" i="6"/>
  <c r="F1605" i="6"/>
  <c r="F1604" i="6"/>
  <c r="F1603" i="6"/>
  <c r="F1602" i="6"/>
  <c r="F1601" i="6"/>
  <c r="F1600" i="6"/>
  <c r="F1599" i="6"/>
  <c r="F1598" i="6"/>
  <c r="F1597" i="6"/>
  <c r="F1596" i="6"/>
  <c r="F1595" i="6"/>
  <c r="F1594" i="6"/>
  <c r="F1593" i="6"/>
  <c r="F1592" i="6"/>
  <c r="F1591" i="6"/>
  <c r="F1590" i="6"/>
  <c r="F1589" i="6"/>
  <c r="F1588" i="6"/>
  <c r="F1587" i="6"/>
  <c r="F1586" i="6"/>
  <c r="F1585" i="6"/>
  <c r="F1584" i="6"/>
  <c r="F1583" i="6"/>
  <c r="F1582" i="6"/>
  <c r="F1581" i="6"/>
  <c r="F1580" i="6"/>
  <c r="F1579" i="6"/>
  <c r="F1578" i="6"/>
  <c r="F1577" i="6"/>
  <c r="F1576" i="6"/>
  <c r="F1575" i="6"/>
  <c r="F1574" i="6"/>
  <c r="F1573" i="6"/>
  <c r="F1572" i="6"/>
  <c r="F1571" i="6"/>
  <c r="F1570" i="6"/>
  <c r="F1569" i="6"/>
  <c r="F1568" i="6"/>
  <c r="F1567" i="6"/>
  <c r="F1566" i="6"/>
  <c r="F1565" i="6"/>
  <c r="F1564" i="6"/>
  <c r="F1563" i="6"/>
  <c r="F1562" i="6"/>
  <c r="F1561" i="6"/>
  <c r="F1560" i="6"/>
  <c r="F1559" i="6"/>
  <c r="F1558" i="6"/>
  <c r="F1557" i="6"/>
  <c r="F1556" i="6"/>
  <c r="F1555" i="6"/>
  <c r="F1554" i="6"/>
  <c r="F1553" i="6"/>
  <c r="F1552" i="6"/>
  <c r="F1551" i="6"/>
  <c r="F1550" i="6"/>
  <c r="F1549" i="6"/>
  <c r="F1548" i="6"/>
  <c r="F1547" i="6"/>
  <c r="F1546" i="6"/>
  <c r="F1545" i="6"/>
  <c r="F1544" i="6"/>
  <c r="F1543" i="6"/>
  <c r="F1542" i="6"/>
  <c r="F1541" i="6"/>
  <c r="F1540" i="6"/>
  <c r="F1539" i="6"/>
  <c r="F1538" i="6"/>
  <c r="F1537" i="6"/>
  <c r="F1536" i="6"/>
  <c r="F1535" i="6"/>
  <c r="F1534" i="6"/>
  <c r="F1533" i="6"/>
  <c r="F1532" i="6"/>
  <c r="F1531" i="6"/>
  <c r="F1530" i="6"/>
  <c r="F1529" i="6"/>
  <c r="F1528" i="6"/>
  <c r="F1527" i="6"/>
  <c r="F1526" i="6"/>
  <c r="F1525" i="6"/>
  <c r="F1524" i="6"/>
  <c r="F1523" i="6"/>
  <c r="F1522" i="6"/>
  <c r="F1521" i="6"/>
  <c r="F1520" i="6"/>
  <c r="F1519" i="6"/>
  <c r="F1518" i="6"/>
  <c r="F1517" i="6"/>
  <c r="F1516" i="6"/>
  <c r="F1515" i="6"/>
  <c r="F1514" i="6"/>
  <c r="F1513" i="6"/>
  <c r="F1512" i="6"/>
  <c r="F1511" i="6"/>
  <c r="F1510" i="6"/>
  <c r="F1509" i="6"/>
  <c r="F1508" i="6"/>
  <c r="F1507" i="6"/>
  <c r="F1506" i="6"/>
  <c r="F1505" i="6"/>
  <c r="F1504" i="6"/>
  <c r="F1503" i="6"/>
  <c r="F1502" i="6"/>
  <c r="F1501" i="6"/>
  <c r="F1500" i="6"/>
  <c r="F1499" i="6"/>
  <c r="F1498" i="6"/>
  <c r="F1497" i="6"/>
  <c r="F1496" i="6"/>
  <c r="F1495" i="6"/>
  <c r="F1494" i="6"/>
  <c r="F1493" i="6"/>
  <c r="F1492" i="6"/>
  <c r="F1491" i="6"/>
  <c r="F1490" i="6"/>
  <c r="F1489" i="6"/>
  <c r="F1488" i="6"/>
  <c r="F1487" i="6"/>
  <c r="F1486" i="6"/>
  <c r="F1485" i="6"/>
  <c r="F1484" i="6"/>
  <c r="F1483" i="6"/>
  <c r="F1482" i="6"/>
  <c r="F1481" i="6"/>
  <c r="F1480" i="6"/>
  <c r="F1479" i="6"/>
  <c r="F1478" i="6"/>
  <c r="F1477" i="6"/>
  <c r="F1476" i="6"/>
  <c r="F1475" i="6"/>
  <c r="F1474" i="6"/>
  <c r="F1473" i="6"/>
  <c r="F1472" i="6"/>
  <c r="F1471" i="6"/>
  <c r="F1470" i="6"/>
  <c r="F1469" i="6"/>
  <c r="F1468" i="6"/>
  <c r="F1467" i="6"/>
  <c r="F1466" i="6"/>
  <c r="F1465" i="6"/>
  <c r="F1464" i="6"/>
  <c r="F1463" i="6"/>
  <c r="F1462" i="6"/>
  <c r="F1461" i="6"/>
  <c r="F1460" i="6"/>
  <c r="F1459" i="6"/>
  <c r="F1458" i="6"/>
  <c r="F1457" i="6"/>
  <c r="F1456" i="6"/>
  <c r="F1455" i="6"/>
  <c r="F1454" i="6"/>
  <c r="F1453" i="6"/>
  <c r="F1452" i="6"/>
  <c r="F1451" i="6"/>
  <c r="F1450" i="6"/>
  <c r="F1449" i="6"/>
  <c r="F1448" i="6"/>
  <c r="F1447" i="6"/>
  <c r="F1446" i="6"/>
  <c r="F1445" i="6"/>
  <c r="F1444" i="6"/>
  <c r="F1443" i="6"/>
  <c r="F1442" i="6"/>
  <c r="F1441" i="6"/>
  <c r="F1440" i="6"/>
  <c r="F1439" i="6"/>
  <c r="F1438" i="6"/>
  <c r="F1437" i="6"/>
  <c r="F1436" i="6"/>
  <c r="F1435" i="6"/>
  <c r="F1434" i="6"/>
  <c r="F1433" i="6"/>
  <c r="F1432" i="6"/>
  <c r="F1431" i="6"/>
  <c r="F1430" i="6"/>
  <c r="F1429" i="6"/>
  <c r="F1428" i="6"/>
  <c r="F1427" i="6"/>
  <c r="F1426" i="6"/>
  <c r="F1425" i="6"/>
  <c r="F1424" i="6"/>
  <c r="F1423" i="6"/>
  <c r="F1422" i="6"/>
  <c r="F1421" i="6"/>
  <c r="F1420" i="6"/>
  <c r="F1419" i="6"/>
  <c r="F1418" i="6"/>
  <c r="F1417" i="6"/>
  <c r="F1416" i="6"/>
  <c r="F1415" i="6"/>
  <c r="F1414" i="6"/>
  <c r="F1413" i="6"/>
  <c r="F1412" i="6"/>
  <c r="F1411" i="6"/>
  <c r="F1410" i="6"/>
  <c r="F1409" i="6"/>
  <c r="F1408" i="6"/>
  <c r="F1407" i="6"/>
  <c r="F1406" i="6"/>
  <c r="F1405" i="6"/>
  <c r="F1404" i="6"/>
  <c r="F1403" i="6"/>
  <c r="F1402" i="6"/>
  <c r="F1401" i="6"/>
  <c r="F1400" i="6"/>
  <c r="F1399" i="6"/>
  <c r="F1398" i="6"/>
  <c r="F1397" i="6"/>
  <c r="F1396" i="6"/>
  <c r="F1395" i="6"/>
  <c r="F1394" i="6"/>
  <c r="F1393" i="6"/>
  <c r="F1392" i="6"/>
  <c r="F1391" i="6"/>
  <c r="F1390" i="6"/>
  <c r="F1389" i="6"/>
  <c r="F1388" i="6"/>
  <c r="F1387" i="6"/>
  <c r="F1386" i="6"/>
  <c r="F1385" i="6"/>
  <c r="F1384" i="6"/>
  <c r="F1383" i="6"/>
  <c r="F1382" i="6"/>
  <c r="F1381" i="6"/>
  <c r="F1380" i="6"/>
  <c r="F1379" i="6"/>
  <c r="F1378" i="6"/>
  <c r="F1377" i="6"/>
  <c r="F1376" i="6"/>
  <c r="F1375" i="6"/>
  <c r="F1374" i="6"/>
  <c r="F1373" i="6"/>
  <c r="F1372" i="6"/>
  <c r="F1371" i="6"/>
  <c r="F1370" i="6"/>
  <c r="F1369" i="6"/>
  <c r="F1368" i="6"/>
  <c r="F1367" i="6"/>
  <c r="F1366" i="6"/>
  <c r="F1365" i="6"/>
  <c r="F1364" i="6"/>
  <c r="F1363" i="6"/>
  <c r="F1362" i="6"/>
  <c r="F1361" i="6"/>
  <c r="F1360" i="6"/>
  <c r="F1359" i="6"/>
  <c r="F1358" i="6"/>
  <c r="F1357" i="6"/>
  <c r="F1356" i="6"/>
  <c r="F1355" i="6"/>
  <c r="F1354" i="6"/>
  <c r="F1353" i="6"/>
  <c r="F1352" i="6"/>
  <c r="F1351" i="6"/>
  <c r="F1350" i="6"/>
  <c r="F1349" i="6"/>
  <c r="F1348" i="6"/>
  <c r="F1347" i="6"/>
  <c r="F1346" i="6"/>
  <c r="F1345" i="6"/>
  <c r="F1344" i="6"/>
  <c r="F1343" i="6"/>
  <c r="F1342" i="6"/>
  <c r="F1341" i="6"/>
  <c r="F1340" i="6"/>
  <c r="F1339" i="6"/>
  <c r="F1338" i="6"/>
  <c r="F1337" i="6"/>
  <c r="F1336" i="6"/>
  <c r="F1335" i="6"/>
  <c r="F1334" i="6"/>
  <c r="F1333" i="6"/>
  <c r="F1332" i="6"/>
  <c r="F1331" i="6"/>
  <c r="F1330" i="6"/>
  <c r="F1329" i="6"/>
  <c r="F1328" i="6"/>
  <c r="F1327" i="6"/>
  <c r="F1326" i="6"/>
  <c r="F1325" i="6"/>
  <c r="F1324" i="6"/>
  <c r="F1323" i="6"/>
  <c r="F1322" i="6"/>
  <c r="F1321" i="6"/>
  <c r="F1320" i="6"/>
  <c r="F1319" i="6"/>
  <c r="F1318" i="6"/>
  <c r="F1317" i="6"/>
  <c r="F1316" i="6"/>
  <c r="F1315" i="6"/>
  <c r="F1314" i="6"/>
  <c r="F1313" i="6"/>
  <c r="F1312" i="6"/>
  <c r="F1311" i="6"/>
  <c r="F1310" i="6"/>
  <c r="F1309" i="6"/>
  <c r="F1308" i="6"/>
  <c r="F1307" i="6"/>
  <c r="F1306" i="6"/>
  <c r="F1305" i="6"/>
  <c r="F1304" i="6"/>
  <c r="F1303" i="6"/>
  <c r="F1302" i="6"/>
  <c r="F1301" i="6"/>
  <c r="F1300" i="6"/>
  <c r="F1299" i="6"/>
  <c r="F1298" i="6"/>
  <c r="F1297" i="6"/>
  <c r="F1296" i="6"/>
  <c r="F1295" i="6"/>
  <c r="F1294" i="6"/>
  <c r="F1293" i="6"/>
  <c r="F1292" i="6"/>
  <c r="F1291" i="6"/>
  <c r="F1290" i="6"/>
  <c r="F1289" i="6"/>
  <c r="F1288" i="6"/>
  <c r="F1287" i="6"/>
  <c r="F1286" i="6"/>
  <c r="F1285" i="6"/>
  <c r="F1284" i="6"/>
  <c r="F1283" i="6"/>
  <c r="F1282" i="6"/>
  <c r="F1281" i="6"/>
  <c r="F1280" i="6"/>
  <c r="F1279" i="6"/>
  <c r="F1278" i="6"/>
  <c r="F1277" i="6"/>
  <c r="F1276" i="6"/>
  <c r="F1275" i="6"/>
  <c r="F1274" i="6"/>
  <c r="F1273" i="6"/>
  <c r="F1272" i="6"/>
  <c r="F1271" i="6"/>
  <c r="F1270" i="6"/>
  <c r="F1269" i="6"/>
  <c r="F1268" i="6"/>
  <c r="F1267" i="6"/>
  <c r="F1266" i="6"/>
  <c r="F1265" i="6"/>
  <c r="F1264" i="6"/>
  <c r="F1263" i="6"/>
  <c r="F1262" i="6"/>
  <c r="F1261" i="6"/>
  <c r="F1260" i="6"/>
  <c r="F1259" i="6"/>
  <c r="F1258" i="6"/>
  <c r="F1257" i="6"/>
  <c r="F1256" i="6"/>
  <c r="F1255" i="6"/>
  <c r="F1254" i="6"/>
  <c r="F1253" i="6"/>
  <c r="F1252" i="6"/>
  <c r="F1251" i="6"/>
  <c r="F1250" i="6"/>
  <c r="F1249" i="6"/>
  <c r="F1248" i="6"/>
  <c r="F1247" i="6"/>
  <c r="F1246" i="6"/>
  <c r="F1245" i="6"/>
  <c r="F1244" i="6"/>
  <c r="F1243" i="6"/>
  <c r="F1242" i="6"/>
  <c r="F1241" i="6"/>
  <c r="F1240" i="6"/>
  <c r="F1239" i="6"/>
  <c r="F1238" i="6"/>
  <c r="F1237" i="6"/>
  <c r="F1236" i="6"/>
  <c r="F1235" i="6"/>
  <c r="F1234" i="6"/>
  <c r="F1233" i="6"/>
  <c r="F1232" i="6"/>
  <c r="F1231" i="6"/>
  <c r="F1230" i="6"/>
  <c r="F1229" i="6"/>
  <c r="F1228" i="6"/>
  <c r="F1227" i="6"/>
  <c r="F1226" i="6"/>
  <c r="F1225" i="6"/>
  <c r="F1224" i="6"/>
  <c r="F1223" i="6"/>
  <c r="F1222" i="6"/>
  <c r="F1221" i="6"/>
  <c r="F1220" i="6"/>
  <c r="F1219" i="6"/>
  <c r="F1218" i="6"/>
  <c r="F1217" i="6"/>
  <c r="F1216" i="6"/>
  <c r="F1215" i="6"/>
  <c r="F1214" i="6"/>
  <c r="F1213" i="6"/>
  <c r="F1212" i="6"/>
  <c r="F1211" i="6"/>
  <c r="F1210" i="6"/>
  <c r="F1209" i="6"/>
  <c r="F1208" i="6"/>
  <c r="F1207" i="6"/>
  <c r="F1206" i="6"/>
  <c r="F1205" i="6"/>
  <c r="F1204" i="6"/>
  <c r="F1203" i="6"/>
  <c r="F1202" i="6"/>
  <c r="F1201" i="6"/>
  <c r="F1200" i="6"/>
  <c r="F1199" i="6"/>
  <c r="F1198" i="6"/>
  <c r="F1197" i="6"/>
  <c r="F1196" i="6"/>
  <c r="F1195" i="6"/>
  <c r="F1194" i="6"/>
  <c r="F1193" i="6"/>
  <c r="F1192" i="6"/>
  <c r="F1191" i="6"/>
  <c r="F1190" i="6"/>
  <c r="F1189" i="6"/>
  <c r="F1188" i="6"/>
  <c r="F1187" i="6"/>
  <c r="F1186" i="6"/>
  <c r="F1185" i="6"/>
  <c r="F1184" i="6"/>
  <c r="F1183" i="6"/>
  <c r="F1182" i="6"/>
  <c r="F1181" i="6"/>
  <c r="F1180" i="6"/>
  <c r="F1179" i="6"/>
  <c r="F1178" i="6"/>
  <c r="F1177" i="6"/>
  <c r="F1176" i="6"/>
  <c r="F1175" i="6"/>
  <c r="F1174" i="6"/>
  <c r="F1173" i="6"/>
  <c r="F1172" i="6"/>
  <c r="F1171" i="6"/>
  <c r="F1170" i="6"/>
  <c r="F1169" i="6"/>
  <c r="F1168" i="6"/>
  <c r="F1167" i="6"/>
  <c r="F1166" i="6"/>
  <c r="F1165" i="6"/>
  <c r="F1164" i="6"/>
  <c r="F1163" i="6"/>
  <c r="F1162" i="6"/>
  <c r="F1161" i="6"/>
  <c r="F1160" i="6"/>
  <c r="F1159" i="6"/>
  <c r="F1158" i="6"/>
  <c r="F1157" i="6"/>
  <c r="F1156" i="6"/>
  <c r="F1155" i="6"/>
  <c r="F1154" i="6"/>
  <c r="F1153" i="6"/>
  <c r="F1152" i="6"/>
  <c r="F1151" i="6"/>
  <c r="F1150" i="6"/>
  <c r="F1149" i="6"/>
  <c r="F1148" i="6"/>
  <c r="F1147" i="6"/>
  <c r="F1146" i="6"/>
  <c r="F1145" i="6"/>
  <c r="F1144" i="6"/>
  <c r="F1143" i="6"/>
  <c r="F1142" i="6"/>
  <c r="F1141" i="6"/>
  <c r="F1140" i="6"/>
  <c r="F1139" i="6"/>
  <c r="F1138" i="6"/>
  <c r="F1137" i="6"/>
  <c r="F1136" i="6"/>
  <c r="F1135" i="6"/>
  <c r="F1134" i="6"/>
  <c r="F1133" i="6"/>
  <c r="F1132" i="6"/>
  <c r="F1131" i="6"/>
  <c r="F1130" i="6"/>
  <c r="F1129" i="6"/>
  <c r="F1128" i="6"/>
  <c r="F1127" i="6"/>
  <c r="F1126" i="6"/>
  <c r="F1125" i="6"/>
  <c r="F1124" i="6"/>
  <c r="F1123" i="6"/>
  <c r="F1122" i="6"/>
  <c r="F1121" i="6"/>
  <c r="F1120" i="6"/>
  <c r="F1119" i="6"/>
  <c r="F1118" i="6"/>
  <c r="F1117" i="6"/>
  <c r="F1116" i="6"/>
  <c r="F1115" i="6"/>
  <c r="F1114" i="6"/>
  <c r="F1113" i="6"/>
  <c r="F1112" i="6"/>
  <c r="F1111" i="6"/>
  <c r="F1110" i="6"/>
  <c r="F1109" i="6"/>
  <c r="F1108" i="6"/>
  <c r="F1107" i="6"/>
  <c r="F1106" i="6"/>
  <c r="F1105" i="6"/>
  <c r="F1104" i="6"/>
  <c r="F1103" i="6"/>
  <c r="F1102" i="6"/>
  <c r="F1101" i="6"/>
  <c r="F1100" i="6"/>
  <c r="F1099" i="6"/>
  <c r="F1098" i="6"/>
  <c r="F1097" i="6"/>
  <c r="F1096" i="6"/>
  <c r="F1095" i="6"/>
  <c r="F1094" i="6"/>
  <c r="F1093" i="6"/>
  <c r="F1092" i="6"/>
  <c r="F1091" i="6"/>
  <c r="F1090" i="6"/>
  <c r="F1089" i="6"/>
  <c r="F1088" i="6"/>
  <c r="F1087" i="6"/>
  <c r="F1086" i="6"/>
  <c r="F1085" i="6"/>
  <c r="F1084" i="6"/>
  <c r="F1083" i="6"/>
  <c r="F1082" i="6"/>
  <c r="F1081" i="6"/>
  <c r="F1080" i="6"/>
  <c r="F1079" i="6"/>
  <c r="F1078" i="6"/>
  <c r="F1077" i="6"/>
  <c r="F1076" i="6"/>
  <c r="F1075" i="6"/>
  <c r="F1074" i="6"/>
  <c r="F1073" i="6"/>
  <c r="F1072" i="6"/>
  <c r="F1071" i="6"/>
  <c r="F1070" i="6"/>
  <c r="F1069" i="6"/>
  <c r="F1068" i="6"/>
  <c r="F1067" i="6"/>
  <c r="F1066" i="6"/>
  <c r="F1065" i="6"/>
  <c r="F1064" i="6"/>
  <c r="F1063" i="6"/>
  <c r="F1062" i="6"/>
  <c r="F1061" i="6"/>
  <c r="F1060" i="6"/>
  <c r="F1059" i="6"/>
  <c r="F1058" i="6"/>
  <c r="F1057" i="6"/>
  <c r="F1056" i="6"/>
  <c r="F1055" i="6"/>
  <c r="F1054" i="6"/>
  <c r="F1053" i="6"/>
  <c r="F1052" i="6"/>
  <c r="F1051" i="6"/>
  <c r="F1050" i="6"/>
  <c r="F1049" i="6"/>
  <c r="F1048" i="6"/>
  <c r="F1047" i="6"/>
  <c r="F1046" i="6"/>
  <c r="F1045" i="6"/>
  <c r="F1044" i="6"/>
  <c r="F1043" i="6"/>
  <c r="F1042" i="6"/>
  <c r="F1041" i="6"/>
  <c r="F1040" i="6"/>
  <c r="F1039" i="6"/>
  <c r="F1038" i="6"/>
  <c r="F1037" i="6"/>
  <c r="F1036" i="6"/>
  <c r="F1035" i="6"/>
  <c r="F1034" i="6"/>
  <c r="F1033" i="6"/>
  <c r="F1032" i="6"/>
  <c r="F1031" i="6"/>
  <c r="F1030" i="6"/>
  <c r="F1029" i="6"/>
  <c r="F1028" i="6"/>
  <c r="F1027" i="6"/>
  <c r="F1026" i="6"/>
  <c r="F1025" i="6"/>
  <c r="F1024" i="6"/>
  <c r="F1023" i="6"/>
  <c r="F1022" i="6"/>
  <c r="F1021" i="6"/>
  <c r="F1020" i="6"/>
  <c r="F1019" i="6"/>
  <c r="F1018" i="6"/>
  <c r="F1017" i="6"/>
  <c r="F1016" i="6"/>
  <c r="F1015" i="6"/>
  <c r="F1014" i="6"/>
  <c r="F1013" i="6"/>
  <c r="F1012" i="6"/>
  <c r="F1011" i="6"/>
  <c r="F1010" i="6"/>
  <c r="F1009" i="6"/>
  <c r="F1008" i="6"/>
  <c r="F1007" i="6"/>
  <c r="F1006" i="6"/>
  <c r="F1005" i="6"/>
  <c r="F1004" i="6"/>
  <c r="F1003" i="6"/>
  <c r="F1002" i="6"/>
  <c r="F1001" i="6"/>
  <c r="F1000" i="6"/>
  <c r="F999" i="6"/>
  <c r="F998" i="6"/>
  <c r="F997" i="6"/>
  <c r="F996" i="6"/>
  <c r="F995" i="6"/>
  <c r="F994" i="6"/>
  <c r="F993" i="6"/>
  <c r="F992" i="6"/>
  <c r="F991" i="6"/>
  <c r="F990" i="6"/>
  <c r="F989" i="6"/>
  <c r="F988" i="6"/>
  <c r="F987" i="6"/>
  <c r="F986" i="6"/>
  <c r="F985" i="6"/>
  <c r="F984" i="6"/>
  <c r="F983" i="6"/>
  <c r="F982" i="6"/>
  <c r="F981" i="6"/>
  <c r="F980" i="6"/>
  <c r="F979" i="6"/>
  <c r="F978" i="6"/>
  <c r="F977" i="6"/>
  <c r="F976" i="6"/>
  <c r="F975" i="6"/>
  <c r="F974" i="6"/>
  <c r="F973" i="6"/>
  <c r="F972" i="6"/>
  <c r="F971" i="6"/>
  <c r="F970" i="6"/>
  <c r="F969" i="6"/>
  <c r="F968" i="6"/>
  <c r="F967" i="6"/>
  <c r="F966" i="6"/>
  <c r="F965" i="6"/>
  <c r="F964" i="6"/>
  <c r="F963" i="6"/>
  <c r="F962" i="6"/>
  <c r="F961" i="6"/>
  <c r="F960" i="6"/>
  <c r="F959" i="6"/>
  <c r="F958" i="6"/>
  <c r="F957" i="6"/>
  <c r="F956" i="6"/>
  <c r="F955" i="6"/>
  <c r="F954" i="6"/>
  <c r="F953" i="6"/>
  <c r="F952" i="6"/>
  <c r="F951" i="6"/>
  <c r="F950" i="6"/>
  <c r="F949" i="6"/>
  <c r="F948" i="6"/>
  <c r="F947" i="6"/>
  <c r="F946" i="6"/>
  <c r="F945" i="6"/>
  <c r="F944" i="6"/>
  <c r="F943" i="6"/>
  <c r="F942" i="6"/>
  <c r="F941" i="6"/>
  <c r="F940" i="6"/>
  <c r="F939" i="6"/>
  <c r="F938" i="6"/>
  <c r="F937" i="6"/>
  <c r="F936" i="6"/>
  <c r="F935" i="6"/>
  <c r="F934" i="6"/>
  <c r="F933" i="6"/>
  <c r="F932" i="6"/>
  <c r="F931" i="6"/>
  <c r="F930" i="6"/>
  <c r="F929" i="6"/>
  <c r="F928" i="6"/>
  <c r="F927" i="6"/>
  <c r="F926" i="6"/>
  <c r="F925" i="6"/>
  <c r="F924" i="6"/>
  <c r="F923" i="6"/>
  <c r="F922" i="6"/>
  <c r="F921" i="6"/>
  <c r="F920" i="6"/>
  <c r="F919" i="6"/>
  <c r="F918" i="6"/>
  <c r="F917" i="6"/>
  <c r="F916" i="6"/>
  <c r="F915" i="6"/>
  <c r="F914" i="6"/>
  <c r="F913" i="6"/>
  <c r="F912" i="6"/>
  <c r="F911" i="6"/>
  <c r="F910" i="6"/>
  <c r="F909" i="6"/>
  <c r="F908" i="6"/>
  <c r="F907" i="6"/>
  <c r="F906" i="6"/>
  <c r="F905" i="6"/>
  <c r="F904" i="6"/>
  <c r="F903" i="6"/>
  <c r="F902" i="6"/>
  <c r="F901" i="6"/>
  <c r="F900" i="6"/>
  <c r="F899" i="6"/>
  <c r="F898" i="6"/>
  <c r="F897" i="6"/>
  <c r="F896" i="6"/>
  <c r="F895" i="6"/>
  <c r="F894" i="6"/>
  <c r="F893" i="6"/>
  <c r="F892" i="6"/>
  <c r="F891" i="6"/>
  <c r="F890" i="6"/>
  <c r="F889" i="6"/>
  <c r="F888" i="6"/>
  <c r="F887" i="6"/>
  <c r="F886" i="6"/>
  <c r="F885" i="6"/>
  <c r="F884" i="6"/>
  <c r="F883" i="6"/>
  <c r="F882" i="6"/>
  <c r="F881" i="6"/>
  <c r="F880" i="6"/>
  <c r="F879" i="6"/>
  <c r="F878" i="6"/>
  <c r="F877" i="6"/>
  <c r="F876" i="6"/>
  <c r="F875" i="6"/>
  <c r="F874" i="6"/>
  <c r="F873" i="6"/>
  <c r="F872" i="6"/>
  <c r="F871" i="6"/>
  <c r="F870" i="6"/>
  <c r="F869" i="6"/>
  <c r="F868" i="6"/>
  <c r="F867" i="6"/>
  <c r="F866" i="6"/>
  <c r="F865" i="6"/>
  <c r="F864" i="6"/>
  <c r="F863" i="6"/>
  <c r="F862" i="6"/>
  <c r="F861" i="6"/>
  <c r="F860" i="6"/>
  <c r="F859" i="6"/>
  <c r="F858" i="6"/>
  <c r="F857" i="6"/>
  <c r="F856" i="6"/>
  <c r="F855" i="6"/>
  <c r="F854" i="6"/>
  <c r="F853" i="6"/>
  <c r="F852" i="6"/>
  <c r="F851" i="6"/>
  <c r="F850" i="6"/>
  <c r="F849" i="6"/>
  <c r="F848" i="6"/>
  <c r="F847" i="6"/>
  <c r="F846" i="6"/>
  <c r="F845" i="6"/>
  <c r="F844" i="6"/>
  <c r="F843" i="6"/>
  <c r="F842" i="6"/>
  <c r="F841" i="6"/>
  <c r="F840" i="6"/>
  <c r="F839" i="6"/>
  <c r="F838" i="6"/>
  <c r="F837" i="6"/>
  <c r="F836" i="6"/>
  <c r="F835" i="6"/>
  <c r="F834" i="6"/>
  <c r="F833" i="6"/>
  <c r="F832" i="6"/>
  <c r="F831" i="6"/>
  <c r="F830" i="6"/>
  <c r="F829" i="6"/>
  <c r="F828" i="6"/>
  <c r="F827" i="6"/>
  <c r="F826" i="6"/>
  <c r="F825" i="6"/>
  <c r="F824" i="6"/>
  <c r="F823" i="6"/>
  <c r="F822" i="6"/>
  <c r="F821" i="6"/>
  <c r="F820" i="6"/>
  <c r="F819" i="6"/>
  <c r="F818" i="6"/>
  <c r="F817" i="6"/>
  <c r="F816" i="6"/>
  <c r="F815" i="6"/>
  <c r="F814" i="6"/>
  <c r="F813" i="6"/>
  <c r="F812" i="6"/>
  <c r="F811" i="6"/>
  <c r="F810" i="6"/>
  <c r="F809" i="6"/>
  <c r="F808" i="6"/>
  <c r="F807" i="6"/>
  <c r="F806" i="6"/>
  <c r="F805" i="6"/>
  <c r="F804" i="6"/>
  <c r="F803" i="6"/>
  <c r="F802" i="6"/>
  <c r="F801" i="6"/>
  <c r="F800" i="6"/>
  <c r="F799" i="6"/>
  <c r="F798" i="6"/>
  <c r="F797" i="6"/>
  <c r="F796" i="6"/>
  <c r="F795" i="6"/>
  <c r="F794" i="6"/>
  <c r="F793" i="6"/>
  <c r="F792" i="6"/>
  <c r="F791" i="6"/>
  <c r="F790" i="6"/>
  <c r="F789" i="6"/>
  <c r="F788" i="6"/>
  <c r="F787" i="6"/>
  <c r="F786" i="6"/>
  <c r="F785" i="6"/>
  <c r="F784" i="6"/>
  <c r="F783" i="6"/>
  <c r="F782" i="6"/>
  <c r="F781" i="6"/>
  <c r="F780" i="6"/>
  <c r="F779" i="6"/>
  <c r="F778" i="6"/>
  <c r="F777" i="6"/>
  <c r="F776" i="6"/>
  <c r="F775" i="6"/>
  <c r="F774" i="6"/>
  <c r="F773" i="6"/>
  <c r="F772" i="6"/>
  <c r="F771" i="6"/>
  <c r="F770" i="6"/>
  <c r="F769" i="6"/>
  <c r="F768" i="6"/>
  <c r="F767" i="6"/>
  <c r="F766" i="6"/>
  <c r="F765" i="6"/>
  <c r="F764" i="6"/>
  <c r="F763" i="6"/>
  <c r="F762" i="6"/>
  <c r="F761" i="6"/>
  <c r="F760" i="6"/>
  <c r="F759" i="6"/>
  <c r="F758" i="6"/>
  <c r="F757" i="6"/>
  <c r="F756" i="6"/>
  <c r="F755" i="6"/>
  <c r="F754" i="6"/>
  <c r="F753" i="6"/>
  <c r="F752" i="6"/>
  <c r="F751" i="6"/>
  <c r="F750" i="6"/>
  <c r="F749" i="6"/>
  <c r="F748" i="6"/>
  <c r="F747" i="6"/>
  <c r="F746" i="6"/>
  <c r="F745" i="6"/>
  <c r="F744" i="6"/>
  <c r="F743" i="6"/>
  <c r="F742" i="6"/>
  <c r="F741" i="6"/>
  <c r="F740" i="6"/>
  <c r="F739" i="6"/>
  <c r="F738" i="6"/>
  <c r="F737" i="6"/>
  <c r="F736" i="6"/>
  <c r="F735" i="6"/>
  <c r="F734" i="6"/>
  <c r="F733" i="6"/>
  <c r="F732" i="6"/>
  <c r="F731" i="6"/>
  <c r="F730" i="6"/>
  <c r="F729" i="6"/>
  <c r="F728" i="6"/>
  <c r="F727" i="6"/>
  <c r="F726" i="6"/>
  <c r="F725" i="6"/>
  <c r="F724" i="6"/>
  <c r="F723" i="6"/>
  <c r="F722" i="6"/>
  <c r="F721" i="6"/>
  <c r="F720" i="6"/>
  <c r="F719" i="6"/>
  <c r="F718" i="6"/>
  <c r="F717" i="6"/>
  <c r="F716" i="6"/>
  <c r="F715" i="6"/>
  <c r="F714" i="6"/>
  <c r="F713" i="6"/>
  <c r="F712" i="6"/>
  <c r="F711" i="6"/>
  <c r="F710" i="6"/>
  <c r="F709" i="6"/>
  <c r="F708" i="6"/>
  <c r="F707" i="6"/>
  <c r="F706" i="6"/>
  <c r="F705" i="6"/>
  <c r="F704" i="6"/>
  <c r="F703" i="6"/>
  <c r="F702" i="6"/>
  <c r="F701" i="6"/>
  <c r="F700" i="6"/>
  <c r="F699" i="6"/>
  <c r="F698" i="6"/>
  <c r="F697" i="6"/>
  <c r="F696" i="6"/>
  <c r="F695" i="6"/>
  <c r="F694" i="6"/>
  <c r="F693" i="6"/>
  <c r="F692" i="6"/>
  <c r="F691" i="6"/>
  <c r="F690" i="6"/>
  <c r="F689" i="6"/>
  <c r="F688" i="6"/>
  <c r="F687" i="6"/>
  <c r="F686" i="6"/>
  <c r="F685" i="6"/>
  <c r="F684" i="6"/>
  <c r="F683" i="6"/>
  <c r="F682" i="6"/>
  <c r="F681" i="6"/>
  <c r="F680" i="6"/>
  <c r="F679" i="6"/>
  <c r="F678" i="6"/>
  <c r="F677" i="6"/>
  <c r="F676" i="6"/>
  <c r="F675" i="6"/>
  <c r="F674" i="6"/>
  <c r="F673" i="6"/>
  <c r="F672" i="6"/>
  <c r="F671" i="6"/>
  <c r="F670" i="6"/>
  <c r="F669" i="6"/>
  <c r="F668" i="6"/>
  <c r="F667" i="6"/>
  <c r="F666" i="6"/>
  <c r="F665" i="6"/>
  <c r="F664" i="6"/>
  <c r="F663" i="6"/>
  <c r="F662" i="6"/>
  <c r="F661" i="6"/>
  <c r="F660" i="6"/>
  <c r="F659" i="6"/>
  <c r="F658" i="6"/>
  <c r="F657" i="6"/>
  <c r="F656" i="6"/>
  <c r="F655" i="6"/>
  <c r="F654" i="6"/>
  <c r="F653" i="6"/>
  <c r="F652" i="6"/>
  <c r="F651" i="6"/>
  <c r="F650" i="6"/>
  <c r="F649" i="6"/>
  <c r="F648" i="6"/>
  <c r="F647" i="6"/>
  <c r="F646" i="6"/>
  <c r="F645" i="6"/>
  <c r="F644" i="6"/>
  <c r="F643" i="6"/>
  <c r="F642" i="6"/>
  <c r="F641" i="6"/>
  <c r="F640" i="6"/>
  <c r="F639" i="6"/>
  <c r="F638" i="6"/>
  <c r="F637" i="6"/>
  <c r="F636" i="6"/>
  <c r="F635" i="6"/>
  <c r="F634" i="6"/>
  <c r="F633" i="6"/>
  <c r="F632" i="6"/>
  <c r="F631" i="6"/>
  <c r="F630" i="6"/>
  <c r="F629" i="6"/>
  <c r="F628" i="6"/>
  <c r="F627" i="6"/>
  <c r="F626" i="6"/>
  <c r="F625" i="6"/>
  <c r="F624" i="6"/>
  <c r="F623" i="6"/>
  <c r="F622" i="6"/>
  <c r="F621" i="6"/>
  <c r="F620" i="6"/>
  <c r="F619" i="6"/>
  <c r="F618" i="6"/>
  <c r="F617" i="6"/>
  <c r="F616" i="6"/>
  <c r="F615" i="6"/>
  <c r="F614" i="6"/>
  <c r="F613" i="6"/>
  <c r="F612" i="6"/>
  <c r="F611" i="6"/>
  <c r="F610" i="6"/>
  <c r="F609" i="6"/>
  <c r="F608" i="6"/>
  <c r="F607" i="6"/>
  <c r="F606" i="6"/>
  <c r="F605" i="6"/>
  <c r="F604" i="6"/>
  <c r="F603" i="6"/>
  <c r="F602" i="6"/>
  <c r="F601" i="6"/>
  <c r="F600" i="6"/>
  <c r="F599" i="6"/>
  <c r="F598" i="6"/>
  <c r="F597" i="6"/>
  <c r="F596" i="6"/>
  <c r="F595" i="6"/>
  <c r="F594" i="6"/>
  <c r="F593" i="6"/>
  <c r="F592" i="6"/>
  <c r="F591" i="6"/>
  <c r="F590" i="6"/>
  <c r="F589" i="6"/>
  <c r="F588" i="6"/>
  <c r="F587" i="6"/>
  <c r="F586" i="6"/>
  <c r="F585" i="6"/>
  <c r="F584" i="6"/>
  <c r="F583" i="6"/>
  <c r="F582" i="6"/>
  <c r="F581" i="6"/>
  <c r="F580" i="6"/>
  <c r="F579" i="6"/>
  <c r="F578" i="6"/>
  <c r="F577" i="6"/>
  <c r="F576" i="6"/>
  <c r="F575" i="6"/>
  <c r="F574" i="6"/>
  <c r="F573" i="6"/>
  <c r="F572" i="6"/>
  <c r="F571" i="6"/>
  <c r="F570" i="6"/>
  <c r="F569" i="6"/>
  <c r="F568" i="6"/>
  <c r="F567" i="6"/>
  <c r="F566" i="6"/>
  <c r="F565" i="6"/>
  <c r="F564" i="6"/>
  <c r="F563" i="6"/>
  <c r="F562" i="6"/>
  <c r="F561" i="6"/>
  <c r="F560" i="6"/>
  <c r="F559" i="6"/>
  <c r="F558" i="6"/>
  <c r="F557" i="6"/>
  <c r="F556" i="6"/>
  <c r="F555" i="6"/>
  <c r="F554" i="6"/>
  <c r="F553" i="6"/>
  <c r="F552" i="6"/>
  <c r="F551" i="6"/>
  <c r="F550" i="6"/>
  <c r="F549" i="6"/>
  <c r="F548" i="6"/>
  <c r="F547" i="6"/>
  <c r="F546" i="6"/>
  <c r="F545" i="6"/>
  <c r="F544" i="6"/>
  <c r="F543" i="6"/>
  <c r="F542" i="6"/>
  <c r="F541" i="6"/>
  <c r="F540" i="6"/>
  <c r="F539" i="6"/>
  <c r="F538" i="6"/>
  <c r="F537" i="6"/>
  <c r="F536" i="6"/>
  <c r="F535" i="6"/>
  <c r="F534" i="6"/>
  <c r="F533" i="6"/>
  <c r="F532" i="6"/>
  <c r="F531" i="6"/>
  <c r="F530" i="6"/>
  <c r="F529" i="6"/>
  <c r="F528" i="6"/>
  <c r="F527" i="6"/>
  <c r="F526" i="6"/>
  <c r="F525" i="6"/>
  <c r="F524" i="6"/>
  <c r="F523" i="6"/>
  <c r="F522" i="6"/>
  <c r="F521" i="6"/>
  <c r="F520" i="6"/>
  <c r="F519" i="6"/>
  <c r="F518" i="6"/>
  <c r="F517" i="6"/>
  <c r="F516" i="6"/>
  <c r="F515" i="6"/>
  <c r="F514" i="6"/>
  <c r="F513" i="6"/>
  <c r="F512" i="6"/>
  <c r="F511" i="6"/>
  <c r="F510" i="6"/>
  <c r="F509" i="6"/>
  <c r="F508" i="6"/>
  <c r="F507" i="6"/>
  <c r="F506" i="6"/>
  <c r="F505" i="6"/>
  <c r="F504" i="6"/>
  <c r="F503" i="6"/>
  <c r="F502" i="6"/>
  <c r="F501" i="6"/>
  <c r="F500" i="6"/>
  <c r="F499" i="6"/>
  <c r="F498" i="6"/>
  <c r="F497" i="6"/>
  <c r="F496" i="6"/>
  <c r="F495" i="6"/>
  <c r="F494" i="6"/>
  <c r="F493" i="6"/>
  <c r="F492" i="6"/>
  <c r="F491" i="6"/>
  <c r="F490" i="6"/>
  <c r="F489" i="6"/>
  <c r="F488" i="6"/>
  <c r="F487" i="6"/>
  <c r="F486" i="6"/>
  <c r="F485" i="6"/>
  <c r="F484" i="6"/>
  <c r="F483" i="6"/>
  <c r="F482" i="6"/>
  <c r="F481" i="6"/>
  <c r="F480" i="6"/>
  <c r="F479" i="6"/>
  <c r="F478" i="6"/>
  <c r="F477" i="6"/>
  <c r="F476" i="6"/>
  <c r="F475" i="6"/>
  <c r="F474" i="6"/>
  <c r="F473" i="6"/>
  <c r="F472" i="6"/>
  <c r="F471" i="6"/>
  <c r="F470" i="6"/>
  <c r="F469" i="6"/>
  <c r="F468" i="6"/>
  <c r="F467" i="6"/>
  <c r="F466" i="6"/>
  <c r="F465" i="6"/>
  <c r="F464" i="6"/>
  <c r="F463" i="6"/>
  <c r="F462" i="6"/>
  <c r="F461" i="6"/>
  <c r="F460" i="6"/>
  <c r="F459" i="6"/>
  <c r="F458" i="6"/>
  <c r="F457" i="6"/>
  <c r="F456" i="6"/>
  <c r="F455" i="6"/>
  <c r="F454" i="6"/>
  <c r="F453" i="6"/>
  <c r="F452" i="6"/>
  <c r="F451" i="6"/>
  <c r="F450" i="6"/>
  <c r="F449" i="6"/>
  <c r="F448" i="6"/>
  <c r="F447" i="6"/>
  <c r="F446" i="6"/>
  <c r="F445" i="6"/>
  <c r="F444" i="6"/>
  <c r="F443" i="6"/>
  <c r="F442" i="6"/>
  <c r="F441" i="6"/>
  <c r="F440" i="6"/>
  <c r="F439" i="6"/>
  <c r="F438" i="6"/>
  <c r="F437" i="6"/>
  <c r="F436" i="6"/>
  <c r="F435" i="6"/>
  <c r="F434" i="6"/>
  <c r="F433" i="6"/>
  <c r="F432" i="6"/>
  <c r="F431" i="6"/>
  <c r="F430" i="6"/>
  <c r="F429" i="6"/>
  <c r="F428" i="6"/>
  <c r="F427" i="6"/>
  <c r="F426" i="6"/>
  <c r="F425" i="6"/>
  <c r="F424" i="6"/>
  <c r="F423" i="6"/>
  <c r="F422" i="6"/>
  <c r="F421" i="6"/>
  <c r="F420" i="6"/>
  <c r="F419" i="6"/>
  <c r="F418" i="6"/>
  <c r="F417" i="6"/>
  <c r="F416" i="6"/>
  <c r="F415" i="6"/>
  <c r="F414" i="6"/>
  <c r="F413" i="6"/>
  <c r="F412" i="6"/>
  <c r="F411" i="6"/>
  <c r="F410" i="6"/>
  <c r="F409" i="6"/>
  <c r="F408" i="6"/>
  <c r="F407" i="6"/>
  <c r="F406" i="6"/>
  <c r="F405" i="6"/>
  <c r="F404" i="6"/>
  <c r="F403" i="6"/>
  <c r="F402" i="6"/>
  <c r="F401" i="6"/>
  <c r="F400" i="6"/>
  <c r="F399" i="6"/>
  <c r="F398" i="6"/>
  <c r="F397" i="6"/>
  <c r="F396" i="6"/>
  <c r="F395" i="6"/>
  <c r="F394" i="6"/>
  <c r="F393" i="6"/>
  <c r="F392" i="6"/>
  <c r="F391" i="6"/>
  <c r="F390" i="6"/>
  <c r="F389" i="6"/>
  <c r="F388" i="6"/>
  <c r="F387" i="6"/>
  <c r="F386" i="6"/>
  <c r="F385" i="6"/>
  <c r="F384" i="6"/>
  <c r="F383" i="6"/>
  <c r="F382" i="6"/>
  <c r="F381" i="6"/>
  <c r="F380" i="6"/>
  <c r="F379" i="6"/>
  <c r="F378" i="6"/>
  <c r="F377" i="6"/>
  <c r="F376" i="6"/>
  <c r="F375" i="6"/>
  <c r="F374" i="6"/>
  <c r="F373" i="6"/>
  <c r="F372" i="6"/>
  <c r="F371" i="6"/>
  <c r="F370" i="6"/>
  <c r="F369" i="6"/>
  <c r="F368" i="6"/>
  <c r="F367" i="6"/>
  <c r="F366" i="6"/>
  <c r="F365" i="6"/>
  <c r="F364" i="6"/>
  <c r="F363" i="6"/>
  <c r="F362" i="6"/>
  <c r="F361" i="6"/>
  <c r="F360" i="6"/>
  <c r="F359" i="6"/>
  <c r="F358" i="6"/>
  <c r="F357" i="6"/>
  <c r="F356" i="6"/>
  <c r="F355" i="6"/>
  <c r="F354" i="6"/>
  <c r="F353" i="6"/>
  <c r="F352" i="6"/>
  <c r="F351" i="6"/>
  <c r="F350" i="6"/>
  <c r="F349" i="6"/>
  <c r="F348" i="6"/>
  <c r="F347" i="6"/>
  <c r="F346" i="6"/>
  <c r="F345" i="6"/>
  <c r="F344" i="6"/>
  <c r="F343" i="6"/>
  <c r="F342" i="6"/>
  <c r="F341" i="6"/>
  <c r="F340" i="6"/>
  <c r="F339" i="6"/>
  <c r="F338" i="6"/>
  <c r="F337" i="6"/>
  <c r="F336" i="6"/>
  <c r="F335" i="6"/>
  <c r="F334" i="6"/>
  <c r="F333" i="6"/>
  <c r="F332" i="6"/>
  <c r="F331" i="6"/>
  <c r="F330" i="6"/>
  <c r="F329" i="6"/>
  <c r="F328" i="6"/>
  <c r="F327" i="6"/>
  <c r="F326" i="6"/>
  <c r="F325" i="6"/>
  <c r="F324" i="6"/>
  <c r="F323" i="6"/>
  <c r="F322" i="6"/>
  <c r="F321" i="6"/>
  <c r="F320" i="6"/>
  <c r="F319" i="6"/>
  <c r="F318" i="6"/>
  <c r="F317" i="6"/>
  <c r="F316" i="6"/>
  <c r="F315" i="6"/>
  <c r="F314" i="6"/>
  <c r="F313" i="6"/>
  <c r="F312" i="6"/>
  <c r="F311" i="6"/>
  <c r="F310" i="6"/>
  <c r="F309" i="6"/>
  <c r="F308" i="6"/>
  <c r="F307" i="6"/>
  <c r="F306" i="6"/>
  <c r="F305" i="6"/>
  <c r="F304" i="6"/>
  <c r="F303" i="6"/>
  <c r="F302" i="6"/>
  <c r="F301" i="6"/>
  <c r="F300" i="6"/>
  <c r="F299" i="6"/>
  <c r="F298" i="6"/>
  <c r="F297" i="6"/>
  <c r="F296" i="6"/>
  <c r="F295" i="6"/>
  <c r="F294" i="6"/>
  <c r="F293" i="6"/>
  <c r="F292" i="6"/>
  <c r="F291" i="6"/>
  <c r="F290" i="6"/>
  <c r="F289" i="6"/>
  <c r="F288" i="6"/>
  <c r="F287" i="6"/>
  <c r="F286" i="6"/>
  <c r="F285" i="6"/>
  <c r="F284" i="6"/>
  <c r="F283" i="6"/>
  <c r="F282" i="6"/>
  <c r="F281" i="6"/>
  <c r="F280" i="6"/>
  <c r="F279" i="6"/>
  <c r="F278" i="6"/>
  <c r="F277" i="6"/>
  <c r="F276" i="6"/>
  <c r="F275" i="6"/>
  <c r="F274" i="6"/>
  <c r="F273" i="6"/>
  <c r="F272" i="6"/>
  <c r="F271" i="6"/>
  <c r="F270" i="6"/>
  <c r="F269" i="6"/>
  <c r="F268" i="6"/>
  <c r="F267" i="6"/>
  <c r="F266" i="6"/>
  <c r="F265" i="6"/>
  <c r="F264" i="6"/>
  <c r="F263" i="6"/>
  <c r="F262" i="6"/>
  <c r="F261" i="6"/>
  <c r="F260" i="6"/>
  <c r="F259" i="6"/>
  <c r="F258" i="6"/>
  <c r="F257" i="6"/>
  <c r="F256" i="6"/>
  <c r="F255" i="6"/>
  <c r="F254" i="6"/>
  <c r="F253" i="6"/>
  <c r="F252" i="6"/>
  <c r="F251" i="6"/>
  <c r="F250" i="6"/>
  <c r="F249" i="6"/>
  <c r="F248" i="6"/>
  <c r="F247" i="6"/>
  <c r="F246" i="6"/>
  <c r="F245" i="6"/>
  <c r="F244" i="6"/>
  <c r="F243" i="6"/>
  <c r="F242" i="6"/>
  <c r="F241" i="6"/>
  <c r="F240" i="6"/>
  <c r="F239" i="6"/>
  <c r="F238" i="6"/>
  <c r="F237" i="6"/>
  <c r="F236" i="6"/>
  <c r="F235" i="6"/>
  <c r="F234" i="6"/>
  <c r="F233" i="6"/>
  <c r="F232" i="6"/>
  <c r="F231" i="6"/>
  <c r="F230" i="6"/>
  <c r="F229" i="6"/>
  <c r="F228" i="6"/>
  <c r="F227" i="6"/>
  <c r="F226" i="6"/>
  <c r="F225" i="6"/>
  <c r="F224" i="6"/>
  <c r="F223" i="6"/>
  <c r="F222" i="6"/>
  <c r="F221" i="6"/>
  <c r="F220" i="6"/>
  <c r="F219" i="6"/>
  <c r="F218" i="6"/>
  <c r="F217" i="6"/>
  <c r="F216" i="6"/>
  <c r="F215" i="6"/>
  <c r="F214" i="6"/>
  <c r="F213" i="6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J2003" i="5"/>
  <c r="I2003" i="5"/>
  <c r="G2003" i="5"/>
  <c r="F2003" i="5"/>
  <c r="D2003" i="5"/>
  <c r="B2003" i="5"/>
  <c r="J2002" i="5"/>
  <c r="I2002" i="5"/>
  <c r="G2002" i="5"/>
  <c r="F2002" i="5"/>
  <c r="D2002" i="5"/>
  <c r="B2002" i="5"/>
  <c r="J2001" i="5"/>
  <c r="I2001" i="5"/>
  <c r="G2001" i="5"/>
  <c r="F2001" i="5"/>
  <c r="D2001" i="5"/>
  <c r="B2001" i="5"/>
  <c r="J2000" i="5"/>
  <c r="I2000" i="5"/>
  <c r="G2000" i="5"/>
  <c r="F2000" i="5"/>
  <c r="D2000" i="5"/>
  <c r="B2000" i="5"/>
  <c r="J1999" i="5"/>
  <c r="I1999" i="5"/>
  <c r="G1999" i="5"/>
  <c r="F1999" i="5"/>
  <c r="D1999" i="5"/>
  <c r="B1999" i="5"/>
  <c r="J1998" i="5"/>
  <c r="I1998" i="5"/>
  <c r="G1998" i="5"/>
  <c r="F1998" i="5"/>
  <c r="D1998" i="5"/>
  <c r="B1998" i="5"/>
  <c r="J1997" i="5"/>
  <c r="I1997" i="5"/>
  <c r="G1997" i="5"/>
  <c r="F1997" i="5"/>
  <c r="D1997" i="5"/>
  <c r="B1997" i="5"/>
  <c r="J1996" i="5"/>
  <c r="I1996" i="5"/>
  <c r="G1996" i="5"/>
  <c r="F1996" i="5"/>
  <c r="D1996" i="5"/>
  <c r="B1996" i="5"/>
  <c r="J1995" i="5"/>
  <c r="I1995" i="5"/>
  <c r="G1995" i="5"/>
  <c r="F1995" i="5"/>
  <c r="D1995" i="5"/>
  <c r="B1995" i="5"/>
  <c r="J1994" i="5"/>
  <c r="I1994" i="5"/>
  <c r="G1994" i="5"/>
  <c r="F1994" i="5"/>
  <c r="D1994" i="5"/>
  <c r="B1994" i="5"/>
  <c r="J1993" i="5"/>
  <c r="I1993" i="5"/>
  <c r="G1993" i="5"/>
  <c r="F1993" i="5"/>
  <c r="D1993" i="5"/>
  <c r="B1993" i="5"/>
  <c r="J1992" i="5"/>
  <c r="I1992" i="5"/>
  <c r="G1992" i="5"/>
  <c r="F1992" i="5"/>
  <c r="D1992" i="5"/>
  <c r="B1992" i="5"/>
  <c r="J1991" i="5"/>
  <c r="I1991" i="5"/>
  <c r="G1991" i="5"/>
  <c r="F1991" i="5"/>
  <c r="D1991" i="5"/>
  <c r="B1991" i="5"/>
  <c r="J1990" i="5"/>
  <c r="I1990" i="5"/>
  <c r="G1990" i="5"/>
  <c r="F1990" i="5"/>
  <c r="D1990" i="5"/>
  <c r="B1990" i="5"/>
  <c r="J1989" i="5"/>
  <c r="I1989" i="5"/>
  <c r="G1989" i="5"/>
  <c r="F1989" i="5"/>
  <c r="D1989" i="5"/>
  <c r="B1989" i="5"/>
  <c r="J1988" i="5"/>
  <c r="I1988" i="5"/>
  <c r="G1988" i="5"/>
  <c r="F1988" i="5"/>
  <c r="D1988" i="5"/>
  <c r="B1988" i="5"/>
  <c r="J1987" i="5"/>
  <c r="I1987" i="5"/>
  <c r="G1987" i="5"/>
  <c r="F1987" i="5"/>
  <c r="D1987" i="5"/>
  <c r="B1987" i="5"/>
  <c r="J1986" i="5"/>
  <c r="I1986" i="5"/>
  <c r="G1986" i="5"/>
  <c r="F1986" i="5"/>
  <c r="D1986" i="5"/>
  <c r="B1986" i="5"/>
  <c r="J1985" i="5"/>
  <c r="I1985" i="5"/>
  <c r="G1985" i="5"/>
  <c r="F1985" i="5"/>
  <c r="D1985" i="5"/>
  <c r="B1985" i="5"/>
  <c r="J1984" i="5"/>
  <c r="I1984" i="5"/>
  <c r="G1984" i="5"/>
  <c r="F1984" i="5"/>
  <c r="D1984" i="5"/>
  <c r="B1984" i="5"/>
  <c r="J1983" i="5"/>
  <c r="I1983" i="5"/>
  <c r="G1983" i="5"/>
  <c r="F1983" i="5"/>
  <c r="D1983" i="5"/>
  <c r="B1983" i="5"/>
  <c r="J1982" i="5"/>
  <c r="I1982" i="5"/>
  <c r="G1982" i="5"/>
  <c r="F1982" i="5"/>
  <c r="D1982" i="5"/>
  <c r="B1982" i="5"/>
  <c r="J1981" i="5"/>
  <c r="I1981" i="5"/>
  <c r="G1981" i="5"/>
  <c r="F1981" i="5"/>
  <c r="D1981" i="5"/>
  <c r="B1981" i="5"/>
  <c r="J1980" i="5"/>
  <c r="I1980" i="5"/>
  <c r="G1980" i="5"/>
  <c r="F1980" i="5"/>
  <c r="D1980" i="5"/>
  <c r="B1980" i="5"/>
  <c r="J1979" i="5"/>
  <c r="I1979" i="5"/>
  <c r="G1979" i="5"/>
  <c r="F1979" i="5"/>
  <c r="D1979" i="5"/>
  <c r="B1979" i="5"/>
  <c r="J1978" i="5"/>
  <c r="I1978" i="5"/>
  <c r="G1978" i="5"/>
  <c r="F1978" i="5"/>
  <c r="D1978" i="5"/>
  <c r="B1978" i="5"/>
  <c r="J1977" i="5"/>
  <c r="I1977" i="5"/>
  <c r="G1977" i="5"/>
  <c r="F1977" i="5"/>
  <c r="D1977" i="5"/>
  <c r="B1977" i="5"/>
  <c r="J1976" i="5"/>
  <c r="I1976" i="5"/>
  <c r="G1976" i="5"/>
  <c r="F1976" i="5"/>
  <c r="D1976" i="5"/>
  <c r="B1976" i="5"/>
  <c r="J1975" i="5"/>
  <c r="I1975" i="5"/>
  <c r="G1975" i="5"/>
  <c r="F1975" i="5"/>
  <c r="D1975" i="5"/>
  <c r="B1975" i="5"/>
  <c r="J1974" i="5"/>
  <c r="I1974" i="5"/>
  <c r="G1974" i="5"/>
  <c r="F1974" i="5"/>
  <c r="D1974" i="5"/>
  <c r="B1974" i="5"/>
  <c r="J1973" i="5"/>
  <c r="I1973" i="5"/>
  <c r="G1973" i="5"/>
  <c r="F1973" i="5"/>
  <c r="D1973" i="5"/>
  <c r="B1973" i="5"/>
  <c r="J1972" i="5"/>
  <c r="I1972" i="5"/>
  <c r="G1972" i="5"/>
  <c r="F1972" i="5"/>
  <c r="D1972" i="5"/>
  <c r="B1972" i="5"/>
  <c r="J1971" i="5"/>
  <c r="I1971" i="5"/>
  <c r="G1971" i="5"/>
  <c r="F1971" i="5"/>
  <c r="D1971" i="5"/>
  <c r="B1971" i="5"/>
  <c r="J1970" i="5"/>
  <c r="I1970" i="5"/>
  <c r="G1970" i="5"/>
  <c r="F1970" i="5"/>
  <c r="D1970" i="5"/>
  <c r="B1970" i="5"/>
  <c r="J1969" i="5"/>
  <c r="I1969" i="5"/>
  <c r="G1969" i="5"/>
  <c r="F1969" i="5"/>
  <c r="D1969" i="5"/>
  <c r="B1969" i="5"/>
  <c r="J1968" i="5"/>
  <c r="I1968" i="5"/>
  <c r="G1968" i="5"/>
  <c r="F1968" i="5"/>
  <c r="D1968" i="5"/>
  <c r="B1968" i="5"/>
  <c r="J1967" i="5"/>
  <c r="I1967" i="5"/>
  <c r="G1967" i="5"/>
  <c r="F1967" i="5"/>
  <c r="D1967" i="5"/>
  <c r="B1967" i="5"/>
  <c r="J1966" i="5"/>
  <c r="I1966" i="5"/>
  <c r="G1966" i="5"/>
  <c r="F1966" i="5"/>
  <c r="D1966" i="5"/>
  <c r="B1966" i="5"/>
  <c r="J1965" i="5"/>
  <c r="I1965" i="5"/>
  <c r="G1965" i="5"/>
  <c r="F1965" i="5"/>
  <c r="D1965" i="5"/>
  <c r="B1965" i="5"/>
  <c r="J1964" i="5"/>
  <c r="I1964" i="5"/>
  <c r="G1964" i="5"/>
  <c r="F1964" i="5"/>
  <c r="D1964" i="5"/>
  <c r="B1964" i="5"/>
  <c r="J1963" i="5"/>
  <c r="I1963" i="5"/>
  <c r="G1963" i="5"/>
  <c r="F1963" i="5"/>
  <c r="D1963" i="5"/>
  <c r="B1963" i="5"/>
  <c r="J1962" i="5"/>
  <c r="I1962" i="5"/>
  <c r="G1962" i="5"/>
  <c r="F1962" i="5"/>
  <c r="D1962" i="5"/>
  <c r="B1962" i="5"/>
  <c r="J1961" i="5"/>
  <c r="I1961" i="5"/>
  <c r="G1961" i="5"/>
  <c r="F1961" i="5"/>
  <c r="D1961" i="5"/>
  <c r="B1961" i="5"/>
  <c r="J1960" i="5"/>
  <c r="I1960" i="5"/>
  <c r="G1960" i="5"/>
  <c r="F1960" i="5"/>
  <c r="D1960" i="5"/>
  <c r="B1960" i="5"/>
  <c r="J1959" i="5"/>
  <c r="I1959" i="5"/>
  <c r="G1959" i="5"/>
  <c r="F1959" i="5"/>
  <c r="D1959" i="5"/>
  <c r="B1959" i="5"/>
  <c r="J1958" i="5"/>
  <c r="I1958" i="5"/>
  <c r="G1958" i="5"/>
  <c r="F1958" i="5"/>
  <c r="D1958" i="5"/>
  <c r="B1958" i="5"/>
  <c r="J1957" i="5"/>
  <c r="I1957" i="5"/>
  <c r="G1957" i="5"/>
  <c r="F1957" i="5"/>
  <c r="D1957" i="5"/>
  <c r="B1957" i="5"/>
  <c r="J1956" i="5"/>
  <c r="I1956" i="5"/>
  <c r="G1956" i="5"/>
  <c r="F1956" i="5"/>
  <c r="D1956" i="5"/>
  <c r="B1956" i="5"/>
  <c r="J1955" i="5"/>
  <c r="I1955" i="5"/>
  <c r="G1955" i="5"/>
  <c r="F1955" i="5"/>
  <c r="D1955" i="5"/>
  <c r="B1955" i="5"/>
  <c r="J1954" i="5"/>
  <c r="I1954" i="5"/>
  <c r="G1954" i="5"/>
  <c r="F1954" i="5"/>
  <c r="D1954" i="5"/>
  <c r="B1954" i="5"/>
  <c r="J1953" i="5"/>
  <c r="I1953" i="5"/>
  <c r="G1953" i="5"/>
  <c r="F1953" i="5"/>
  <c r="D1953" i="5"/>
  <c r="B1953" i="5"/>
  <c r="J1952" i="5"/>
  <c r="I1952" i="5"/>
  <c r="G1952" i="5"/>
  <c r="F1952" i="5"/>
  <c r="D1952" i="5"/>
  <c r="B1952" i="5"/>
  <c r="J1951" i="5"/>
  <c r="I1951" i="5"/>
  <c r="G1951" i="5"/>
  <c r="F1951" i="5"/>
  <c r="D1951" i="5"/>
  <c r="B1951" i="5"/>
  <c r="J1950" i="5"/>
  <c r="I1950" i="5"/>
  <c r="G1950" i="5"/>
  <c r="F1950" i="5"/>
  <c r="D1950" i="5"/>
  <c r="B1950" i="5"/>
  <c r="J1949" i="5"/>
  <c r="I1949" i="5"/>
  <c r="G1949" i="5"/>
  <c r="F1949" i="5"/>
  <c r="D1949" i="5"/>
  <c r="B1949" i="5"/>
  <c r="J1948" i="5"/>
  <c r="I1948" i="5"/>
  <c r="G1948" i="5"/>
  <c r="F1948" i="5"/>
  <c r="D1948" i="5"/>
  <c r="B1948" i="5"/>
  <c r="J1947" i="5"/>
  <c r="I1947" i="5"/>
  <c r="G1947" i="5"/>
  <c r="F1947" i="5"/>
  <c r="D1947" i="5"/>
  <c r="B1947" i="5"/>
  <c r="J1946" i="5"/>
  <c r="I1946" i="5"/>
  <c r="G1946" i="5"/>
  <c r="F1946" i="5"/>
  <c r="D1946" i="5"/>
  <c r="B1946" i="5"/>
  <c r="J1945" i="5"/>
  <c r="I1945" i="5"/>
  <c r="G1945" i="5"/>
  <c r="F1945" i="5"/>
  <c r="D1945" i="5"/>
  <c r="B1945" i="5"/>
  <c r="J1944" i="5"/>
  <c r="I1944" i="5"/>
  <c r="G1944" i="5"/>
  <c r="F1944" i="5"/>
  <c r="D1944" i="5"/>
  <c r="B1944" i="5"/>
  <c r="J1943" i="5"/>
  <c r="I1943" i="5"/>
  <c r="G1943" i="5"/>
  <c r="F1943" i="5"/>
  <c r="D1943" i="5"/>
  <c r="B1943" i="5"/>
  <c r="J1942" i="5"/>
  <c r="I1942" i="5"/>
  <c r="G1942" i="5"/>
  <c r="F1942" i="5"/>
  <c r="D1942" i="5"/>
  <c r="B1942" i="5"/>
  <c r="J1941" i="5"/>
  <c r="I1941" i="5"/>
  <c r="G1941" i="5"/>
  <c r="F1941" i="5"/>
  <c r="D1941" i="5"/>
  <c r="B1941" i="5"/>
  <c r="J1940" i="5"/>
  <c r="I1940" i="5"/>
  <c r="G1940" i="5"/>
  <c r="F1940" i="5"/>
  <c r="D1940" i="5"/>
  <c r="B1940" i="5"/>
  <c r="J1939" i="5"/>
  <c r="I1939" i="5"/>
  <c r="G1939" i="5"/>
  <c r="F1939" i="5"/>
  <c r="D1939" i="5"/>
  <c r="B1939" i="5"/>
  <c r="J1938" i="5"/>
  <c r="I1938" i="5"/>
  <c r="G1938" i="5"/>
  <c r="F1938" i="5"/>
  <c r="D1938" i="5"/>
  <c r="B1938" i="5"/>
  <c r="J1937" i="5"/>
  <c r="I1937" i="5"/>
  <c r="G1937" i="5"/>
  <c r="F1937" i="5"/>
  <c r="D1937" i="5"/>
  <c r="B1937" i="5"/>
  <c r="J1936" i="5"/>
  <c r="I1936" i="5"/>
  <c r="G1936" i="5"/>
  <c r="F1936" i="5"/>
  <c r="D1936" i="5"/>
  <c r="B1936" i="5"/>
  <c r="J1935" i="5"/>
  <c r="I1935" i="5"/>
  <c r="G1935" i="5"/>
  <c r="F1935" i="5"/>
  <c r="D1935" i="5"/>
  <c r="B1935" i="5"/>
  <c r="J1934" i="5"/>
  <c r="I1934" i="5"/>
  <c r="G1934" i="5"/>
  <c r="F1934" i="5"/>
  <c r="D1934" i="5"/>
  <c r="B1934" i="5"/>
  <c r="J1933" i="5"/>
  <c r="I1933" i="5"/>
  <c r="G1933" i="5"/>
  <c r="F1933" i="5"/>
  <c r="D1933" i="5"/>
  <c r="B1933" i="5"/>
  <c r="J1932" i="5"/>
  <c r="I1932" i="5"/>
  <c r="G1932" i="5"/>
  <c r="F1932" i="5"/>
  <c r="D1932" i="5"/>
  <c r="B1932" i="5"/>
  <c r="J1931" i="5"/>
  <c r="I1931" i="5"/>
  <c r="G1931" i="5"/>
  <c r="F1931" i="5"/>
  <c r="D1931" i="5"/>
  <c r="B1931" i="5"/>
  <c r="J1930" i="5"/>
  <c r="I1930" i="5"/>
  <c r="G1930" i="5"/>
  <c r="F1930" i="5"/>
  <c r="D1930" i="5"/>
  <c r="B1930" i="5"/>
  <c r="J1929" i="5"/>
  <c r="I1929" i="5"/>
  <c r="G1929" i="5"/>
  <c r="F1929" i="5"/>
  <c r="D1929" i="5"/>
  <c r="B1929" i="5"/>
  <c r="J1928" i="5"/>
  <c r="I1928" i="5"/>
  <c r="G1928" i="5"/>
  <c r="F1928" i="5"/>
  <c r="D1928" i="5"/>
  <c r="B1928" i="5"/>
  <c r="J1927" i="5"/>
  <c r="I1927" i="5"/>
  <c r="G1927" i="5"/>
  <c r="F1927" i="5"/>
  <c r="D1927" i="5"/>
  <c r="B1927" i="5"/>
  <c r="J1926" i="5"/>
  <c r="I1926" i="5"/>
  <c r="G1926" i="5"/>
  <c r="F1926" i="5"/>
  <c r="D1926" i="5"/>
  <c r="B1926" i="5"/>
  <c r="J1925" i="5"/>
  <c r="I1925" i="5"/>
  <c r="G1925" i="5"/>
  <c r="F1925" i="5"/>
  <c r="D1925" i="5"/>
  <c r="B1925" i="5"/>
  <c r="J1924" i="5"/>
  <c r="I1924" i="5"/>
  <c r="G1924" i="5"/>
  <c r="F1924" i="5"/>
  <c r="D1924" i="5"/>
  <c r="B1924" i="5"/>
  <c r="J1923" i="5"/>
  <c r="I1923" i="5"/>
  <c r="G1923" i="5"/>
  <c r="F1923" i="5"/>
  <c r="D1923" i="5"/>
  <c r="B1923" i="5"/>
  <c r="J1922" i="5"/>
  <c r="I1922" i="5"/>
  <c r="G1922" i="5"/>
  <c r="F1922" i="5"/>
  <c r="D1922" i="5"/>
  <c r="B1922" i="5"/>
  <c r="J1921" i="5"/>
  <c r="I1921" i="5"/>
  <c r="G1921" i="5"/>
  <c r="F1921" i="5"/>
  <c r="D1921" i="5"/>
  <c r="B1921" i="5"/>
  <c r="J1920" i="5"/>
  <c r="I1920" i="5"/>
  <c r="G1920" i="5"/>
  <c r="F1920" i="5"/>
  <c r="D1920" i="5"/>
  <c r="B1920" i="5"/>
  <c r="J1919" i="5"/>
  <c r="I1919" i="5"/>
  <c r="G1919" i="5"/>
  <c r="F1919" i="5"/>
  <c r="D1919" i="5"/>
  <c r="B1919" i="5"/>
  <c r="J1918" i="5"/>
  <c r="I1918" i="5"/>
  <c r="G1918" i="5"/>
  <c r="F1918" i="5"/>
  <c r="D1918" i="5"/>
  <c r="B1918" i="5"/>
  <c r="J1917" i="5"/>
  <c r="I1917" i="5"/>
  <c r="G1917" i="5"/>
  <c r="F1917" i="5"/>
  <c r="D1917" i="5"/>
  <c r="B1917" i="5"/>
  <c r="J1916" i="5"/>
  <c r="I1916" i="5"/>
  <c r="G1916" i="5"/>
  <c r="F1916" i="5"/>
  <c r="D1916" i="5"/>
  <c r="B1916" i="5"/>
  <c r="J1915" i="5"/>
  <c r="I1915" i="5"/>
  <c r="G1915" i="5"/>
  <c r="F1915" i="5"/>
  <c r="D1915" i="5"/>
  <c r="B1915" i="5"/>
  <c r="J1914" i="5"/>
  <c r="I1914" i="5"/>
  <c r="G1914" i="5"/>
  <c r="F1914" i="5"/>
  <c r="D1914" i="5"/>
  <c r="B1914" i="5"/>
  <c r="J1913" i="5"/>
  <c r="I1913" i="5"/>
  <c r="G1913" i="5"/>
  <c r="F1913" i="5"/>
  <c r="D1913" i="5"/>
  <c r="B1913" i="5"/>
  <c r="J1912" i="5"/>
  <c r="I1912" i="5"/>
  <c r="G1912" i="5"/>
  <c r="F1912" i="5"/>
  <c r="D1912" i="5"/>
  <c r="B1912" i="5"/>
  <c r="J1911" i="5"/>
  <c r="I1911" i="5"/>
  <c r="G1911" i="5"/>
  <c r="F1911" i="5"/>
  <c r="D1911" i="5"/>
  <c r="B1911" i="5"/>
  <c r="J1910" i="5"/>
  <c r="I1910" i="5"/>
  <c r="G1910" i="5"/>
  <c r="F1910" i="5"/>
  <c r="D1910" i="5"/>
  <c r="B1910" i="5"/>
  <c r="J1909" i="5"/>
  <c r="I1909" i="5"/>
  <c r="G1909" i="5"/>
  <c r="F1909" i="5"/>
  <c r="D1909" i="5"/>
  <c r="B1909" i="5"/>
  <c r="J1908" i="5"/>
  <c r="I1908" i="5"/>
  <c r="G1908" i="5"/>
  <c r="F1908" i="5"/>
  <c r="D1908" i="5"/>
  <c r="B1908" i="5"/>
  <c r="J1907" i="5"/>
  <c r="I1907" i="5"/>
  <c r="G1907" i="5"/>
  <c r="F1907" i="5"/>
  <c r="D1907" i="5"/>
  <c r="B1907" i="5"/>
  <c r="J1906" i="5"/>
  <c r="I1906" i="5"/>
  <c r="G1906" i="5"/>
  <c r="F1906" i="5"/>
  <c r="D1906" i="5"/>
  <c r="B1906" i="5"/>
  <c r="J1905" i="5"/>
  <c r="I1905" i="5"/>
  <c r="G1905" i="5"/>
  <c r="F1905" i="5"/>
  <c r="D1905" i="5"/>
  <c r="B1905" i="5"/>
  <c r="J1904" i="5"/>
  <c r="I1904" i="5"/>
  <c r="G1904" i="5"/>
  <c r="F1904" i="5"/>
  <c r="D1904" i="5"/>
  <c r="B1904" i="5"/>
  <c r="J1903" i="5"/>
  <c r="I1903" i="5"/>
  <c r="G1903" i="5"/>
  <c r="F1903" i="5"/>
  <c r="D1903" i="5"/>
  <c r="B1903" i="5"/>
  <c r="J1902" i="5"/>
  <c r="I1902" i="5"/>
  <c r="G1902" i="5"/>
  <c r="F1902" i="5"/>
  <c r="D1902" i="5"/>
  <c r="B1902" i="5"/>
  <c r="J1901" i="5"/>
  <c r="I1901" i="5"/>
  <c r="G1901" i="5"/>
  <c r="F1901" i="5"/>
  <c r="D1901" i="5"/>
  <c r="B1901" i="5"/>
  <c r="J1900" i="5"/>
  <c r="I1900" i="5"/>
  <c r="G1900" i="5"/>
  <c r="F1900" i="5"/>
  <c r="D1900" i="5"/>
  <c r="B1900" i="5"/>
  <c r="J1899" i="5"/>
  <c r="I1899" i="5"/>
  <c r="G1899" i="5"/>
  <c r="F1899" i="5"/>
  <c r="D1899" i="5"/>
  <c r="B1899" i="5"/>
  <c r="J1898" i="5"/>
  <c r="I1898" i="5"/>
  <c r="G1898" i="5"/>
  <c r="F1898" i="5"/>
  <c r="D1898" i="5"/>
  <c r="B1898" i="5"/>
  <c r="J1897" i="5"/>
  <c r="I1897" i="5"/>
  <c r="G1897" i="5"/>
  <c r="F1897" i="5"/>
  <c r="D1897" i="5"/>
  <c r="B1897" i="5"/>
  <c r="J1896" i="5"/>
  <c r="I1896" i="5"/>
  <c r="G1896" i="5"/>
  <c r="F1896" i="5"/>
  <c r="D1896" i="5"/>
  <c r="B1896" i="5"/>
  <c r="J1895" i="5"/>
  <c r="I1895" i="5"/>
  <c r="G1895" i="5"/>
  <c r="F1895" i="5"/>
  <c r="D1895" i="5"/>
  <c r="B1895" i="5"/>
  <c r="J1894" i="5"/>
  <c r="I1894" i="5"/>
  <c r="G1894" i="5"/>
  <c r="F1894" i="5"/>
  <c r="D1894" i="5"/>
  <c r="B1894" i="5"/>
  <c r="J1893" i="5"/>
  <c r="I1893" i="5"/>
  <c r="G1893" i="5"/>
  <c r="F1893" i="5"/>
  <c r="D1893" i="5"/>
  <c r="B1893" i="5"/>
  <c r="J1892" i="5"/>
  <c r="I1892" i="5"/>
  <c r="G1892" i="5"/>
  <c r="F1892" i="5"/>
  <c r="D1892" i="5"/>
  <c r="B1892" i="5"/>
  <c r="J1891" i="5"/>
  <c r="I1891" i="5"/>
  <c r="G1891" i="5"/>
  <c r="F1891" i="5"/>
  <c r="D1891" i="5"/>
  <c r="B1891" i="5"/>
  <c r="J1890" i="5"/>
  <c r="I1890" i="5"/>
  <c r="G1890" i="5"/>
  <c r="F1890" i="5"/>
  <c r="D1890" i="5"/>
  <c r="B1890" i="5"/>
  <c r="J1889" i="5"/>
  <c r="I1889" i="5"/>
  <c r="G1889" i="5"/>
  <c r="F1889" i="5"/>
  <c r="D1889" i="5"/>
  <c r="B1889" i="5"/>
  <c r="J1888" i="5"/>
  <c r="I1888" i="5"/>
  <c r="G1888" i="5"/>
  <c r="F1888" i="5"/>
  <c r="D1888" i="5"/>
  <c r="B1888" i="5"/>
  <c r="J1887" i="5"/>
  <c r="I1887" i="5"/>
  <c r="G1887" i="5"/>
  <c r="F1887" i="5"/>
  <c r="D1887" i="5"/>
  <c r="B1887" i="5"/>
  <c r="J1886" i="5"/>
  <c r="I1886" i="5"/>
  <c r="G1886" i="5"/>
  <c r="F1886" i="5"/>
  <c r="D1886" i="5"/>
  <c r="B1886" i="5"/>
  <c r="J1885" i="5"/>
  <c r="I1885" i="5"/>
  <c r="G1885" i="5"/>
  <c r="F1885" i="5"/>
  <c r="D1885" i="5"/>
  <c r="B1885" i="5"/>
  <c r="J1884" i="5"/>
  <c r="I1884" i="5"/>
  <c r="G1884" i="5"/>
  <c r="F1884" i="5"/>
  <c r="D1884" i="5"/>
  <c r="B1884" i="5"/>
  <c r="J1883" i="5"/>
  <c r="I1883" i="5"/>
  <c r="G1883" i="5"/>
  <c r="F1883" i="5"/>
  <c r="D1883" i="5"/>
  <c r="B1883" i="5"/>
  <c r="J1882" i="5"/>
  <c r="I1882" i="5"/>
  <c r="G1882" i="5"/>
  <c r="F1882" i="5"/>
  <c r="D1882" i="5"/>
  <c r="B1882" i="5"/>
  <c r="J1881" i="5"/>
  <c r="I1881" i="5"/>
  <c r="G1881" i="5"/>
  <c r="F1881" i="5"/>
  <c r="D1881" i="5"/>
  <c r="B1881" i="5"/>
  <c r="J1880" i="5"/>
  <c r="I1880" i="5"/>
  <c r="G1880" i="5"/>
  <c r="F1880" i="5"/>
  <c r="D1880" i="5"/>
  <c r="B1880" i="5"/>
  <c r="J1879" i="5"/>
  <c r="I1879" i="5"/>
  <c r="G1879" i="5"/>
  <c r="F1879" i="5"/>
  <c r="D1879" i="5"/>
  <c r="B1879" i="5"/>
  <c r="J1878" i="5"/>
  <c r="I1878" i="5"/>
  <c r="G1878" i="5"/>
  <c r="F1878" i="5"/>
  <c r="D1878" i="5"/>
  <c r="B1878" i="5"/>
  <c r="J1877" i="5"/>
  <c r="I1877" i="5"/>
  <c r="G1877" i="5"/>
  <c r="F1877" i="5"/>
  <c r="D1877" i="5"/>
  <c r="B1877" i="5"/>
  <c r="J1876" i="5"/>
  <c r="I1876" i="5"/>
  <c r="G1876" i="5"/>
  <c r="F1876" i="5"/>
  <c r="D1876" i="5"/>
  <c r="B1876" i="5"/>
  <c r="J1875" i="5"/>
  <c r="I1875" i="5"/>
  <c r="G1875" i="5"/>
  <c r="F1875" i="5"/>
  <c r="D1875" i="5"/>
  <c r="B1875" i="5"/>
  <c r="J1874" i="5"/>
  <c r="I1874" i="5"/>
  <c r="G1874" i="5"/>
  <c r="F1874" i="5"/>
  <c r="D1874" i="5"/>
  <c r="B1874" i="5"/>
  <c r="J1873" i="5"/>
  <c r="I1873" i="5"/>
  <c r="G1873" i="5"/>
  <c r="F1873" i="5"/>
  <c r="D1873" i="5"/>
  <c r="B1873" i="5"/>
  <c r="J1872" i="5"/>
  <c r="I1872" i="5"/>
  <c r="G1872" i="5"/>
  <c r="F1872" i="5"/>
  <c r="D1872" i="5"/>
  <c r="B1872" i="5"/>
  <c r="J1871" i="5"/>
  <c r="I1871" i="5"/>
  <c r="G1871" i="5"/>
  <c r="F1871" i="5"/>
  <c r="D1871" i="5"/>
  <c r="B1871" i="5"/>
  <c r="J1870" i="5"/>
  <c r="I1870" i="5"/>
  <c r="G1870" i="5"/>
  <c r="F1870" i="5"/>
  <c r="D1870" i="5"/>
  <c r="B1870" i="5"/>
  <c r="J1869" i="5"/>
  <c r="I1869" i="5"/>
  <c r="G1869" i="5"/>
  <c r="F1869" i="5"/>
  <c r="D1869" i="5"/>
  <c r="B1869" i="5"/>
  <c r="J1868" i="5"/>
  <c r="I1868" i="5"/>
  <c r="G1868" i="5"/>
  <c r="F1868" i="5"/>
  <c r="D1868" i="5"/>
  <c r="B1868" i="5"/>
  <c r="J1867" i="5"/>
  <c r="I1867" i="5"/>
  <c r="G1867" i="5"/>
  <c r="F1867" i="5"/>
  <c r="D1867" i="5"/>
  <c r="B1867" i="5"/>
  <c r="J1866" i="5"/>
  <c r="I1866" i="5"/>
  <c r="G1866" i="5"/>
  <c r="F1866" i="5"/>
  <c r="D1866" i="5"/>
  <c r="B1866" i="5"/>
  <c r="J1865" i="5"/>
  <c r="I1865" i="5"/>
  <c r="G1865" i="5"/>
  <c r="F1865" i="5"/>
  <c r="D1865" i="5"/>
  <c r="B1865" i="5"/>
  <c r="J1864" i="5"/>
  <c r="I1864" i="5"/>
  <c r="G1864" i="5"/>
  <c r="F1864" i="5"/>
  <c r="D1864" i="5"/>
  <c r="B1864" i="5"/>
  <c r="J1863" i="5"/>
  <c r="I1863" i="5"/>
  <c r="G1863" i="5"/>
  <c r="F1863" i="5"/>
  <c r="D1863" i="5"/>
  <c r="B1863" i="5"/>
  <c r="J1862" i="5"/>
  <c r="I1862" i="5"/>
  <c r="G1862" i="5"/>
  <c r="F1862" i="5"/>
  <c r="D1862" i="5"/>
  <c r="B1862" i="5"/>
  <c r="J1861" i="5"/>
  <c r="I1861" i="5"/>
  <c r="G1861" i="5"/>
  <c r="F1861" i="5"/>
  <c r="D1861" i="5"/>
  <c r="B1861" i="5"/>
  <c r="J1860" i="5"/>
  <c r="I1860" i="5"/>
  <c r="G1860" i="5"/>
  <c r="F1860" i="5"/>
  <c r="D1860" i="5"/>
  <c r="B1860" i="5"/>
  <c r="J1859" i="5"/>
  <c r="I1859" i="5"/>
  <c r="G1859" i="5"/>
  <c r="F1859" i="5"/>
  <c r="D1859" i="5"/>
  <c r="B1859" i="5"/>
  <c r="J1858" i="5"/>
  <c r="I1858" i="5"/>
  <c r="G1858" i="5"/>
  <c r="F1858" i="5"/>
  <c r="D1858" i="5"/>
  <c r="B1858" i="5"/>
  <c r="J1857" i="5"/>
  <c r="I1857" i="5"/>
  <c r="G1857" i="5"/>
  <c r="F1857" i="5"/>
  <c r="D1857" i="5"/>
  <c r="B1857" i="5"/>
  <c r="J1856" i="5"/>
  <c r="I1856" i="5"/>
  <c r="G1856" i="5"/>
  <c r="F1856" i="5"/>
  <c r="D1856" i="5"/>
  <c r="B1856" i="5"/>
  <c r="J1855" i="5"/>
  <c r="I1855" i="5"/>
  <c r="G1855" i="5"/>
  <c r="F1855" i="5"/>
  <c r="D1855" i="5"/>
  <c r="B1855" i="5"/>
  <c r="J1854" i="5"/>
  <c r="I1854" i="5"/>
  <c r="G1854" i="5"/>
  <c r="F1854" i="5"/>
  <c r="D1854" i="5"/>
  <c r="B1854" i="5"/>
  <c r="J1853" i="5"/>
  <c r="I1853" i="5"/>
  <c r="G1853" i="5"/>
  <c r="F1853" i="5"/>
  <c r="D1853" i="5"/>
  <c r="B1853" i="5"/>
  <c r="J1852" i="5"/>
  <c r="I1852" i="5"/>
  <c r="G1852" i="5"/>
  <c r="F1852" i="5"/>
  <c r="D1852" i="5"/>
  <c r="B1852" i="5"/>
  <c r="J1851" i="5"/>
  <c r="I1851" i="5"/>
  <c r="G1851" i="5"/>
  <c r="F1851" i="5"/>
  <c r="D1851" i="5"/>
  <c r="B1851" i="5"/>
  <c r="J1850" i="5"/>
  <c r="I1850" i="5"/>
  <c r="G1850" i="5"/>
  <c r="F1850" i="5"/>
  <c r="D1850" i="5"/>
  <c r="B1850" i="5"/>
  <c r="J1849" i="5"/>
  <c r="I1849" i="5"/>
  <c r="G1849" i="5"/>
  <c r="F1849" i="5"/>
  <c r="D1849" i="5"/>
  <c r="B1849" i="5"/>
  <c r="J1848" i="5"/>
  <c r="I1848" i="5"/>
  <c r="G1848" i="5"/>
  <c r="F1848" i="5"/>
  <c r="D1848" i="5"/>
  <c r="B1848" i="5"/>
  <c r="J1847" i="5"/>
  <c r="I1847" i="5"/>
  <c r="G1847" i="5"/>
  <c r="F1847" i="5"/>
  <c r="D1847" i="5"/>
  <c r="B1847" i="5"/>
  <c r="J1846" i="5"/>
  <c r="I1846" i="5"/>
  <c r="G1846" i="5"/>
  <c r="F1846" i="5"/>
  <c r="D1846" i="5"/>
  <c r="B1846" i="5"/>
  <c r="J1845" i="5"/>
  <c r="I1845" i="5"/>
  <c r="G1845" i="5"/>
  <c r="F1845" i="5"/>
  <c r="D1845" i="5"/>
  <c r="B1845" i="5"/>
  <c r="J1844" i="5"/>
  <c r="I1844" i="5"/>
  <c r="G1844" i="5"/>
  <c r="F1844" i="5"/>
  <c r="D1844" i="5"/>
  <c r="B1844" i="5"/>
  <c r="J1843" i="5"/>
  <c r="I1843" i="5"/>
  <c r="G1843" i="5"/>
  <c r="F1843" i="5"/>
  <c r="D1843" i="5"/>
  <c r="B1843" i="5"/>
  <c r="J1842" i="5"/>
  <c r="I1842" i="5"/>
  <c r="G1842" i="5"/>
  <c r="F1842" i="5"/>
  <c r="D1842" i="5"/>
  <c r="B1842" i="5"/>
  <c r="J1841" i="5"/>
  <c r="I1841" i="5"/>
  <c r="G1841" i="5"/>
  <c r="F1841" i="5"/>
  <c r="D1841" i="5"/>
  <c r="B1841" i="5"/>
  <c r="J1840" i="5"/>
  <c r="I1840" i="5"/>
  <c r="G1840" i="5"/>
  <c r="F1840" i="5"/>
  <c r="D1840" i="5"/>
  <c r="B1840" i="5"/>
  <c r="J1839" i="5"/>
  <c r="I1839" i="5"/>
  <c r="G1839" i="5"/>
  <c r="F1839" i="5"/>
  <c r="D1839" i="5"/>
  <c r="B1839" i="5"/>
  <c r="J1838" i="5"/>
  <c r="I1838" i="5"/>
  <c r="G1838" i="5"/>
  <c r="F1838" i="5"/>
  <c r="D1838" i="5"/>
  <c r="B1838" i="5"/>
  <c r="J1837" i="5"/>
  <c r="I1837" i="5"/>
  <c r="G1837" i="5"/>
  <c r="F1837" i="5"/>
  <c r="D1837" i="5"/>
  <c r="B1837" i="5"/>
  <c r="J1836" i="5"/>
  <c r="I1836" i="5"/>
  <c r="G1836" i="5"/>
  <c r="F1836" i="5"/>
  <c r="D1836" i="5"/>
  <c r="B1836" i="5"/>
  <c r="J1835" i="5"/>
  <c r="I1835" i="5"/>
  <c r="G1835" i="5"/>
  <c r="F1835" i="5"/>
  <c r="D1835" i="5"/>
  <c r="B1835" i="5"/>
  <c r="J1834" i="5"/>
  <c r="I1834" i="5"/>
  <c r="G1834" i="5"/>
  <c r="F1834" i="5"/>
  <c r="D1834" i="5"/>
  <c r="B1834" i="5"/>
  <c r="J1833" i="5"/>
  <c r="I1833" i="5"/>
  <c r="G1833" i="5"/>
  <c r="F1833" i="5"/>
  <c r="D1833" i="5"/>
  <c r="B1833" i="5"/>
  <c r="J1832" i="5"/>
  <c r="I1832" i="5"/>
  <c r="G1832" i="5"/>
  <c r="F1832" i="5"/>
  <c r="D1832" i="5"/>
  <c r="B1832" i="5"/>
  <c r="J1831" i="5"/>
  <c r="I1831" i="5"/>
  <c r="G1831" i="5"/>
  <c r="F1831" i="5"/>
  <c r="D1831" i="5"/>
  <c r="B1831" i="5"/>
  <c r="J1830" i="5"/>
  <c r="I1830" i="5"/>
  <c r="G1830" i="5"/>
  <c r="F1830" i="5"/>
  <c r="D1830" i="5"/>
  <c r="B1830" i="5"/>
  <c r="J1829" i="5"/>
  <c r="I1829" i="5"/>
  <c r="G1829" i="5"/>
  <c r="F1829" i="5"/>
  <c r="D1829" i="5"/>
  <c r="B1829" i="5"/>
  <c r="J1828" i="5"/>
  <c r="I1828" i="5"/>
  <c r="G1828" i="5"/>
  <c r="F1828" i="5"/>
  <c r="D1828" i="5"/>
  <c r="B1828" i="5"/>
  <c r="J1827" i="5"/>
  <c r="I1827" i="5"/>
  <c r="G1827" i="5"/>
  <c r="F1827" i="5"/>
  <c r="D1827" i="5"/>
  <c r="B1827" i="5"/>
  <c r="J1826" i="5"/>
  <c r="I1826" i="5"/>
  <c r="G1826" i="5"/>
  <c r="F1826" i="5"/>
  <c r="D1826" i="5"/>
  <c r="B1826" i="5"/>
  <c r="J1825" i="5"/>
  <c r="I1825" i="5"/>
  <c r="G1825" i="5"/>
  <c r="F1825" i="5"/>
  <c r="D1825" i="5"/>
  <c r="B1825" i="5"/>
  <c r="J1824" i="5"/>
  <c r="I1824" i="5"/>
  <c r="G1824" i="5"/>
  <c r="F1824" i="5"/>
  <c r="D1824" i="5"/>
  <c r="B1824" i="5"/>
  <c r="J1823" i="5"/>
  <c r="I1823" i="5"/>
  <c r="G1823" i="5"/>
  <c r="F1823" i="5"/>
  <c r="D1823" i="5"/>
  <c r="B1823" i="5"/>
  <c r="J1822" i="5"/>
  <c r="I1822" i="5"/>
  <c r="G1822" i="5"/>
  <c r="F1822" i="5"/>
  <c r="D1822" i="5"/>
  <c r="B1822" i="5"/>
  <c r="J1821" i="5"/>
  <c r="I1821" i="5"/>
  <c r="G1821" i="5"/>
  <c r="F1821" i="5"/>
  <c r="D1821" i="5"/>
  <c r="B1821" i="5"/>
  <c r="J1820" i="5"/>
  <c r="I1820" i="5"/>
  <c r="G1820" i="5"/>
  <c r="F1820" i="5"/>
  <c r="D1820" i="5"/>
  <c r="B1820" i="5"/>
  <c r="J1819" i="5"/>
  <c r="I1819" i="5"/>
  <c r="G1819" i="5"/>
  <c r="F1819" i="5"/>
  <c r="D1819" i="5"/>
  <c r="B1819" i="5"/>
  <c r="J1818" i="5"/>
  <c r="I1818" i="5"/>
  <c r="G1818" i="5"/>
  <c r="F1818" i="5"/>
  <c r="D1818" i="5"/>
  <c r="B1818" i="5"/>
  <c r="J1817" i="5"/>
  <c r="I1817" i="5"/>
  <c r="G1817" i="5"/>
  <c r="F1817" i="5"/>
  <c r="D1817" i="5"/>
  <c r="B1817" i="5"/>
  <c r="J1816" i="5"/>
  <c r="I1816" i="5"/>
  <c r="G1816" i="5"/>
  <c r="F1816" i="5"/>
  <c r="D1816" i="5"/>
  <c r="B1816" i="5"/>
  <c r="J1815" i="5"/>
  <c r="I1815" i="5"/>
  <c r="G1815" i="5"/>
  <c r="F1815" i="5"/>
  <c r="D1815" i="5"/>
  <c r="B1815" i="5"/>
  <c r="J1814" i="5"/>
  <c r="I1814" i="5"/>
  <c r="G1814" i="5"/>
  <c r="F1814" i="5"/>
  <c r="D1814" i="5"/>
  <c r="B1814" i="5"/>
  <c r="J1813" i="5"/>
  <c r="I1813" i="5"/>
  <c r="G1813" i="5"/>
  <c r="F1813" i="5"/>
  <c r="D1813" i="5"/>
  <c r="B1813" i="5"/>
  <c r="J1812" i="5"/>
  <c r="I1812" i="5"/>
  <c r="G1812" i="5"/>
  <c r="F1812" i="5"/>
  <c r="D1812" i="5"/>
  <c r="B1812" i="5"/>
  <c r="J1811" i="5"/>
  <c r="I1811" i="5"/>
  <c r="G1811" i="5"/>
  <c r="F1811" i="5"/>
  <c r="D1811" i="5"/>
  <c r="B1811" i="5"/>
  <c r="J1810" i="5"/>
  <c r="I1810" i="5"/>
  <c r="G1810" i="5"/>
  <c r="F1810" i="5"/>
  <c r="D1810" i="5"/>
  <c r="B1810" i="5"/>
  <c r="J1809" i="5"/>
  <c r="I1809" i="5"/>
  <c r="G1809" i="5"/>
  <c r="F1809" i="5"/>
  <c r="D1809" i="5"/>
  <c r="B1809" i="5"/>
  <c r="J1808" i="5"/>
  <c r="I1808" i="5"/>
  <c r="G1808" i="5"/>
  <c r="F1808" i="5"/>
  <c r="D1808" i="5"/>
  <c r="B1808" i="5"/>
  <c r="J1807" i="5"/>
  <c r="I1807" i="5"/>
  <c r="G1807" i="5"/>
  <c r="F1807" i="5"/>
  <c r="D1807" i="5"/>
  <c r="B1807" i="5"/>
  <c r="J1806" i="5"/>
  <c r="I1806" i="5"/>
  <c r="G1806" i="5"/>
  <c r="F1806" i="5"/>
  <c r="D1806" i="5"/>
  <c r="B1806" i="5"/>
  <c r="J1805" i="5"/>
  <c r="I1805" i="5"/>
  <c r="G1805" i="5"/>
  <c r="F1805" i="5"/>
  <c r="D1805" i="5"/>
  <c r="B1805" i="5"/>
  <c r="J1804" i="5"/>
  <c r="I1804" i="5"/>
  <c r="G1804" i="5"/>
  <c r="F1804" i="5"/>
  <c r="D1804" i="5"/>
  <c r="B1804" i="5"/>
  <c r="J1803" i="5"/>
  <c r="I1803" i="5"/>
  <c r="G1803" i="5"/>
  <c r="F1803" i="5"/>
  <c r="D1803" i="5"/>
  <c r="B1803" i="5"/>
  <c r="J1802" i="5"/>
  <c r="I1802" i="5"/>
  <c r="G1802" i="5"/>
  <c r="F1802" i="5"/>
  <c r="D1802" i="5"/>
  <c r="B1802" i="5"/>
  <c r="J1801" i="5"/>
  <c r="I1801" i="5"/>
  <c r="G1801" i="5"/>
  <c r="F1801" i="5"/>
  <c r="D1801" i="5"/>
  <c r="B1801" i="5"/>
  <c r="J1800" i="5"/>
  <c r="I1800" i="5"/>
  <c r="G1800" i="5"/>
  <c r="F1800" i="5"/>
  <c r="D1800" i="5"/>
  <c r="B1800" i="5"/>
  <c r="J1799" i="5"/>
  <c r="I1799" i="5"/>
  <c r="G1799" i="5"/>
  <c r="F1799" i="5"/>
  <c r="D1799" i="5"/>
  <c r="B1799" i="5"/>
  <c r="J1798" i="5"/>
  <c r="I1798" i="5"/>
  <c r="G1798" i="5"/>
  <c r="F1798" i="5"/>
  <c r="D1798" i="5"/>
  <c r="B1798" i="5"/>
  <c r="J1797" i="5"/>
  <c r="I1797" i="5"/>
  <c r="G1797" i="5"/>
  <c r="F1797" i="5"/>
  <c r="D1797" i="5"/>
  <c r="B1797" i="5"/>
  <c r="J1796" i="5"/>
  <c r="I1796" i="5"/>
  <c r="G1796" i="5"/>
  <c r="F1796" i="5"/>
  <c r="D1796" i="5"/>
  <c r="B1796" i="5"/>
  <c r="J1795" i="5"/>
  <c r="I1795" i="5"/>
  <c r="G1795" i="5"/>
  <c r="F1795" i="5"/>
  <c r="D1795" i="5"/>
  <c r="B1795" i="5"/>
  <c r="J1794" i="5"/>
  <c r="I1794" i="5"/>
  <c r="G1794" i="5"/>
  <c r="F1794" i="5"/>
  <c r="D1794" i="5"/>
  <c r="B1794" i="5"/>
  <c r="J1793" i="5"/>
  <c r="I1793" i="5"/>
  <c r="G1793" i="5"/>
  <c r="F1793" i="5"/>
  <c r="D1793" i="5"/>
  <c r="B1793" i="5"/>
  <c r="J1792" i="5"/>
  <c r="I1792" i="5"/>
  <c r="G1792" i="5"/>
  <c r="F1792" i="5"/>
  <c r="D1792" i="5"/>
  <c r="B1792" i="5"/>
  <c r="J1791" i="5"/>
  <c r="I1791" i="5"/>
  <c r="G1791" i="5"/>
  <c r="F1791" i="5"/>
  <c r="D1791" i="5"/>
  <c r="B1791" i="5"/>
  <c r="J1790" i="5"/>
  <c r="I1790" i="5"/>
  <c r="G1790" i="5"/>
  <c r="F1790" i="5"/>
  <c r="D1790" i="5"/>
  <c r="B1790" i="5"/>
  <c r="J1789" i="5"/>
  <c r="I1789" i="5"/>
  <c r="G1789" i="5"/>
  <c r="F1789" i="5"/>
  <c r="D1789" i="5"/>
  <c r="B1789" i="5"/>
  <c r="J1788" i="5"/>
  <c r="I1788" i="5"/>
  <c r="G1788" i="5"/>
  <c r="F1788" i="5"/>
  <c r="D1788" i="5"/>
  <c r="B1788" i="5"/>
  <c r="J1787" i="5"/>
  <c r="I1787" i="5"/>
  <c r="G1787" i="5"/>
  <c r="F1787" i="5"/>
  <c r="D1787" i="5"/>
  <c r="B1787" i="5"/>
  <c r="J1786" i="5"/>
  <c r="I1786" i="5"/>
  <c r="G1786" i="5"/>
  <c r="F1786" i="5"/>
  <c r="D1786" i="5"/>
  <c r="B1786" i="5"/>
  <c r="J1785" i="5"/>
  <c r="I1785" i="5"/>
  <c r="G1785" i="5"/>
  <c r="F1785" i="5"/>
  <c r="D1785" i="5"/>
  <c r="B1785" i="5"/>
  <c r="J1784" i="5"/>
  <c r="I1784" i="5"/>
  <c r="G1784" i="5"/>
  <c r="F1784" i="5"/>
  <c r="D1784" i="5"/>
  <c r="B1784" i="5"/>
  <c r="J1783" i="5"/>
  <c r="I1783" i="5"/>
  <c r="G1783" i="5"/>
  <c r="F1783" i="5"/>
  <c r="D1783" i="5"/>
  <c r="B1783" i="5"/>
  <c r="J1782" i="5"/>
  <c r="I1782" i="5"/>
  <c r="G1782" i="5"/>
  <c r="F1782" i="5"/>
  <c r="D1782" i="5"/>
  <c r="B1782" i="5"/>
  <c r="J1781" i="5"/>
  <c r="I1781" i="5"/>
  <c r="G1781" i="5"/>
  <c r="F1781" i="5"/>
  <c r="D1781" i="5"/>
  <c r="B1781" i="5"/>
  <c r="J1780" i="5"/>
  <c r="I1780" i="5"/>
  <c r="G1780" i="5"/>
  <c r="F1780" i="5"/>
  <c r="D1780" i="5"/>
  <c r="B1780" i="5"/>
  <c r="J1779" i="5"/>
  <c r="I1779" i="5"/>
  <c r="G1779" i="5"/>
  <c r="F1779" i="5"/>
  <c r="D1779" i="5"/>
  <c r="B1779" i="5"/>
  <c r="J1778" i="5"/>
  <c r="I1778" i="5"/>
  <c r="G1778" i="5"/>
  <c r="F1778" i="5"/>
  <c r="D1778" i="5"/>
  <c r="B1778" i="5"/>
  <c r="J1777" i="5"/>
  <c r="I1777" i="5"/>
  <c r="G1777" i="5"/>
  <c r="F1777" i="5"/>
  <c r="D1777" i="5"/>
  <c r="B1777" i="5"/>
  <c r="J1776" i="5"/>
  <c r="I1776" i="5"/>
  <c r="G1776" i="5"/>
  <c r="F1776" i="5"/>
  <c r="D1776" i="5"/>
  <c r="B1776" i="5"/>
  <c r="J1775" i="5"/>
  <c r="I1775" i="5"/>
  <c r="G1775" i="5"/>
  <c r="F1775" i="5"/>
  <c r="D1775" i="5"/>
  <c r="B1775" i="5"/>
  <c r="J1774" i="5"/>
  <c r="I1774" i="5"/>
  <c r="G1774" i="5"/>
  <c r="F1774" i="5"/>
  <c r="D1774" i="5"/>
  <c r="B1774" i="5"/>
  <c r="J1773" i="5"/>
  <c r="I1773" i="5"/>
  <c r="G1773" i="5"/>
  <c r="F1773" i="5"/>
  <c r="D1773" i="5"/>
  <c r="B1773" i="5"/>
  <c r="J1772" i="5"/>
  <c r="I1772" i="5"/>
  <c r="G1772" i="5"/>
  <c r="F1772" i="5"/>
  <c r="D1772" i="5"/>
  <c r="B1772" i="5"/>
  <c r="J1771" i="5"/>
  <c r="I1771" i="5"/>
  <c r="G1771" i="5"/>
  <c r="F1771" i="5"/>
  <c r="D1771" i="5"/>
  <c r="B1771" i="5"/>
  <c r="J1770" i="5"/>
  <c r="I1770" i="5"/>
  <c r="G1770" i="5"/>
  <c r="F1770" i="5"/>
  <c r="D1770" i="5"/>
  <c r="B1770" i="5"/>
  <c r="J1769" i="5"/>
  <c r="I1769" i="5"/>
  <c r="G1769" i="5"/>
  <c r="F1769" i="5"/>
  <c r="D1769" i="5"/>
  <c r="B1769" i="5"/>
  <c r="J1768" i="5"/>
  <c r="I1768" i="5"/>
  <c r="G1768" i="5"/>
  <c r="F1768" i="5"/>
  <c r="D1768" i="5"/>
  <c r="B1768" i="5"/>
  <c r="J1767" i="5"/>
  <c r="I1767" i="5"/>
  <c r="G1767" i="5"/>
  <c r="F1767" i="5"/>
  <c r="D1767" i="5"/>
  <c r="B1767" i="5"/>
  <c r="J1766" i="5"/>
  <c r="I1766" i="5"/>
  <c r="G1766" i="5"/>
  <c r="F1766" i="5"/>
  <c r="D1766" i="5"/>
  <c r="B1766" i="5"/>
  <c r="J1765" i="5"/>
  <c r="I1765" i="5"/>
  <c r="G1765" i="5"/>
  <c r="F1765" i="5"/>
  <c r="D1765" i="5"/>
  <c r="B1765" i="5"/>
  <c r="J1764" i="5"/>
  <c r="I1764" i="5"/>
  <c r="G1764" i="5"/>
  <c r="F1764" i="5"/>
  <c r="D1764" i="5"/>
  <c r="B1764" i="5"/>
  <c r="J1763" i="5"/>
  <c r="I1763" i="5"/>
  <c r="G1763" i="5"/>
  <c r="F1763" i="5"/>
  <c r="D1763" i="5"/>
  <c r="B1763" i="5"/>
  <c r="J1762" i="5"/>
  <c r="I1762" i="5"/>
  <c r="G1762" i="5"/>
  <c r="F1762" i="5"/>
  <c r="D1762" i="5"/>
  <c r="B1762" i="5"/>
  <c r="J1761" i="5"/>
  <c r="I1761" i="5"/>
  <c r="G1761" i="5"/>
  <c r="F1761" i="5"/>
  <c r="D1761" i="5"/>
  <c r="B1761" i="5"/>
  <c r="J1760" i="5"/>
  <c r="I1760" i="5"/>
  <c r="G1760" i="5"/>
  <c r="F1760" i="5"/>
  <c r="D1760" i="5"/>
  <c r="B1760" i="5"/>
  <c r="J1759" i="5"/>
  <c r="I1759" i="5"/>
  <c r="G1759" i="5"/>
  <c r="F1759" i="5"/>
  <c r="D1759" i="5"/>
  <c r="B1759" i="5"/>
  <c r="J1758" i="5"/>
  <c r="I1758" i="5"/>
  <c r="G1758" i="5"/>
  <c r="F1758" i="5"/>
  <c r="D1758" i="5"/>
  <c r="B1758" i="5"/>
  <c r="J1757" i="5"/>
  <c r="I1757" i="5"/>
  <c r="G1757" i="5"/>
  <c r="F1757" i="5"/>
  <c r="D1757" i="5"/>
  <c r="B1757" i="5"/>
  <c r="J1756" i="5"/>
  <c r="I1756" i="5"/>
  <c r="G1756" i="5"/>
  <c r="F1756" i="5"/>
  <c r="D1756" i="5"/>
  <c r="B1756" i="5"/>
  <c r="J1755" i="5"/>
  <c r="I1755" i="5"/>
  <c r="G1755" i="5"/>
  <c r="F1755" i="5"/>
  <c r="D1755" i="5"/>
  <c r="B1755" i="5"/>
  <c r="J1754" i="5"/>
  <c r="I1754" i="5"/>
  <c r="G1754" i="5"/>
  <c r="F1754" i="5"/>
  <c r="D1754" i="5"/>
  <c r="B1754" i="5"/>
  <c r="J1753" i="5"/>
  <c r="I1753" i="5"/>
  <c r="G1753" i="5"/>
  <c r="F1753" i="5"/>
  <c r="D1753" i="5"/>
  <c r="B1753" i="5"/>
  <c r="J1752" i="5"/>
  <c r="I1752" i="5"/>
  <c r="G1752" i="5"/>
  <c r="F1752" i="5"/>
  <c r="D1752" i="5"/>
  <c r="B1752" i="5"/>
  <c r="J1751" i="5"/>
  <c r="I1751" i="5"/>
  <c r="G1751" i="5"/>
  <c r="F1751" i="5"/>
  <c r="D1751" i="5"/>
  <c r="B1751" i="5"/>
  <c r="J1750" i="5"/>
  <c r="I1750" i="5"/>
  <c r="G1750" i="5"/>
  <c r="F1750" i="5"/>
  <c r="D1750" i="5"/>
  <c r="B1750" i="5"/>
  <c r="J1749" i="5"/>
  <c r="I1749" i="5"/>
  <c r="G1749" i="5"/>
  <c r="F1749" i="5"/>
  <c r="D1749" i="5"/>
  <c r="B1749" i="5"/>
  <c r="J1748" i="5"/>
  <c r="I1748" i="5"/>
  <c r="G1748" i="5"/>
  <c r="F1748" i="5"/>
  <c r="D1748" i="5"/>
  <c r="B1748" i="5"/>
  <c r="J1747" i="5"/>
  <c r="I1747" i="5"/>
  <c r="G1747" i="5"/>
  <c r="F1747" i="5"/>
  <c r="D1747" i="5"/>
  <c r="B1747" i="5"/>
  <c r="J1746" i="5"/>
  <c r="I1746" i="5"/>
  <c r="G1746" i="5"/>
  <c r="F1746" i="5"/>
  <c r="D1746" i="5"/>
  <c r="B1746" i="5"/>
  <c r="J1745" i="5"/>
  <c r="I1745" i="5"/>
  <c r="G1745" i="5"/>
  <c r="F1745" i="5"/>
  <c r="D1745" i="5"/>
  <c r="B1745" i="5"/>
  <c r="J1744" i="5"/>
  <c r="I1744" i="5"/>
  <c r="G1744" i="5"/>
  <c r="F1744" i="5"/>
  <c r="D1744" i="5"/>
  <c r="B1744" i="5"/>
  <c r="J1743" i="5"/>
  <c r="I1743" i="5"/>
  <c r="G1743" i="5"/>
  <c r="F1743" i="5"/>
  <c r="D1743" i="5"/>
  <c r="B1743" i="5"/>
  <c r="J1742" i="5"/>
  <c r="I1742" i="5"/>
  <c r="G1742" i="5"/>
  <c r="F1742" i="5"/>
  <c r="D1742" i="5"/>
  <c r="B1742" i="5"/>
  <c r="J1741" i="5"/>
  <c r="I1741" i="5"/>
  <c r="G1741" i="5"/>
  <c r="F1741" i="5"/>
  <c r="D1741" i="5"/>
  <c r="B1741" i="5"/>
  <c r="J1740" i="5"/>
  <c r="I1740" i="5"/>
  <c r="G1740" i="5"/>
  <c r="F1740" i="5"/>
  <c r="D1740" i="5"/>
  <c r="B1740" i="5"/>
  <c r="J1739" i="5"/>
  <c r="I1739" i="5"/>
  <c r="G1739" i="5"/>
  <c r="F1739" i="5"/>
  <c r="D1739" i="5"/>
  <c r="B1739" i="5"/>
  <c r="J1738" i="5"/>
  <c r="I1738" i="5"/>
  <c r="G1738" i="5"/>
  <c r="F1738" i="5"/>
  <c r="D1738" i="5"/>
  <c r="B1738" i="5"/>
  <c r="J1737" i="5"/>
  <c r="I1737" i="5"/>
  <c r="G1737" i="5"/>
  <c r="F1737" i="5"/>
  <c r="D1737" i="5"/>
  <c r="B1737" i="5"/>
  <c r="J1736" i="5"/>
  <c r="I1736" i="5"/>
  <c r="G1736" i="5"/>
  <c r="F1736" i="5"/>
  <c r="D1736" i="5"/>
  <c r="B1736" i="5"/>
  <c r="J1735" i="5"/>
  <c r="I1735" i="5"/>
  <c r="G1735" i="5"/>
  <c r="F1735" i="5"/>
  <c r="D1735" i="5"/>
  <c r="B1735" i="5"/>
  <c r="J1734" i="5"/>
  <c r="I1734" i="5"/>
  <c r="G1734" i="5"/>
  <c r="F1734" i="5"/>
  <c r="D1734" i="5"/>
  <c r="B1734" i="5"/>
  <c r="J1733" i="5"/>
  <c r="I1733" i="5"/>
  <c r="G1733" i="5"/>
  <c r="F1733" i="5"/>
  <c r="D1733" i="5"/>
  <c r="B1733" i="5"/>
  <c r="J1732" i="5"/>
  <c r="I1732" i="5"/>
  <c r="G1732" i="5"/>
  <c r="F1732" i="5"/>
  <c r="D1732" i="5"/>
  <c r="B1732" i="5"/>
  <c r="J1731" i="5"/>
  <c r="I1731" i="5"/>
  <c r="G1731" i="5"/>
  <c r="F1731" i="5"/>
  <c r="D1731" i="5"/>
  <c r="B1731" i="5"/>
  <c r="J1730" i="5"/>
  <c r="I1730" i="5"/>
  <c r="G1730" i="5"/>
  <c r="F1730" i="5"/>
  <c r="D1730" i="5"/>
  <c r="B1730" i="5"/>
  <c r="J1729" i="5"/>
  <c r="I1729" i="5"/>
  <c r="G1729" i="5"/>
  <c r="F1729" i="5"/>
  <c r="D1729" i="5"/>
  <c r="B1729" i="5"/>
  <c r="J1728" i="5"/>
  <c r="I1728" i="5"/>
  <c r="G1728" i="5"/>
  <c r="F1728" i="5"/>
  <c r="D1728" i="5"/>
  <c r="B1728" i="5"/>
  <c r="J1727" i="5"/>
  <c r="I1727" i="5"/>
  <c r="G1727" i="5"/>
  <c r="F1727" i="5"/>
  <c r="D1727" i="5"/>
  <c r="B1727" i="5"/>
  <c r="J1726" i="5"/>
  <c r="I1726" i="5"/>
  <c r="G1726" i="5"/>
  <c r="F1726" i="5"/>
  <c r="D1726" i="5"/>
  <c r="B1726" i="5"/>
  <c r="J1725" i="5"/>
  <c r="I1725" i="5"/>
  <c r="G1725" i="5"/>
  <c r="F1725" i="5"/>
  <c r="D1725" i="5"/>
  <c r="B1725" i="5"/>
  <c r="J1724" i="5"/>
  <c r="I1724" i="5"/>
  <c r="G1724" i="5"/>
  <c r="F1724" i="5"/>
  <c r="D1724" i="5"/>
  <c r="B1724" i="5"/>
  <c r="J1723" i="5"/>
  <c r="I1723" i="5"/>
  <c r="G1723" i="5"/>
  <c r="F1723" i="5"/>
  <c r="D1723" i="5"/>
  <c r="B1723" i="5"/>
  <c r="J1722" i="5"/>
  <c r="I1722" i="5"/>
  <c r="G1722" i="5"/>
  <c r="F1722" i="5"/>
  <c r="D1722" i="5"/>
  <c r="B1722" i="5"/>
  <c r="J1721" i="5"/>
  <c r="I1721" i="5"/>
  <c r="G1721" i="5"/>
  <c r="F1721" i="5"/>
  <c r="D1721" i="5"/>
  <c r="B1721" i="5"/>
  <c r="J1720" i="5"/>
  <c r="I1720" i="5"/>
  <c r="G1720" i="5"/>
  <c r="F1720" i="5"/>
  <c r="D1720" i="5"/>
  <c r="B1720" i="5"/>
  <c r="J1719" i="5"/>
  <c r="I1719" i="5"/>
  <c r="G1719" i="5"/>
  <c r="F1719" i="5"/>
  <c r="D1719" i="5"/>
  <c r="B1719" i="5"/>
  <c r="J1718" i="5"/>
  <c r="I1718" i="5"/>
  <c r="G1718" i="5"/>
  <c r="F1718" i="5"/>
  <c r="D1718" i="5"/>
  <c r="B1718" i="5"/>
  <c r="J1717" i="5"/>
  <c r="I1717" i="5"/>
  <c r="G1717" i="5"/>
  <c r="F1717" i="5"/>
  <c r="D1717" i="5"/>
  <c r="B1717" i="5"/>
  <c r="J1716" i="5"/>
  <c r="I1716" i="5"/>
  <c r="G1716" i="5"/>
  <c r="F1716" i="5"/>
  <c r="D1716" i="5"/>
  <c r="B1716" i="5"/>
  <c r="J1715" i="5"/>
  <c r="I1715" i="5"/>
  <c r="G1715" i="5"/>
  <c r="F1715" i="5"/>
  <c r="D1715" i="5"/>
  <c r="B1715" i="5"/>
  <c r="J1714" i="5"/>
  <c r="I1714" i="5"/>
  <c r="G1714" i="5"/>
  <c r="F1714" i="5"/>
  <c r="D1714" i="5"/>
  <c r="B1714" i="5"/>
  <c r="J1713" i="5"/>
  <c r="I1713" i="5"/>
  <c r="G1713" i="5"/>
  <c r="F1713" i="5"/>
  <c r="D1713" i="5"/>
  <c r="B1713" i="5"/>
  <c r="J1712" i="5"/>
  <c r="I1712" i="5"/>
  <c r="G1712" i="5"/>
  <c r="F1712" i="5"/>
  <c r="D1712" i="5"/>
  <c r="B1712" i="5"/>
  <c r="J1711" i="5"/>
  <c r="I1711" i="5"/>
  <c r="G1711" i="5"/>
  <c r="F1711" i="5"/>
  <c r="D1711" i="5"/>
  <c r="B1711" i="5"/>
  <c r="J1710" i="5"/>
  <c r="I1710" i="5"/>
  <c r="G1710" i="5"/>
  <c r="F1710" i="5"/>
  <c r="D1710" i="5"/>
  <c r="B1710" i="5"/>
  <c r="J1709" i="5"/>
  <c r="I1709" i="5"/>
  <c r="G1709" i="5"/>
  <c r="F1709" i="5"/>
  <c r="D1709" i="5"/>
  <c r="B1709" i="5"/>
  <c r="J1708" i="5"/>
  <c r="I1708" i="5"/>
  <c r="G1708" i="5"/>
  <c r="F1708" i="5"/>
  <c r="D1708" i="5"/>
  <c r="B1708" i="5"/>
  <c r="J1707" i="5"/>
  <c r="I1707" i="5"/>
  <c r="G1707" i="5"/>
  <c r="F1707" i="5"/>
  <c r="D1707" i="5"/>
  <c r="B1707" i="5"/>
  <c r="J1706" i="5"/>
  <c r="I1706" i="5"/>
  <c r="G1706" i="5"/>
  <c r="F1706" i="5"/>
  <c r="D1706" i="5"/>
  <c r="B1706" i="5"/>
  <c r="J1705" i="5"/>
  <c r="I1705" i="5"/>
  <c r="G1705" i="5"/>
  <c r="F1705" i="5"/>
  <c r="D1705" i="5"/>
  <c r="B1705" i="5"/>
  <c r="J1704" i="5"/>
  <c r="I1704" i="5"/>
  <c r="G1704" i="5"/>
  <c r="F1704" i="5"/>
  <c r="D1704" i="5"/>
  <c r="B1704" i="5"/>
  <c r="J1703" i="5"/>
  <c r="I1703" i="5"/>
  <c r="G1703" i="5"/>
  <c r="F1703" i="5"/>
  <c r="D1703" i="5"/>
  <c r="B1703" i="5"/>
  <c r="J1702" i="5"/>
  <c r="I1702" i="5"/>
  <c r="G1702" i="5"/>
  <c r="F1702" i="5"/>
  <c r="D1702" i="5"/>
  <c r="B1702" i="5"/>
  <c r="J1701" i="5"/>
  <c r="I1701" i="5"/>
  <c r="G1701" i="5"/>
  <c r="F1701" i="5"/>
  <c r="D1701" i="5"/>
  <c r="B1701" i="5"/>
  <c r="J1700" i="5"/>
  <c r="I1700" i="5"/>
  <c r="G1700" i="5"/>
  <c r="F1700" i="5"/>
  <c r="D1700" i="5"/>
  <c r="B1700" i="5"/>
  <c r="J1699" i="5"/>
  <c r="I1699" i="5"/>
  <c r="G1699" i="5"/>
  <c r="F1699" i="5"/>
  <c r="D1699" i="5"/>
  <c r="B1699" i="5"/>
  <c r="J1698" i="5"/>
  <c r="I1698" i="5"/>
  <c r="G1698" i="5"/>
  <c r="F1698" i="5"/>
  <c r="D1698" i="5"/>
  <c r="B1698" i="5"/>
  <c r="J1697" i="5"/>
  <c r="I1697" i="5"/>
  <c r="G1697" i="5"/>
  <c r="F1697" i="5"/>
  <c r="D1697" i="5"/>
  <c r="B1697" i="5"/>
  <c r="J1696" i="5"/>
  <c r="I1696" i="5"/>
  <c r="G1696" i="5"/>
  <c r="F1696" i="5"/>
  <c r="D1696" i="5"/>
  <c r="B1696" i="5"/>
  <c r="J1695" i="5"/>
  <c r="I1695" i="5"/>
  <c r="G1695" i="5"/>
  <c r="F1695" i="5"/>
  <c r="D1695" i="5"/>
  <c r="B1695" i="5"/>
  <c r="J1694" i="5"/>
  <c r="I1694" i="5"/>
  <c r="G1694" i="5"/>
  <c r="F1694" i="5"/>
  <c r="D1694" i="5"/>
  <c r="B1694" i="5"/>
  <c r="J1693" i="5"/>
  <c r="I1693" i="5"/>
  <c r="G1693" i="5"/>
  <c r="F1693" i="5"/>
  <c r="D1693" i="5"/>
  <c r="B1693" i="5"/>
  <c r="J1692" i="5"/>
  <c r="I1692" i="5"/>
  <c r="G1692" i="5"/>
  <c r="F1692" i="5"/>
  <c r="D1692" i="5"/>
  <c r="B1692" i="5"/>
  <c r="J1691" i="5"/>
  <c r="I1691" i="5"/>
  <c r="G1691" i="5"/>
  <c r="F1691" i="5"/>
  <c r="D1691" i="5"/>
  <c r="B1691" i="5"/>
  <c r="J1690" i="5"/>
  <c r="I1690" i="5"/>
  <c r="G1690" i="5"/>
  <c r="F1690" i="5"/>
  <c r="D1690" i="5"/>
  <c r="B1690" i="5"/>
  <c r="J1689" i="5"/>
  <c r="I1689" i="5"/>
  <c r="G1689" i="5"/>
  <c r="F1689" i="5"/>
  <c r="D1689" i="5"/>
  <c r="B1689" i="5"/>
  <c r="J1688" i="5"/>
  <c r="I1688" i="5"/>
  <c r="G1688" i="5"/>
  <c r="F1688" i="5"/>
  <c r="D1688" i="5"/>
  <c r="B1688" i="5"/>
  <c r="J1687" i="5"/>
  <c r="I1687" i="5"/>
  <c r="G1687" i="5"/>
  <c r="F1687" i="5"/>
  <c r="D1687" i="5"/>
  <c r="B1687" i="5"/>
  <c r="J1686" i="5"/>
  <c r="I1686" i="5"/>
  <c r="G1686" i="5"/>
  <c r="F1686" i="5"/>
  <c r="D1686" i="5"/>
  <c r="B1686" i="5"/>
  <c r="J1685" i="5"/>
  <c r="I1685" i="5"/>
  <c r="G1685" i="5"/>
  <c r="F1685" i="5"/>
  <c r="D1685" i="5"/>
  <c r="B1685" i="5"/>
  <c r="J1684" i="5"/>
  <c r="I1684" i="5"/>
  <c r="G1684" i="5"/>
  <c r="F1684" i="5"/>
  <c r="D1684" i="5"/>
  <c r="B1684" i="5"/>
  <c r="J1683" i="5"/>
  <c r="I1683" i="5"/>
  <c r="G1683" i="5"/>
  <c r="F1683" i="5"/>
  <c r="D1683" i="5"/>
  <c r="B1683" i="5"/>
  <c r="J1682" i="5"/>
  <c r="I1682" i="5"/>
  <c r="G1682" i="5"/>
  <c r="F1682" i="5"/>
  <c r="D1682" i="5"/>
  <c r="B1682" i="5"/>
  <c r="J1681" i="5"/>
  <c r="I1681" i="5"/>
  <c r="G1681" i="5"/>
  <c r="F1681" i="5"/>
  <c r="D1681" i="5"/>
  <c r="B1681" i="5"/>
  <c r="J1680" i="5"/>
  <c r="I1680" i="5"/>
  <c r="G1680" i="5"/>
  <c r="F1680" i="5"/>
  <c r="D1680" i="5"/>
  <c r="B1680" i="5"/>
  <c r="J1679" i="5"/>
  <c r="I1679" i="5"/>
  <c r="G1679" i="5"/>
  <c r="F1679" i="5"/>
  <c r="D1679" i="5"/>
  <c r="B1679" i="5"/>
  <c r="J1678" i="5"/>
  <c r="I1678" i="5"/>
  <c r="G1678" i="5"/>
  <c r="F1678" i="5"/>
  <c r="D1678" i="5"/>
  <c r="B1678" i="5"/>
  <c r="J1677" i="5"/>
  <c r="I1677" i="5"/>
  <c r="G1677" i="5"/>
  <c r="F1677" i="5"/>
  <c r="D1677" i="5"/>
  <c r="B1677" i="5"/>
  <c r="J1676" i="5"/>
  <c r="I1676" i="5"/>
  <c r="G1676" i="5"/>
  <c r="F1676" i="5"/>
  <c r="D1676" i="5"/>
  <c r="B1676" i="5"/>
  <c r="J1675" i="5"/>
  <c r="I1675" i="5"/>
  <c r="G1675" i="5"/>
  <c r="F1675" i="5"/>
  <c r="D1675" i="5"/>
  <c r="B1675" i="5"/>
  <c r="J1674" i="5"/>
  <c r="I1674" i="5"/>
  <c r="G1674" i="5"/>
  <c r="F1674" i="5"/>
  <c r="D1674" i="5"/>
  <c r="B1674" i="5"/>
  <c r="J1673" i="5"/>
  <c r="I1673" i="5"/>
  <c r="G1673" i="5"/>
  <c r="F1673" i="5"/>
  <c r="D1673" i="5"/>
  <c r="B1673" i="5"/>
  <c r="J1672" i="5"/>
  <c r="I1672" i="5"/>
  <c r="G1672" i="5"/>
  <c r="F1672" i="5"/>
  <c r="D1672" i="5"/>
  <c r="B1672" i="5"/>
  <c r="J1671" i="5"/>
  <c r="I1671" i="5"/>
  <c r="G1671" i="5"/>
  <c r="F1671" i="5"/>
  <c r="D1671" i="5"/>
  <c r="B1671" i="5"/>
  <c r="J1670" i="5"/>
  <c r="I1670" i="5"/>
  <c r="G1670" i="5"/>
  <c r="F1670" i="5"/>
  <c r="D1670" i="5"/>
  <c r="B1670" i="5"/>
  <c r="J1669" i="5"/>
  <c r="I1669" i="5"/>
  <c r="G1669" i="5"/>
  <c r="F1669" i="5"/>
  <c r="D1669" i="5"/>
  <c r="B1669" i="5"/>
  <c r="J1668" i="5"/>
  <c r="I1668" i="5"/>
  <c r="G1668" i="5"/>
  <c r="F1668" i="5"/>
  <c r="D1668" i="5"/>
  <c r="B1668" i="5"/>
  <c r="J1667" i="5"/>
  <c r="I1667" i="5"/>
  <c r="G1667" i="5"/>
  <c r="F1667" i="5"/>
  <c r="D1667" i="5"/>
  <c r="B1667" i="5"/>
  <c r="J1666" i="5"/>
  <c r="I1666" i="5"/>
  <c r="G1666" i="5"/>
  <c r="F1666" i="5"/>
  <c r="D1666" i="5"/>
  <c r="B1666" i="5"/>
  <c r="J1665" i="5"/>
  <c r="I1665" i="5"/>
  <c r="G1665" i="5"/>
  <c r="F1665" i="5"/>
  <c r="D1665" i="5"/>
  <c r="B1665" i="5"/>
  <c r="J1664" i="5"/>
  <c r="I1664" i="5"/>
  <c r="G1664" i="5"/>
  <c r="F1664" i="5"/>
  <c r="D1664" i="5"/>
  <c r="B1664" i="5"/>
  <c r="J1663" i="5"/>
  <c r="I1663" i="5"/>
  <c r="G1663" i="5"/>
  <c r="F1663" i="5"/>
  <c r="D1663" i="5"/>
  <c r="B1663" i="5"/>
  <c r="J1662" i="5"/>
  <c r="I1662" i="5"/>
  <c r="G1662" i="5"/>
  <c r="F1662" i="5"/>
  <c r="D1662" i="5"/>
  <c r="B1662" i="5"/>
  <c r="J1661" i="5"/>
  <c r="I1661" i="5"/>
  <c r="G1661" i="5"/>
  <c r="F1661" i="5"/>
  <c r="D1661" i="5"/>
  <c r="B1661" i="5"/>
  <c r="J1660" i="5"/>
  <c r="I1660" i="5"/>
  <c r="G1660" i="5"/>
  <c r="F1660" i="5"/>
  <c r="D1660" i="5"/>
  <c r="B1660" i="5"/>
  <c r="J1659" i="5"/>
  <c r="I1659" i="5"/>
  <c r="G1659" i="5"/>
  <c r="F1659" i="5"/>
  <c r="D1659" i="5"/>
  <c r="B1659" i="5"/>
  <c r="J1658" i="5"/>
  <c r="I1658" i="5"/>
  <c r="G1658" i="5"/>
  <c r="F1658" i="5"/>
  <c r="D1658" i="5"/>
  <c r="B1658" i="5"/>
  <c r="J1657" i="5"/>
  <c r="I1657" i="5"/>
  <c r="G1657" i="5"/>
  <c r="F1657" i="5"/>
  <c r="D1657" i="5"/>
  <c r="B1657" i="5"/>
  <c r="J1656" i="5"/>
  <c r="I1656" i="5"/>
  <c r="G1656" i="5"/>
  <c r="F1656" i="5"/>
  <c r="D1656" i="5"/>
  <c r="B1656" i="5"/>
  <c r="J1655" i="5"/>
  <c r="I1655" i="5"/>
  <c r="G1655" i="5"/>
  <c r="F1655" i="5"/>
  <c r="D1655" i="5"/>
  <c r="B1655" i="5"/>
  <c r="J1654" i="5"/>
  <c r="I1654" i="5"/>
  <c r="G1654" i="5"/>
  <c r="F1654" i="5"/>
  <c r="D1654" i="5"/>
  <c r="B1654" i="5"/>
  <c r="J1653" i="5"/>
  <c r="I1653" i="5"/>
  <c r="G1653" i="5"/>
  <c r="F1653" i="5"/>
  <c r="D1653" i="5"/>
  <c r="B1653" i="5"/>
  <c r="J1652" i="5"/>
  <c r="I1652" i="5"/>
  <c r="G1652" i="5"/>
  <c r="F1652" i="5"/>
  <c r="D1652" i="5"/>
  <c r="B1652" i="5"/>
  <c r="J1651" i="5"/>
  <c r="I1651" i="5"/>
  <c r="G1651" i="5"/>
  <c r="F1651" i="5"/>
  <c r="D1651" i="5"/>
  <c r="B1651" i="5"/>
  <c r="J1650" i="5"/>
  <c r="I1650" i="5"/>
  <c r="G1650" i="5"/>
  <c r="F1650" i="5"/>
  <c r="D1650" i="5"/>
  <c r="B1650" i="5"/>
  <c r="J1649" i="5"/>
  <c r="I1649" i="5"/>
  <c r="G1649" i="5"/>
  <c r="F1649" i="5"/>
  <c r="D1649" i="5"/>
  <c r="B1649" i="5"/>
  <c r="J1648" i="5"/>
  <c r="I1648" i="5"/>
  <c r="G1648" i="5"/>
  <c r="F1648" i="5"/>
  <c r="D1648" i="5"/>
  <c r="B1648" i="5"/>
  <c r="J1647" i="5"/>
  <c r="I1647" i="5"/>
  <c r="G1647" i="5"/>
  <c r="F1647" i="5"/>
  <c r="D1647" i="5"/>
  <c r="B1647" i="5"/>
  <c r="J1646" i="5"/>
  <c r="I1646" i="5"/>
  <c r="G1646" i="5"/>
  <c r="F1646" i="5"/>
  <c r="D1646" i="5"/>
  <c r="B1646" i="5"/>
  <c r="J1645" i="5"/>
  <c r="I1645" i="5"/>
  <c r="G1645" i="5"/>
  <c r="F1645" i="5"/>
  <c r="D1645" i="5"/>
  <c r="B1645" i="5"/>
  <c r="J1644" i="5"/>
  <c r="I1644" i="5"/>
  <c r="G1644" i="5"/>
  <c r="F1644" i="5"/>
  <c r="D1644" i="5"/>
  <c r="B1644" i="5"/>
  <c r="J1643" i="5"/>
  <c r="I1643" i="5"/>
  <c r="G1643" i="5"/>
  <c r="F1643" i="5"/>
  <c r="D1643" i="5"/>
  <c r="B1643" i="5"/>
  <c r="J1642" i="5"/>
  <c r="I1642" i="5"/>
  <c r="G1642" i="5"/>
  <c r="F1642" i="5"/>
  <c r="D1642" i="5"/>
  <c r="B1642" i="5"/>
  <c r="J1641" i="5"/>
  <c r="I1641" i="5"/>
  <c r="G1641" i="5"/>
  <c r="F1641" i="5"/>
  <c r="D1641" i="5"/>
  <c r="B1641" i="5"/>
  <c r="J1640" i="5"/>
  <c r="I1640" i="5"/>
  <c r="G1640" i="5"/>
  <c r="F1640" i="5"/>
  <c r="D1640" i="5"/>
  <c r="B1640" i="5"/>
  <c r="J1639" i="5"/>
  <c r="I1639" i="5"/>
  <c r="G1639" i="5"/>
  <c r="F1639" i="5"/>
  <c r="D1639" i="5"/>
  <c r="B1639" i="5"/>
  <c r="J1638" i="5"/>
  <c r="I1638" i="5"/>
  <c r="G1638" i="5"/>
  <c r="F1638" i="5"/>
  <c r="D1638" i="5"/>
  <c r="B1638" i="5"/>
  <c r="J1637" i="5"/>
  <c r="I1637" i="5"/>
  <c r="G1637" i="5"/>
  <c r="F1637" i="5"/>
  <c r="D1637" i="5"/>
  <c r="B1637" i="5"/>
  <c r="J1636" i="5"/>
  <c r="I1636" i="5"/>
  <c r="G1636" i="5"/>
  <c r="F1636" i="5"/>
  <c r="D1636" i="5"/>
  <c r="B1636" i="5"/>
  <c r="J1635" i="5"/>
  <c r="I1635" i="5"/>
  <c r="G1635" i="5"/>
  <c r="F1635" i="5"/>
  <c r="D1635" i="5"/>
  <c r="B1635" i="5"/>
  <c r="J1634" i="5"/>
  <c r="I1634" i="5"/>
  <c r="G1634" i="5"/>
  <c r="F1634" i="5"/>
  <c r="D1634" i="5"/>
  <c r="B1634" i="5"/>
  <c r="J1633" i="5"/>
  <c r="I1633" i="5"/>
  <c r="G1633" i="5"/>
  <c r="F1633" i="5"/>
  <c r="D1633" i="5"/>
  <c r="B1633" i="5"/>
  <c r="J1632" i="5"/>
  <c r="I1632" i="5"/>
  <c r="G1632" i="5"/>
  <c r="F1632" i="5"/>
  <c r="D1632" i="5"/>
  <c r="B1632" i="5"/>
  <c r="J1631" i="5"/>
  <c r="I1631" i="5"/>
  <c r="G1631" i="5"/>
  <c r="F1631" i="5"/>
  <c r="D1631" i="5"/>
  <c r="B1631" i="5"/>
  <c r="J1630" i="5"/>
  <c r="I1630" i="5"/>
  <c r="G1630" i="5"/>
  <c r="F1630" i="5"/>
  <c r="D1630" i="5"/>
  <c r="B1630" i="5"/>
  <c r="J1629" i="5"/>
  <c r="I1629" i="5"/>
  <c r="G1629" i="5"/>
  <c r="F1629" i="5"/>
  <c r="D1629" i="5"/>
  <c r="B1629" i="5"/>
  <c r="J1628" i="5"/>
  <c r="I1628" i="5"/>
  <c r="G1628" i="5"/>
  <c r="F1628" i="5"/>
  <c r="D1628" i="5"/>
  <c r="B1628" i="5"/>
  <c r="J1627" i="5"/>
  <c r="I1627" i="5"/>
  <c r="G1627" i="5"/>
  <c r="F1627" i="5"/>
  <c r="D1627" i="5"/>
  <c r="B1627" i="5"/>
  <c r="J1626" i="5"/>
  <c r="I1626" i="5"/>
  <c r="G1626" i="5"/>
  <c r="F1626" i="5"/>
  <c r="D1626" i="5"/>
  <c r="B1626" i="5"/>
  <c r="J1625" i="5"/>
  <c r="I1625" i="5"/>
  <c r="G1625" i="5"/>
  <c r="F1625" i="5"/>
  <c r="D1625" i="5"/>
  <c r="B1625" i="5"/>
  <c r="J1624" i="5"/>
  <c r="I1624" i="5"/>
  <c r="G1624" i="5"/>
  <c r="F1624" i="5"/>
  <c r="D1624" i="5"/>
  <c r="B1624" i="5"/>
  <c r="J1623" i="5"/>
  <c r="I1623" i="5"/>
  <c r="G1623" i="5"/>
  <c r="F1623" i="5"/>
  <c r="D1623" i="5"/>
  <c r="B1623" i="5"/>
  <c r="J1622" i="5"/>
  <c r="I1622" i="5"/>
  <c r="G1622" i="5"/>
  <c r="F1622" i="5"/>
  <c r="D1622" i="5"/>
  <c r="B1622" i="5"/>
  <c r="J1621" i="5"/>
  <c r="I1621" i="5"/>
  <c r="G1621" i="5"/>
  <c r="F1621" i="5"/>
  <c r="D1621" i="5"/>
  <c r="B1621" i="5"/>
  <c r="J1620" i="5"/>
  <c r="I1620" i="5"/>
  <c r="G1620" i="5"/>
  <c r="F1620" i="5"/>
  <c r="D1620" i="5"/>
  <c r="B1620" i="5"/>
  <c r="J1619" i="5"/>
  <c r="I1619" i="5"/>
  <c r="G1619" i="5"/>
  <c r="F1619" i="5"/>
  <c r="D1619" i="5"/>
  <c r="B1619" i="5"/>
  <c r="J1618" i="5"/>
  <c r="I1618" i="5"/>
  <c r="G1618" i="5"/>
  <c r="F1618" i="5"/>
  <c r="D1618" i="5"/>
  <c r="B1618" i="5"/>
  <c r="J1617" i="5"/>
  <c r="I1617" i="5"/>
  <c r="G1617" i="5"/>
  <c r="F1617" i="5"/>
  <c r="D1617" i="5"/>
  <c r="B1617" i="5"/>
  <c r="J1616" i="5"/>
  <c r="I1616" i="5"/>
  <c r="G1616" i="5"/>
  <c r="F1616" i="5"/>
  <c r="D1616" i="5"/>
  <c r="B1616" i="5"/>
  <c r="J1615" i="5"/>
  <c r="I1615" i="5"/>
  <c r="G1615" i="5"/>
  <c r="F1615" i="5"/>
  <c r="D1615" i="5"/>
  <c r="B1615" i="5"/>
  <c r="J1614" i="5"/>
  <c r="I1614" i="5"/>
  <c r="G1614" i="5"/>
  <c r="F1614" i="5"/>
  <c r="D1614" i="5"/>
  <c r="B1614" i="5"/>
  <c r="J1613" i="5"/>
  <c r="I1613" i="5"/>
  <c r="G1613" i="5"/>
  <c r="F1613" i="5"/>
  <c r="D1613" i="5"/>
  <c r="B1613" i="5"/>
  <c r="J1612" i="5"/>
  <c r="I1612" i="5"/>
  <c r="G1612" i="5"/>
  <c r="F1612" i="5"/>
  <c r="D1612" i="5"/>
  <c r="B1612" i="5"/>
  <c r="J1611" i="5"/>
  <c r="I1611" i="5"/>
  <c r="G1611" i="5"/>
  <c r="F1611" i="5"/>
  <c r="D1611" i="5"/>
  <c r="B1611" i="5"/>
  <c r="J1610" i="5"/>
  <c r="I1610" i="5"/>
  <c r="G1610" i="5"/>
  <c r="F1610" i="5"/>
  <c r="D1610" i="5"/>
  <c r="B1610" i="5"/>
  <c r="J1609" i="5"/>
  <c r="I1609" i="5"/>
  <c r="G1609" i="5"/>
  <c r="F1609" i="5"/>
  <c r="D1609" i="5"/>
  <c r="B1609" i="5"/>
  <c r="J1608" i="5"/>
  <c r="I1608" i="5"/>
  <c r="G1608" i="5"/>
  <c r="F1608" i="5"/>
  <c r="D1608" i="5"/>
  <c r="B1608" i="5"/>
  <c r="J1607" i="5"/>
  <c r="I1607" i="5"/>
  <c r="G1607" i="5"/>
  <c r="F1607" i="5"/>
  <c r="D1607" i="5"/>
  <c r="B1607" i="5"/>
  <c r="J1606" i="5"/>
  <c r="I1606" i="5"/>
  <c r="G1606" i="5"/>
  <c r="F1606" i="5"/>
  <c r="D1606" i="5"/>
  <c r="B1606" i="5"/>
  <c r="J1605" i="5"/>
  <c r="I1605" i="5"/>
  <c r="G1605" i="5"/>
  <c r="F1605" i="5"/>
  <c r="D1605" i="5"/>
  <c r="B1605" i="5"/>
  <c r="J1604" i="5"/>
  <c r="I1604" i="5"/>
  <c r="G1604" i="5"/>
  <c r="F1604" i="5"/>
  <c r="D1604" i="5"/>
  <c r="B1604" i="5"/>
  <c r="J1603" i="5"/>
  <c r="I1603" i="5"/>
  <c r="G1603" i="5"/>
  <c r="F1603" i="5"/>
  <c r="D1603" i="5"/>
  <c r="B1603" i="5"/>
  <c r="J1602" i="5"/>
  <c r="I1602" i="5"/>
  <c r="G1602" i="5"/>
  <c r="F1602" i="5"/>
  <c r="D1602" i="5"/>
  <c r="B1602" i="5"/>
  <c r="J1601" i="5"/>
  <c r="I1601" i="5"/>
  <c r="G1601" i="5"/>
  <c r="F1601" i="5"/>
  <c r="D1601" i="5"/>
  <c r="B1601" i="5"/>
  <c r="J1600" i="5"/>
  <c r="I1600" i="5"/>
  <c r="G1600" i="5"/>
  <c r="F1600" i="5"/>
  <c r="D1600" i="5"/>
  <c r="B1600" i="5"/>
  <c r="J1599" i="5"/>
  <c r="I1599" i="5"/>
  <c r="G1599" i="5"/>
  <c r="F1599" i="5"/>
  <c r="D1599" i="5"/>
  <c r="B1599" i="5"/>
  <c r="J1598" i="5"/>
  <c r="I1598" i="5"/>
  <c r="G1598" i="5"/>
  <c r="F1598" i="5"/>
  <c r="D1598" i="5"/>
  <c r="B1598" i="5"/>
  <c r="J1597" i="5"/>
  <c r="I1597" i="5"/>
  <c r="G1597" i="5"/>
  <c r="F1597" i="5"/>
  <c r="D1597" i="5"/>
  <c r="B1597" i="5"/>
  <c r="J1596" i="5"/>
  <c r="I1596" i="5"/>
  <c r="G1596" i="5"/>
  <c r="F1596" i="5"/>
  <c r="D1596" i="5"/>
  <c r="B1596" i="5"/>
  <c r="J1595" i="5"/>
  <c r="I1595" i="5"/>
  <c r="G1595" i="5"/>
  <c r="F1595" i="5"/>
  <c r="D1595" i="5"/>
  <c r="B1595" i="5"/>
  <c r="J1594" i="5"/>
  <c r="I1594" i="5"/>
  <c r="G1594" i="5"/>
  <c r="F1594" i="5"/>
  <c r="D1594" i="5"/>
  <c r="B1594" i="5"/>
  <c r="J1593" i="5"/>
  <c r="I1593" i="5"/>
  <c r="G1593" i="5"/>
  <c r="F1593" i="5"/>
  <c r="D1593" i="5"/>
  <c r="B1593" i="5"/>
  <c r="J1592" i="5"/>
  <c r="I1592" i="5"/>
  <c r="G1592" i="5"/>
  <c r="F1592" i="5"/>
  <c r="D1592" i="5"/>
  <c r="B1592" i="5"/>
  <c r="J1591" i="5"/>
  <c r="I1591" i="5"/>
  <c r="G1591" i="5"/>
  <c r="F1591" i="5"/>
  <c r="D1591" i="5"/>
  <c r="B1591" i="5"/>
  <c r="J1590" i="5"/>
  <c r="I1590" i="5"/>
  <c r="G1590" i="5"/>
  <c r="F1590" i="5"/>
  <c r="D1590" i="5"/>
  <c r="B1590" i="5"/>
  <c r="J1589" i="5"/>
  <c r="I1589" i="5"/>
  <c r="G1589" i="5"/>
  <c r="F1589" i="5"/>
  <c r="D1589" i="5"/>
  <c r="B1589" i="5"/>
  <c r="J1588" i="5"/>
  <c r="I1588" i="5"/>
  <c r="G1588" i="5"/>
  <c r="F1588" i="5"/>
  <c r="D1588" i="5"/>
  <c r="B1588" i="5"/>
  <c r="J1587" i="5"/>
  <c r="I1587" i="5"/>
  <c r="G1587" i="5"/>
  <c r="F1587" i="5"/>
  <c r="D1587" i="5"/>
  <c r="B1587" i="5"/>
  <c r="J1586" i="5"/>
  <c r="I1586" i="5"/>
  <c r="G1586" i="5"/>
  <c r="F1586" i="5"/>
  <c r="D1586" i="5"/>
  <c r="B1586" i="5"/>
  <c r="J1585" i="5"/>
  <c r="I1585" i="5"/>
  <c r="G1585" i="5"/>
  <c r="F1585" i="5"/>
  <c r="D1585" i="5"/>
  <c r="B1585" i="5"/>
  <c r="J1584" i="5"/>
  <c r="I1584" i="5"/>
  <c r="G1584" i="5"/>
  <c r="F1584" i="5"/>
  <c r="D1584" i="5"/>
  <c r="B1584" i="5"/>
  <c r="J1583" i="5"/>
  <c r="I1583" i="5"/>
  <c r="G1583" i="5"/>
  <c r="F1583" i="5"/>
  <c r="D1583" i="5"/>
  <c r="B1583" i="5"/>
  <c r="J1582" i="5"/>
  <c r="I1582" i="5"/>
  <c r="G1582" i="5"/>
  <c r="F1582" i="5"/>
  <c r="D1582" i="5"/>
  <c r="B1582" i="5"/>
  <c r="J1581" i="5"/>
  <c r="I1581" i="5"/>
  <c r="G1581" i="5"/>
  <c r="F1581" i="5"/>
  <c r="D1581" i="5"/>
  <c r="B1581" i="5"/>
  <c r="J1580" i="5"/>
  <c r="I1580" i="5"/>
  <c r="G1580" i="5"/>
  <c r="F1580" i="5"/>
  <c r="D1580" i="5"/>
  <c r="B1580" i="5"/>
  <c r="J1579" i="5"/>
  <c r="I1579" i="5"/>
  <c r="G1579" i="5"/>
  <c r="F1579" i="5"/>
  <c r="D1579" i="5"/>
  <c r="B1579" i="5"/>
  <c r="J1578" i="5"/>
  <c r="I1578" i="5"/>
  <c r="G1578" i="5"/>
  <c r="F1578" i="5"/>
  <c r="D1578" i="5"/>
  <c r="B1578" i="5"/>
  <c r="J1577" i="5"/>
  <c r="I1577" i="5"/>
  <c r="G1577" i="5"/>
  <c r="F1577" i="5"/>
  <c r="D1577" i="5"/>
  <c r="B1577" i="5"/>
  <c r="J1576" i="5"/>
  <c r="I1576" i="5"/>
  <c r="G1576" i="5"/>
  <c r="F1576" i="5"/>
  <c r="D1576" i="5"/>
  <c r="B1576" i="5"/>
  <c r="J1575" i="5"/>
  <c r="I1575" i="5"/>
  <c r="G1575" i="5"/>
  <c r="F1575" i="5"/>
  <c r="D1575" i="5"/>
  <c r="B1575" i="5"/>
  <c r="J1574" i="5"/>
  <c r="I1574" i="5"/>
  <c r="G1574" i="5"/>
  <c r="F1574" i="5"/>
  <c r="D1574" i="5"/>
  <c r="B1574" i="5"/>
  <c r="J1573" i="5"/>
  <c r="I1573" i="5"/>
  <c r="G1573" i="5"/>
  <c r="F1573" i="5"/>
  <c r="D1573" i="5"/>
  <c r="B1573" i="5"/>
  <c r="J1572" i="5"/>
  <c r="I1572" i="5"/>
  <c r="G1572" i="5"/>
  <c r="F1572" i="5"/>
  <c r="D1572" i="5"/>
  <c r="B1572" i="5"/>
  <c r="J1571" i="5"/>
  <c r="I1571" i="5"/>
  <c r="G1571" i="5"/>
  <c r="F1571" i="5"/>
  <c r="D1571" i="5"/>
  <c r="B1571" i="5"/>
  <c r="J1570" i="5"/>
  <c r="I1570" i="5"/>
  <c r="G1570" i="5"/>
  <c r="F1570" i="5"/>
  <c r="D1570" i="5"/>
  <c r="B1570" i="5"/>
  <c r="J1569" i="5"/>
  <c r="I1569" i="5"/>
  <c r="G1569" i="5"/>
  <c r="F1569" i="5"/>
  <c r="D1569" i="5"/>
  <c r="B1569" i="5"/>
  <c r="J1568" i="5"/>
  <c r="I1568" i="5"/>
  <c r="G1568" i="5"/>
  <c r="F1568" i="5"/>
  <c r="D1568" i="5"/>
  <c r="B1568" i="5"/>
  <c r="J1567" i="5"/>
  <c r="I1567" i="5"/>
  <c r="G1567" i="5"/>
  <c r="F1567" i="5"/>
  <c r="D1567" i="5"/>
  <c r="B1567" i="5"/>
  <c r="J1566" i="5"/>
  <c r="I1566" i="5"/>
  <c r="G1566" i="5"/>
  <c r="F1566" i="5"/>
  <c r="D1566" i="5"/>
  <c r="B1566" i="5"/>
  <c r="J1565" i="5"/>
  <c r="I1565" i="5"/>
  <c r="G1565" i="5"/>
  <c r="F1565" i="5"/>
  <c r="D1565" i="5"/>
  <c r="B1565" i="5"/>
  <c r="J1564" i="5"/>
  <c r="I1564" i="5"/>
  <c r="G1564" i="5"/>
  <c r="F1564" i="5"/>
  <c r="D1564" i="5"/>
  <c r="B1564" i="5"/>
  <c r="J1563" i="5"/>
  <c r="I1563" i="5"/>
  <c r="G1563" i="5"/>
  <c r="F1563" i="5"/>
  <c r="D1563" i="5"/>
  <c r="B1563" i="5"/>
  <c r="J1562" i="5"/>
  <c r="I1562" i="5"/>
  <c r="G1562" i="5"/>
  <c r="F1562" i="5"/>
  <c r="D1562" i="5"/>
  <c r="B1562" i="5"/>
  <c r="J1561" i="5"/>
  <c r="I1561" i="5"/>
  <c r="G1561" i="5"/>
  <c r="F1561" i="5"/>
  <c r="D1561" i="5"/>
  <c r="B1561" i="5"/>
  <c r="J1560" i="5"/>
  <c r="I1560" i="5"/>
  <c r="G1560" i="5"/>
  <c r="F1560" i="5"/>
  <c r="D1560" i="5"/>
  <c r="B1560" i="5"/>
  <c r="J1559" i="5"/>
  <c r="I1559" i="5"/>
  <c r="G1559" i="5"/>
  <c r="F1559" i="5"/>
  <c r="D1559" i="5"/>
  <c r="B1559" i="5"/>
  <c r="J1558" i="5"/>
  <c r="I1558" i="5"/>
  <c r="G1558" i="5"/>
  <c r="F1558" i="5"/>
  <c r="D1558" i="5"/>
  <c r="B1558" i="5"/>
  <c r="J1557" i="5"/>
  <c r="I1557" i="5"/>
  <c r="G1557" i="5"/>
  <c r="F1557" i="5"/>
  <c r="D1557" i="5"/>
  <c r="B1557" i="5"/>
  <c r="J1556" i="5"/>
  <c r="I1556" i="5"/>
  <c r="G1556" i="5"/>
  <c r="F1556" i="5"/>
  <c r="D1556" i="5"/>
  <c r="B1556" i="5"/>
  <c r="J1555" i="5"/>
  <c r="I1555" i="5"/>
  <c r="G1555" i="5"/>
  <c r="F1555" i="5"/>
  <c r="D1555" i="5"/>
  <c r="B1555" i="5"/>
  <c r="J1554" i="5"/>
  <c r="I1554" i="5"/>
  <c r="G1554" i="5"/>
  <c r="F1554" i="5"/>
  <c r="D1554" i="5"/>
  <c r="B1554" i="5"/>
  <c r="J1553" i="5"/>
  <c r="I1553" i="5"/>
  <c r="G1553" i="5"/>
  <c r="F1553" i="5"/>
  <c r="D1553" i="5"/>
  <c r="B1553" i="5"/>
  <c r="J1552" i="5"/>
  <c r="I1552" i="5"/>
  <c r="G1552" i="5"/>
  <c r="F1552" i="5"/>
  <c r="D1552" i="5"/>
  <c r="B1552" i="5"/>
  <c r="J1551" i="5"/>
  <c r="I1551" i="5"/>
  <c r="G1551" i="5"/>
  <c r="F1551" i="5"/>
  <c r="D1551" i="5"/>
  <c r="B1551" i="5"/>
  <c r="J1550" i="5"/>
  <c r="I1550" i="5"/>
  <c r="G1550" i="5"/>
  <c r="F1550" i="5"/>
  <c r="D1550" i="5"/>
  <c r="B1550" i="5"/>
  <c r="J1549" i="5"/>
  <c r="I1549" i="5"/>
  <c r="G1549" i="5"/>
  <c r="F1549" i="5"/>
  <c r="D1549" i="5"/>
  <c r="B1549" i="5"/>
  <c r="J1548" i="5"/>
  <c r="I1548" i="5"/>
  <c r="G1548" i="5"/>
  <c r="F1548" i="5"/>
  <c r="D1548" i="5"/>
  <c r="B1548" i="5"/>
  <c r="J1547" i="5"/>
  <c r="I1547" i="5"/>
  <c r="G1547" i="5"/>
  <c r="F1547" i="5"/>
  <c r="D1547" i="5"/>
  <c r="B1547" i="5"/>
  <c r="J1546" i="5"/>
  <c r="I1546" i="5"/>
  <c r="G1546" i="5"/>
  <c r="F1546" i="5"/>
  <c r="D1546" i="5"/>
  <c r="B1546" i="5"/>
  <c r="J1545" i="5"/>
  <c r="I1545" i="5"/>
  <c r="G1545" i="5"/>
  <c r="F1545" i="5"/>
  <c r="D1545" i="5"/>
  <c r="B1545" i="5"/>
  <c r="J1544" i="5"/>
  <c r="I1544" i="5"/>
  <c r="G1544" i="5"/>
  <c r="F1544" i="5"/>
  <c r="D1544" i="5"/>
  <c r="B1544" i="5"/>
  <c r="J1543" i="5"/>
  <c r="I1543" i="5"/>
  <c r="G1543" i="5"/>
  <c r="F1543" i="5"/>
  <c r="D1543" i="5"/>
  <c r="B1543" i="5"/>
  <c r="J1542" i="5"/>
  <c r="I1542" i="5"/>
  <c r="G1542" i="5"/>
  <c r="F1542" i="5"/>
  <c r="D1542" i="5"/>
  <c r="B1542" i="5"/>
  <c r="J1541" i="5"/>
  <c r="I1541" i="5"/>
  <c r="G1541" i="5"/>
  <c r="F1541" i="5"/>
  <c r="D1541" i="5"/>
  <c r="B1541" i="5"/>
  <c r="J1540" i="5"/>
  <c r="I1540" i="5"/>
  <c r="G1540" i="5"/>
  <c r="F1540" i="5"/>
  <c r="D1540" i="5"/>
  <c r="B1540" i="5"/>
  <c r="J1539" i="5"/>
  <c r="I1539" i="5"/>
  <c r="G1539" i="5"/>
  <c r="F1539" i="5"/>
  <c r="D1539" i="5"/>
  <c r="B1539" i="5"/>
  <c r="J1538" i="5"/>
  <c r="I1538" i="5"/>
  <c r="G1538" i="5"/>
  <c r="F1538" i="5"/>
  <c r="D1538" i="5"/>
  <c r="B1538" i="5"/>
  <c r="J1537" i="5"/>
  <c r="I1537" i="5"/>
  <c r="G1537" i="5"/>
  <c r="F1537" i="5"/>
  <c r="D1537" i="5"/>
  <c r="B1537" i="5"/>
  <c r="J1536" i="5"/>
  <c r="I1536" i="5"/>
  <c r="G1536" i="5"/>
  <c r="F1536" i="5"/>
  <c r="D1536" i="5"/>
  <c r="B1536" i="5"/>
  <c r="J1535" i="5"/>
  <c r="I1535" i="5"/>
  <c r="G1535" i="5"/>
  <c r="F1535" i="5"/>
  <c r="D1535" i="5"/>
  <c r="B1535" i="5"/>
  <c r="J1534" i="5"/>
  <c r="I1534" i="5"/>
  <c r="G1534" i="5"/>
  <c r="F1534" i="5"/>
  <c r="D1534" i="5"/>
  <c r="B1534" i="5"/>
  <c r="J1533" i="5"/>
  <c r="I1533" i="5"/>
  <c r="G1533" i="5"/>
  <c r="F1533" i="5"/>
  <c r="D1533" i="5"/>
  <c r="B1533" i="5"/>
  <c r="J1532" i="5"/>
  <c r="I1532" i="5"/>
  <c r="G1532" i="5"/>
  <c r="F1532" i="5"/>
  <c r="D1532" i="5"/>
  <c r="B1532" i="5"/>
  <c r="J1531" i="5"/>
  <c r="I1531" i="5"/>
  <c r="G1531" i="5"/>
  <c r="F1531" i="5"/>
  <c r="D1531" i="5"/>
  <c r="B1531" i="5"/>
  <c r="J1530" i="5"/>
  <c r="I1530" i="5"/>
  <c r="G1530" i="5"/>
  <c r="F1530" i="5"/>
  <c r="D1530" i="5"/>
  <c r="B1530" i="5"/>
  <c r="J1529" i="5"/>
  <c r="I1529" i="5"/>
  <c r="G1529" i="5"/>
  <c r="F1529" i="5"/>
  <c r="D1529" i="5"/>
  <c r="B1529" i="5"/>
  <c r="J1528" i="5"/>
  <c r="I1528" i="5"/>
  <c r="G1528" i="5"/>
  <c r="F1528" i="5"/>
  <c r="D1528" i="5"/>
  <c r="B1528" i="5"/>
  <c r="J1527" i="5"/>
  <c r="I1527" i="5"/>
  <c r="G1527" i="5"/>
  <c r="F1527" i="5"/>
  <c r="D1527" i="5"/>
  <c r="B1527" i="5"/>
  <c r="J1526" i="5"/>
  <c r="I1526" i="5"/>
  <c r="G1526" i="5"/>
  <c r="F1526" i="5"/>
  <c r="D1526" i="5"/>
  <c r="B1526" i="5"/>
  <c r="J1525" i="5"/>
  <c r="I1525" i="5"/>
  <c r="G1525" i="5"/>
  <c r="F1525" i="5"/>
  <c r="D1525" i="5"/>
  <c r="B1525" i="5"/>
  <c r="J1524" i="5"/>
  <c r="I1524" i="5"/>
  <c r="G1524" i="5"/>
  <c r="F1524" i="5"/>
  <c r="D1524" i="5"/>
  <c r="B1524" i="5"/>
  <c r="J1523" i="5"/>
  <c r="I1523" i="5"/>
  <c r="G1523" i="5"/>
  <c r="F1523" i="5"/>
  <c r="D1523" i="5"/>
  <c r="B1523" i="5"/>
  <c r="J1522" i="5"/>
  <c r="I1522" i="5"/>
  <c r="G1522" i="5"/>
  <c r="F1522" i="5"/>
  <c r="D1522" i="5"/>
  <c r="B1522" i="5"/>
  <c r="J1521" i="5"/>
  <c r="I1521" i="5"/>
  <c r="G1521" i="5"/>
  <c r="F1521" i="5"/>
  <c r="D1521" i="5"/>
  <c r="B1521" i="5"/>
  <c r="J1520" i="5"/>
  <c r="I1520" i="5"/>
  <c r="G1520" i="5"/>
  <c r="F1520" i="5"/>
  <c r="D1520" i="5"/>
  <c r="B1520" i="5"/>
  <c r="J1519" i="5"/>
  <c r="I1519" i="5"/>
  <c r="G1519" i="5"/>
  <c r="F1519" i="5"/>
  <c r="D1519" i="5"/>
  <c r="B1519" i="5"/>
  <c r="J1518" i="5"/>
  <c r="I1518" i="5"/>
  <c r="G1518" i="5"/>
  <c r="F1518" i="5"/>
  <c r="D1518" i="5"/>
  <c r="B1518" i="5"/>
  <c r="J1517" i="5"/>
  <c r="I1517" i="5"/>
  <c r="G1517" i="5"/>
  <c r="F1517" i="5"/>
  <c r="D1517" i="5"/>
  <c r="B1517" i="5"/>
  <c r="J1516" i="5"/>
  <c r="I1516" i="5"/>
  <c r="G1516" i="5"/>
  <c r="F1516" i="5"/>
  <c r="D1516" i="5"/>
  <c r="B1516" i="5"/>
  <c r="J1515" i="5"/>
  <c r="I1515" i="5"/>
  <c r="G1515" i="5"/>
  <c r="F1515" i="5"/>
  <c r="D1515" i="5"/>
  <c r="B1515" i="5"/>
  <c r="J1514" i="5"/>
  <c r="I1514" i="5"/>
  <c r="G1514" i="5"/>
  <c r="F1514" i="5"/>
  <c r="D1514" i="5"/>
  <c r="B1514" i="5"/>
  <c r="J1513" i="5"/>
  <c r="I1513" i="5"/>
  <c r="G1513" i="5"/>
  <c r="F1513" i="5"/>
  <c r="D1513" i="5"/>
  <c r="B1513" i="5"/>
  <c r="J1512" i="5"/>
  <c r="I1512" i="5"/>
  <c r="G1512" i="5"/>
  <c r="F1512" i="5"/>
  <c r="D1512" i="5"/>
  <c r="B1512" i="5"/>
  <c r="J1511" i="5"/>
  <c r="I1511" i="5"/>
  <c r="G1511" i="5"/>
  <c r="F1511" i="5"/>
  <c r="D1511" i="5"/>
  <c r="B1511" i="5"/>
  <c r="J1510" i="5"/>
  <c r="I1510" i="5"/>
  <c r="G1510" i="5"/>
  <c r="F1510" i="5"/>
  <c r="D1510" i="5"/>
  <c r="B1510" i="5"/>
  <c r="J1509" i="5"/>
  <c r="I1509" i="5"/>
  <c r="G1509" i="5"/>
  <c r="F1509" i="5"/>
  <c r="D1509" i="5"/>
  <c r="B1509" i="5"/>
  <c r="J1508" i="5"/>
  <c r="I1508" i="5"/>
  <c r="G1508" i="5"/>
  <c r="F1508" i="5"/>
  <c r="D1508" i="5"/>
  <c r="B1508" i="5"/>
  <c r="J1507" i="5"/>
  <c r="I1507" i="5"/>
  <c r="G1507" i="5"/>
  <c r="F1507" i="5"/>
  <c r="D1507" i="5"/>
  <c r="B1507" i="5"/>
  <c r="J1506" i="5"/>
  <c r="I1506" i="5"/>
  <c r="G1506" i="5"/>
  <c r="F1506" i="5"/>
  <c r="D1506" i="5"/>
  <c r="B1506" i="5"/>
  <c r="J1505" i="5"/>
  <c r="I1505" i="5"/>
  <c r="G1505" i="5"/>
  <c r="F1505" i="5"/>
  <c r="D1505" i="5"/>
  <c r="B1505" i="5"/>
  <c r="J1504" i="5"/>
  <c r="I1504" i="5"/>
  <c r="G1504" i="5"/>
  <c r="F1504" i="5"/>
  <c r="D1504" i="5"/>
  <c r="B1504" i="5"/>
  <c r="J1503" i="5"/>
  <c r="I1503" i="5"/>
  <c r="G1503" i="5"/>
  <c r="F1503" i="5"/>
  <c r="D1503" i="5"/>
  <c r="B1503" i="5"/>
  <c r="J1502" i="5"/>
  <c r="I1502" i="5"/>
  <c r="G1502" i="5"/>
  <c r="F1502" i="5"/>
  <c r="D1502" i="5"/>
  <c r="B1502" i="5"/>
  <c r="J1501" i="5"/>
  <c r="I1501" i="5"/>
  <c r="G1501" i="5"/>
  <c r="F1501" i="5"/>
  <c r="D1501" i="5"/>
  <c r="B1501" i="5"/>
  <c r="J1500" i="5"/>
  <c r="I1500" i="5"/>
  <c r="G1500" i="5"/>
  <c r="F1500" i="5"/>
  <c r="D1500" i="5"/>
  <c r="B1500" i="5"/>
  <c r="J1499" i="5"/>
  <c r="I1499" i="5"/>
  <c r="G1499" i="5"/>
  <c r="F1499" i="5"/>
  <c r="D1499" i="5"/>
  <c r="B1499" i="5"/>
  <c r="J1498" i="5"/>
  <c r="I1498" i="5"/>
  <c r="G1498" i="5"/>
  <c r="F1498" i="5"/>
  <c r="D1498" i="5"/>
  <c r="B1498" i="5"/>
  <c r="J1497" i="5"/>
  <c r="I1497" i="5"/>
  <c r="G1497" i="5"/>
  <c r="F1497" i="5"/>
  <c r="D1497" i="5"/>
  <c r="B1497" i="5"/>
  <c r="J1496" i="5"/>
  <c r="I1496" i="5"/>
  <c r="G1496" i="5"/>
  <c r="F1496" i="5"/>
  <c r="D1496" i="5"/>
  <c r="B1496" i="5"/>
  <c r="J1495" i="5"/>
  <c r="I1495" i="5"/>
  <c r="G1495" i="5"/>
  <c r="F1495" i="5"/>
  <c r="D1495" i="5"/>
  <c r="B1495" i="5"/>
  <c r="J1494" i="5"/>
  <c r="I1494" i="5"/>
  <c r="G1494" i="5"/>
  <c r="F1494" i="5"/>
  <c r="D1494" i="5"/>
  <c r="B1494" i="5"/>
  <c r="J1493" i="5"/>
  <c r="I1493" i="5"/>
  <c r="G1493" i="5"/>
  <c r="F1493" i="5"/>
  <c r="D1493" i="5"/>
  <c r="B1493" i="5"/>
  <c r="J1492" i="5"/>
  <c r="I1492" i="5"/>
  <c r="G1492" i="5"/>
  <c r="F1492" i="5"/>
  <c r="D1492" i="5"/>
  <c r="B1492" i="5"/>
  <c r="J1491" i="5"/>
  <c r="I1491" i="5"/>
  <c r="G1491" i="5"/>
  <c r="F1491" i="5"/>
  <c r="D1491" i="5"/>
  <c r="B1491" i="5"/>
  <c r="J1490" i="5"/>
  <c r="I1490" i="5"/>
  <c r="G1490" i="5"/>
  <c r="F1490" i="5"/>
  <c r="D1490" i="5"/>
  <c r="B1490" i="5"/>
  <c r="J1489" i="5"/>
  <c r="I1489" i="5"/>
  <c r="G1489" i="5"/>
  <c r="F1489" i="5"/>
  <c r="D1489" i="5"/>
  <c r="B1489" i="5"/>
  <c r="J1488" i="5"/>
  <c r="I1488" i="5"/>
  <c r="G1488" i="5"/>
  <c r="F1488" i="5"/>
  <c r="D1488" i="5"/>
  <c r="B1488" i="5"/>
  <c r="J1487" i="5"/>
  <c r="I1487" i="5"/>
  <c r="G1487" i="5"/>
  <c r="F1487" i="5"/>
  <c r="D1487" i="5"/>
  <c r="B1487" i="5"/>
  <c r="J1486" i="5"/>
  <c r="I1486" i="5"/>
  <c r="G1486" i="5"/>
  <c r="F1486" i="5"/>
  <c r="D1486" i="5"/>
  <c r="B1486" i="5"/>
  <c r="J1485" i="5"/>
  <c r="I1485" i="5"/>
  <c r="G1485" i="5"/>
  <c r="F1485" i="5"/>
  <c r="D1485" i="5"/>
  <c r="B1485" i="5"/>
  <c r="J1484" i="5"/>
  <c r="I1484" i="5"/>
  <c r="G1484" i="5"/>
  <c r="F1484" i="5"/>
  <c r="D1484" i="5"/>
  <c r="B1484" i="5"/>
  <c r="J1483" i="5"/>
  <c r="I1483" i="5"/>
  <c r="G1483" i="5"/>
  <c r="F1483" i="5"/>
  <c r="D1483" i="5"/>
  <c r="B1483" i="5"/>
  <c r="J1482" i="5"/>
  <c r="I1482" i="5"/>
  <c r="G1482" i="5"/>
  <c r="F1482" i="5"/>
  <c r="D1482" i="5"/>
  <c r="B1482" i="5"/>
  <c r="J1481" i="5"/>
  <c r="I1481" i="5"/>
  <c r="G1481" i="5"/>
  <c r="F1481" i="5"/>
  <c r="D1481" i="5"/>
  <c r="B1481" i="5"/>
  <c r="J1480" i="5"/>
  <c r="I1480" i="5"/>
  <c r="G1480" i="5"/>
  <c r="F1480" i="5"/>
  <c r="D1480" i="5"/>
  <c r="B1480" i="5"/>
  <c r="J1479" i="5"/>
  <c r="I1479" i="5"/>
  <c r="G1479" i="5"/>
  <c r="F1479" i="5"/>
  <c r="D1479" i="5"/>
  <c r="B1479" i="5"/>
  <c r="J1478" i="5"/>
  <c r="I1478" i="5"/>
  <c r="G1478" i="5"/>
  <c r="F1478" i="5"/>
  <c r="D1478" i="5"/>
  <c r="B1478" i="5"/>
  <c r="J1477" i="5"/>
  <c r="I1477" i="5"/>
  <c r="G1477" i="5"/>
  <c r="F1477" i="5"/>
  <c r="D1477" i="5"/>
  <c r="B1477" i="5"/>
  <c r="J1476" i="5"/>
  <c r="I1476" i="5"/>
  <c r="G1476" i="5"/>
  <c r="F1476" i="5"/>
  <c r="D1476" i="5"/>
  <c r="B1476" i="5"/>
  <c r="J1475" i="5"/>
  <c r="I1475" i="5"/>
  <c r="G1475" i="5"/>
  <c r="F1475" i="5"/>
  <c r="D1475" i="5"/>
  <c r="B1475" i="5"/>
  <c r="J1474" i="5"/>
  <c r="I1474" i="5"/>
  <c r="G1474" i="5"/>
  <c r="F1474" i="5"/>
  <c r="D1474" i="5"/>
  <c r="B1474" i="5"/>
  <c r="J1473" i="5"/>
  <c r="I1473" i="5"/>
  <c r="G1473" i="5"/>
  <c r="F1473" i="5"/>
  <c r="D1473" i="5"/>
  <c r="B1473" i="5"/>
  <c r="J1472" i="5"/>
  <c r="I1472" i="5"/>
  <c r="G1472" i="5"/>
  <c r="F1472" i="5"/>
  <c r="D1472" i="5"/>
  <c r="B1472" i="5"/>
  <c r="J1471" i="5"/>
  <c r="I1471" i="5"/>
  <c r="G1471" i="5"/>
  <c r="F1471" i="5"/>
  <c r="D1471" i="5"/>
  <c r="B1471" i="5"/>
  <c r="J1470" i="5"/>
  <c r="I1470" i="5"/>
  <c r="G1470" i="5"/>
  <c r="F1470" i="5"/>
  <c r="D1470" i="5"/>
  <c r="B1470" i="5"/>
  <c r="J1469" i="5"/>
  <c r="I1469" i="5"/>
  <c r="G1469" i="5"/>
  <c r="F1469" i="5"/>
  <c r="D1469" i="5"/>
  <c r="B1469" i="5"/>
  <c r="J1468" i="5"/>
  <c r="I1468" i="5"/>
  <c r="G1468" i="5"/>
  <c r="F1468" i="5"/>
  <c r="D1468" i="5"/>
  <c r="B1468" i="5"/>
  <c r="J1467" i="5"/>
  <c r="I1467" i="5"/>
  <c r="G1467" i="5"/>
  <c r="F1467" i="5"/>
  <c r="D1467" i="5"/>
  <c r="B1467" i="5"/>
  <c r="J1466" i="5"/>
  <c r="I1466" i="5"/>
  <c r="G1466" i="5"/>
  <c r="F1466" i="5"/>
  <c r="D1466" i="5"/>
  <c r="B1466" i="5"/>
  <c r="J1465" i="5"/>
  <c r="I1465" i="5"/>
  <c r="G1465" i="5"/>
  <c r="F1465" i="5"/>
  <c r="D1465" i="5"/>
  <c r="B1465" i="5"/>
  <c r="J1464" i="5"/>
  <c r="I1464" i="5"/>
  <c r="G1464" i="5"/>
  <c r="F1464" i="5"/>
  <c r="D1464" i="5"/>
  <c r="B1464" i="5"/>
  <c r="J1463" i="5"/>
  <c r="I1463" i="5"/>
  <c r="G1463" i="5"/>
  <c r="F1463" i="5"/>
  <c r="D1463" i="5"/>
  <c r="B1463" i="5"/>
  <c r="J1462" i="5"/>
  <c r="I1462" i="5"/>
  <c r="G1462" i="5"/>
  <c r="F1462" i="5"/>
  <c r="D1462" i="5"/>
  <c r="B1462" i="5"/>
  <c r="J1461" i="5"/>
  <c r="I1461" i="5"/>
  <c r="G1461" i="5"/>
  <c r="F1461" i="5"/>
  <c r="D1461" i="5"/>
  <c r="B1461" i="5"/>
  <c r="J1460" i="5"/>
  <c r="I1460" i="5"/>
  <c r="G1460" i="5"/>
  <c r="F1460" i="5"/>
  <c r="D1460" i="5"/>
  <c r="B1460" i="5"/>
  <c r="J1459" i="5"/>
  <c r="I1459" i="5"/>
  <c r="G1459" i="5"/>
  <c r="F1459" i="5"/>
  <c r="D1459" i="5"/>
  <c r="B1459" i="5"/>
  <c r="J1458" i="5"/>
  <c r="I1458" i="5"/>
  <c r="G1458" i="5"/>
  <c r="F1458" i="5"/>
  <c r="D1458" i="5"/>
  <c r="B1458" i="5"/>
  <c r="J1457" i="5"/>
  <c r="I1457" i="5"/>
  <c r="G1457" i="5"/>
  <c r="F1457" i="5"/>
  <c r="D1457" i="5"/>
  <c r="B1457" i="5"/>
  <c r="J1456" i="5"/>
  <c r="I1456" i="5"/>
  <c r="G1456" i="5"/>
  <c r="F1456" i="5"/>
  <c r="D1456" i="5"/>
  <c r="B1456" i="5"/>
  <c r="J1455" i="5"/>
  <c r="I1455" i="5"/>
  <c r="G1455" i="5"/>
  <c r="F1455" i="5"/>
  <c r="D1455" i="5"/>
  <c r="B1455" i="5"/>
  <c r="J1454" i="5"/>
  <c r="I1454" i="5"/>
  <c r="G1454" i="5"/>
  <c r="F1454" i="5"/>
  <c r="D1454" i="5"/>
  <c r="B1454" i="5"/>
  <c r="J1453" i="5"/>
  <c r="I1453" i="5"/>
  <c r="G1453" i="5"/>
  <c r="F1453" i="5"/>
  <c r="D1453" i="5"/>
  <c r="B1453" i="5"/>
  <c r="J1452" i="5"/>
  <c r="I1452" i="5"/>
  <c r="G1452" i="5"/>
  <c r="F1452" i="5"/>
  <c r="D1452" i="5"/>
  <c r="B1452" i="5"/>
  <c r="J1451" i="5"/>
  <c r="I1451" i="5"/>
  <c r="G1451" i="5"/>
  <c r="F1451" i="5"/>
  <c r="D1451" i="5"/>
  <c r="B1451" i="5"/>
  <c r="J1450" i="5"/>
  <c r="I1450" i="5"/>
  <c r="G1450" i="5"/>
  <c r="F1450" i="5"/>
  <c r="D1450" i="5"/>
  <c r="B1450" i="5"/>
  <c r="J1449" i="5"/>
  <c r="I1449" i="5"/>
  <c r="G1449" i="5"/>
  <c r="F1449" i="5"/>
  <c r="D1449" i="5"/>
  <c r="B1449" i="5"/>
  <c r="J1448" i="5"/>
  <c r="I1448" i="5"/>
  <c r="G1448" i="5"/>
  <c r="F1448" i="5"/>
  <c r="D1448" i="5"/>
  <c r="B1448" i="5"/>
  <c r="J1447" i="5"/>
  <c r="I1447" i="5"/>
  <c r="G1447" i="5"/>
  <c r="F1447" i="5"/>
  <c r="D1447" i="5"/>
  <c r="B1447" i="5"/>
  <c r="J1446" i="5"/>
  <c r="I1446" i="5"/>
  <c r="G1446" i="5"/>
  <c r="F1446" i="5"/>
  <c r="D1446" i="5"/>
  <c r="B1446" i="5"/>
  <c r="J1445" i="5"/>
  <c r="I1445" i="5"/>
  <c r="G1445" i="5"/>
  <c r="F1445" i="5"/>
  <c r="D1445" i="5"/>
  <c r="B1445" i="5"/>
  <c r="J1444" i="5"/>
  <c r="I1444" i="5"/>
  <c r="G1444" i="5"/>
  <c r="F1444" i="5"/>
  <c r="D1444" i="5"/>
  <c r="B1444" i="5"/>
  <c r="J1443" i="5"/>
  <c r="I1443" i="5"/>
  <c r="G1443" i="5"/>
  <c r="F1443" i="5"/>
  <c r="D1443" i="5"/>
  <c r="B1443" i="5"/>
  <c r="J1442" i="5"/>
  <c r="I1442" i="5"/>
  <c r="G1442" i="5"/>
  <c r="F1442" i="5"/>
  <c r="D1442" i="5"/>
  <c r="B1442" i="5"/>
  <c r="J1441" i="5"/>
  <c r="I1441" i="5"/>
  <c r="G1441" i="5"/>
  <c r="F1441" i="5"/>
  <c r="D1441" i="5"/>
  <c r="B1441" i="5"/>
  <c r="J1440" i="5"/>
  <c r="I1440" i="5"/>
  <c r="G1440" i="5"/>
  <c r="F1440" i="5"/>
  <c r="D1440" i="5"/>
  <c r="B1440" i="5"/>
  <c r="J1439" i="5"/>
  <c r="I1439" i="5"/>
  <c r="G1439" i="5"/>
  <c r="F1439" i="5"/>
  <c r="D1439" i="5"/>
  <c r="B1439" i="5"/>
  <c r="J1438" i="5"/>
  <c r="I1438" i="5"/>
  <c r="G1438" i="5"/>
  <c r="F1438" i="5"/>
  <c r="D1438" i="5"/>
  <c r="B1438" i="5"/>
  <c r="J1437" i="5"/>
  <c r="I1437" i="5"/>
  <c r="G1437" i="5"/>
  <c r="F1437" i="5"/>
  <c r="D1437" i="5"/>
  <c r="B1437" i="5"/>
  <c r="J1436" i="5"/>
  <c r="I1436" i="5"/>
  <c r="G1436" i="5"/>
  <c r="F1436" i="5"/>
  <c r="D1436" i="5"/>
  <c r="B1436" i="5"/>
  <c r="J1435" i="5"/>
  <c r="I1435" i="5"/>
  <c r="G1435" i="5"/>
  <c r="F1435" i="5"/>
  <c r="D1435" i="5"/>
  <c r="B1435" i="5"/>
  <c r="J1434" i="5"/>
  <c r="I1434" i="5"/>
  <c r="G1434" i="5"/>
  <c r="F1434" i="5"/>
  <c r="D1434" i="5"/>
  <c r="B1434" i="5"/>
  <c r="J1433" i="5"/>
  <c r="I1433" i="5"/>
  <c r="G1433" i="5"/>
  <c r="F1433" i="5"/>
  <c r="D1433" i="5"/>
  <c r="B1433" i="5"/>
  <c r="J1432" i="5"/>
  <c r="I1432" i="5"/>
  <c r="G1432" i="5"/>
  <c r="F1432" i="5"/>
  <c r="D1432" i="5"/>
  <c r="B1432" i="5"/>
  <c r="J1431" i="5"/>
  <c r="I1431" i="5"/>
  <c r="G1431" i="5"/>
  <c r="F1431" i="5"/>
  <c r="D1431" i="5"/>
  <c r="B1431" i="5"/>
  <c r="J1430" i="5"/>
  <c r="I1430" i="5"/>
  <c r="G1430" i="5"/>
  <c r="F1430" i="5"/>
  <c r="D1430" i="5"/>
  <c r="B1430" i="5"/>
  <c r="J1429" i="5"/>
  <c r="I1429" i="5"/>
  <c r="G1429" i="5"/>
  <c r="F1429" i="5"/>
  <c r="D1429" i="5"/>
  <c r="B1429" i="5"/>
  <c r="J1428" i="5"/>
  <c r="I1428" i="5"/>
  <c r="G1428" i="5"/>
  <c r="F1428" i="5"/>
  <c r="D1428" i="5"/>
  <c r="B1428" i="5"/>
  <c r="J1427" i="5"/>
  <c r="I1427" i="5"/>
  <c r="G1427" i="5"/>
  <c r="F1427" i="5"/>
  <c r="D1427" i="5"/>
  <c r="B1427" i="5"/>
  <c r="J1426" i="5"/>
  <c r="I1426" i="5"/>
  <c r="G1426" i="5"/>
  <c r="F1426" i="5"/>
  <c r="D1426" i="5"/>
  <c r="B1426" i="5"/>
  <c r="J1425" i="5"/>
  <c r="I1425" i="5"/>
  <c r="G1425" i="5"/>
  <c r="F1425" i="5"/>
  <c r="D1425" i="5"/>
  <c r="B1425" i="5"/>
  <c r="J1424" i="5"/>
  <c r="I1424" i="5"/>
  <c r="G1424" i="5"/>
  <c r="F1424" i="5"/>
  <c r="D1424" i="5"/>
  <c r="B1424" i="5"/>
  <c r="J1423" i="5"/>
  <c r="I1423" i="5"/>
  <c r="G1423" i="5"/>
  <c r="F1423" i="5"/>
  <c r="D1423" i="5"/>
  <c r="B1423" i="5"/>
  <c r="J1422" i="5"/>
  <c r="I1422" i="5"/>
  <c r="G1422" i="5"/>
  <c r="F1422" i="5"/>
  <c r="D1422" i="5"/>
  <c r="B1422" i="5"/>
  <c r="J1421" i="5"/>
  <c r="I1421" i="5"/>
  <c r="G1421" i="5"/>
  <c r="F1421" i="5"/>
  <c r="D1421" i="5"/>
  <c r="B1421" i="5"/>
  <c r="J1420" i="5"/>
  <c r="I1420" i="5"/>
  <c r="G1420" i="5"/>
  <c r="F1420" i="5"/>
  <c r="D1420" i="5"/>
  <c r="B1420" i="5"/>
  <c r="J1419" i="5"/>
  <c r="I1419" i="5"/>
  <c r="G1419" i="5"/>
  <c r="F1419" i="5"/>
  <c r="D1419" i="5"/>
  <c r="B1419" i="5"/>
  <c r="J1418" i="5"/>
  <c r="I1418" i="5"/>
  <c r="G1418" i="5"/>
  <c r="F1418" i="5"/>
  <c r="D1418" i="5"/>
  <c r="B1418" i="5"/>
  <c r="J1417" i="5"/>
  <c r="I1417" i="5"/>
  <c r="G1417" i="5"/>
  <c r="F1417" i="5"/>
  <c r="D1417" i="5"/>
  <c r="B1417" i="5"/>
  <c r="J1416" i="5"/>
  <c r="I1416" i="5"/>
  <c r="G1416" i="5"/>
  <c r="F1416" i="5"/>
  <c r="D1416" i="5"/>
  <c r="B1416" i="5"/>
  <c r="J1415" i="5"/>
  <c r="I1415" i="5"/>
  <c r="G1415" i="5"/>
  <c r="F1415" i="5"/>
  <c r="D1415" i="5"/>
  <c r="B1415" i="5"/>
  <c r="J1414" i="5"/>
  <c r="I1414" i="5"/>
  <c r="G1414" i="5"/>
  <c r="F1414" i="5"/>
  <c r="D1414" i="5"/>
  <c r="B1414" i="5"/>
  <c r="J1413" i="5"/>
  <c r="I1413" i="5"/>
  <c r="G1413" i="5"/>
  <c r="F1413" i="5"/>
  <c r="D1413" i="5"/>
  <c r="B1413" i="5"/>
  <c r="J1412" i="5"/>
  <c r="I1412" i="5"/>
  <c r="G1412" i="5"/>
  <c r="F1412" i="5"/>
  <c r="D1412" i="5"/>
  <c r="B1412" i="5"/>
  <c r="J1411" i="5"/>
  <c r="I1411" i="5"/>
  <c r="G1411" i="5"/>
  <c r="F1411" i="5"/>
  <c r="D1411" i="5"/>
  <c r="B1411" i="5"/>
  <c r="J1410" i="5"/>
  <c r="I1410" i="5"/>
  <c r="G1410" i="5"/>
  <c r="F1410" i="5"/>
  <c r="D1410" i="5"/>
  <c r="B1410" i="5"/>
  <c r="J1409" i="5"/>
  <c r="I1409" i="5"/>
  <c r="G1409" i="5"/>
  <c r="F1409" i="5"/>
  <c r="D1409" i="5"/>
  <c r="B1409" i="5"/>
  <c r="J1408" i="5"/>
  <c r="I1408" i="5"/>
  <c r="G1408" i="5"/>
  <c r="F1408" i="5"/>
  <c r="D1408" i="5"/>
  <c r="B1408" i="5"/>
  <c r="J1407" i="5"/>
  <c r="I1407" i="5"/>
  <c r="G1407" i="5"/>
  <c r="F1407" i="5"/>
  <c r="D1407" i="5"/>
  <c r="B1407" i="5"/>
  <c r="J1406" i="5"/>
  <c r="I1406" i="5"/>
  <c r="G1406" i="5"/>
  <c r="F1406" i="5"/>
  <c r="D1406" i="5"/>
  <c r="B1406" i="5"/>
  <c r="J1405" i="5"/>
  <c r="I1405" i="5"/>
  <c r="G1405" i="5"/>
  <c r="F1405" i="5"/>
  <c r="D1405" i="5"/>
  <c r="B1405" i="5"/>
  <c r="J1404" i="5"/>
  <c r="I1404" i="5"/>
  <c r="G1404" i="5"/>
  <c r="F1404" i="5"/>
  <c r="D1404" i="5"/>
  <c r="B1404" i="5"/>
  <c r="J1403" i="5"/>
  <c r="I1403" i="5"/>
  <c r="G1403" i="5"/>
  <c r="F1403" i="5"/>
  <c r="D1403" i="5"/>
  <c r="B1403" i="5"/>
  <c r="J1402" i="5"/>
  <c r="I1402" i="5"/>
  <c r="G1402" i="5"/>
  <c r="F1402" i="5"/>
  <c r="D1402" i="5"/>
  <c r="B1402" i="5"/>
  <c r="J1401" i="5"/>
  <c r="I1401" i="5"/>
  <c r="G1401" i="5"/>
  <c r="F1401" i="5"/>
  <c r="D1401" i="5"/>
  <c r="B1401" i="5"/>
  <c r="J1400" i="5"/>
  <c r="I1400" i="5"/>
  <c r="G1400" i="5"/>
  <c r="F1400" i="5"/>
  <c r="D1400" i="5"/>
  <c r="B1400" i="5"/>
  <c r="J1399" i="5"/>
  <c r="I1399" i="5"/>
  <c r="G1399" i="5"/>
  <c r="F1399" i="5"/>
  <c r="D1399" i="5"/>
  <c r="B1399" i="5"/>
  <c r="J1398" i="5"/>
  <c r="I1398" i="5"/>
  <c r="G1398" i="5"/>
  <c r="F1398" i="5"/>
  <c r="D1398" i="5"/>
  <c r="B1398" i="5"/>
  <c r="J1397" i="5"/>
  <c r="I1397" i="5"/>
  <c r="G1397" i="5"/>
  <c r="F1397" i="5"/>
  <c r="D1397" i="5"/>
  <c r="B1397" i="5"/>
  <c r="J1396" i="5"/>
  <c r="I1396" i="5"/>
  <c r="G1396" i="5"/>
  <c r="F1396" i="5"/>
  <c r="D1396" i="5"/>
  <c r="B1396" i="5"/>
  <c r="J1395" i="5"/>
  <c r="I1395" i="5"/>
  <c r="G1395" i="5"/>
  <c r="F1395" i="5"/>
  <c r="D1395" i="5"/>
  <c r="B1395" i="5"/>
  <c r="J1394" i="5"/>
  <c r="I1394" i="5"/>
  <c r="G1394" i="5"/>
  <c r="F1394" i="5"/>
  <c r="D1394" i="5"/>
  <c r="B1394" i="5"/>
  <c r="J1393" i="5"/>
  <c r="I1393" i="5"/>
  <c r="G1393" i="5"/>
  <c r="F1393" i="5"/>
  <c r="D1393" i="5"/>
  <c r="B1393" i="5"/>
  <c r="J1392" i="5"/>
  <c r="I1392" i="5"/>
  <c r="G1392" i="5"/>
  <c r="F1392" i="5"/>
  <c r="D1392" i="5"/>
  <c r="B1392" i="5"/>
  <c r="J1391" i="5"/>
  <c r="I1391" i="5"/>
  <c r="G1391" i="5"/>
  <c r="F1391" i="5"/>
  <c r="D1391" i="5"/>
  <c r="B1391" i="5"/>
  <c r="J1390" i="5"/>
  <c r="I1390" i="5"/>
  <c r="G1390" i="5"/>
  <c r="F1390" i="5"/>
  <c r="D1390" i="5"/>
  <c r="B1390" i="5"/>
  <c r="J1389" i="5"/>
  <c r="I1389" i="5"/>
  <c r="G1389" i="5"/>
  <c r="F1389" i="5"/>
  <c r="D1389" i="5"/>
  <c r="B1389" i="5"/>
  <c r="J1388" i="5"/>
  <c r="I1388" i="5"/>
  <c r="G1388" i="5"/>
  <c r="F1388" i="5"/>
  <c r="D1388" i="5"/>
  <c r="B1388" i="5"/>
  <c r="J1387" i="5"/>
  <c r="I1387" i="5"/>
  <c r="G1387" i="5"/>
  <c r="F1387" i="5"/>
  <c r="D1387" i="5"/>
  <c r="B1387" i="5"/>
  <c r="J1386" i="5"/>
  <c r="I1386" i="5"/>
  <c r="G1386" i="5"/>
  <c r="F1386" i="5"/>
  <c r="D1386" i="5"/>
  <c r="B1386" i="5"/>
  <c r="J1385" i="5"/>
  <c r="I1385" i="5"/>
  <c r="G1385" i="5"/>
  <c r="F1385" i="5"/>
  <c r="D1385" i="5"/>
  <c r="B1385" i="5"/>
  <c r="J1384" i="5"/>
  <c r="I1384" i="5"/>
  <c r="G1384" i="5"/>
  <c r="F1384" i="5"/>
  <c r="D1384" i="5"/>
  <c r="B1384" i="5"/>
  <c r="J1383" i="5"/>
  <c r="I1383" i="5"/>
  <c r="G1383" i="5"/>
  <c r="F1383" i="5"/>
  <c r="D1383" i="5"/>
  <c r="B1383" i="5"/>
  <c r="J1382" i="5"/>
  <c r="I1382" i="5"/>
  <c r="G1382" i="5"/>
  <c r="F1382" i="5"/>
  <c r="D1382" i="5"/>
  <c r="B1382" i="5"/>
  <c r="J1381" i="5"/>
  <c r="I1381" i="5"/>
  <c r="G1381" i="5"/>
  <c r="F1381" i="5"/>
  <c r="D1381" i="5"/>
  <c r="B1381" i="5"/>
  <c r="J1380" i="5"/>
  <c r="I1380" i="5"/>
  <c r="G1380" i="5"/>
  <c r="F1380" i="5"/>
  <c r="D1380" i="5"/>
  <c r="B1380" i="5"/>
  <c r="J1379" i="5"/>
  <c r="I1379" i="5"/>
  <c r="G1379" i="5"/>
  <c r="F1379" i="5"/>
  <c r="D1379" i="5"/>
  <c r="B1379" i="5"/>
  <c r="J1378" i="5"/>
  <c r="I1378" i="5"/>
  <c r="G1378" i="5"/>
  <c r="F1378" i="5"/>
  <c r="D1378" i="5"/>
  <c r="B1378" i="5"/>
  <c r="J1377" i="5"/>
  <c r="I1377" i="5"/>
  <c r="G1377" i="5"/>
  <c r="F1377" i="5"/>
  <c r="D1377" i="5"/>
  <c r="B1377" i="5"/>
  <c r="J1376" i="5"/>
  <c r="I1376" i="5"/>
  <c r="G1376" i="5"/>
  <c r="F1376" i="5"/>
  <c r="D1376" i="5"/>
  <c r="B1376" i="5"/>
  <c r="J1375" i="5"/>
  <c r="I1375" i="5"/>
  <c r="G1375" i="5"/>
  <c r="F1375" i="5"/>
  <c r="D1375" i="5"/>
  <c r="B1375" i="5"/>
  <c r="J1374" i="5"/>
  <c r="I1374" i="5"/>
  <c r="G1374" i="5"/>
  <c r="F1374" i="5"/>
  <c r="D1374" i="5"/>
  <c r="B1374" i="5"/>
  <c r="J1373" i="5"/>
  <c r="I1373" i="5"/>
  <c r="G1373" i="5"/>
  <c r="F1373" i="5"/>
  <c r="D1373" i="5"/>
  <c r="B1373" i="5"/>
  <c r="J1372" i="5"/>
  <c r="I1372" i="5"/>
  <c r="G1372" i="5"/>
  <c r="F1372" i="5"/>
  <c r="D1372" i="5"/>
  <c r="B1372" i="5"/>
  <c r="J1371" i="5"/>
  <c r="I1371" i="5"/>
  <c r="G1371" i="5"/>
  <c r="F1371" i="5"/>
  <c r="D1371" i="5"/>
  <c r="B1371" i="5"/>
  <c r="J1370" i="5"/>
  <c r="I1370" i="5"/>
  <c r="G1370" i="5"/>
  <c r="F1370" i="5"/>
  <c r="D1370" i="5"/>
  <c r="B1370" i="5"/>
  <c r="J1369" i="5"/>
  <c r="I1369" i="5"/>
  <c r="G1369" i="5"/>
  <c r="F1369" i="5"/>
  <c r="D1369" i="5"/>
  <c r="B1369" i="5"/>
  <c r="J1368" i="5"/>
  <c r="I1368" i="5"/>
  <c r="G1368" i="5"/>
  <c r="F1368" i="5"/>
  <c r="D1368" i="5"/>
  <c r="B1368" i="5"/>
  <c r="J1367" i="5"/>
  <c r="I1367" i="5"/>
  <c r="G1367" i="5"/>
  <c r="F1367" i="5"/>
  <c r="D1367" i="5"/>
  <c r="B1367" i="5"/>
  <c r="J1366" i="5"/>
  <c r="I1366" i="5"/>
  <c r="G1366" i="5"/>
  <c r="F1366" i="5"/>
  <c r="D1366" i="5"/>
  <c r="B1366" i="5"/>
  <c r="J1365" i="5"/>
  <c r="I1365" i="5"/>
  <c r="G1365" i="5"/>
  <c r="F1365" i="5"/>
  <c r="D1365" i="5"/>
  <c r="B1365" i="5"/>
  <c r="J1364" i="5"/>
  <c r="I1364" i="5"/>
  <c r="G1364" i="5"/>
  <c r="F1364" i="5"/>
  <c r="D1364" i="5"/>
  <c r="B1364" i="5"/>
  <c r="J1363" i="5"/>
  <c r="I1363" i="5"/>
  <c r="G1363" i="5"/>
  <c r="F1363" i="5"/>
  <c r="D1363" i="5"/>
  <c r="B1363" i="5"/>
  <c r="J1362" i="5"/>
  <c r="I1362" i="5"/>
  <c r="G1362" i="5"/>
  <c r="F1362" i="5"/>
  <c r="D1362" i="5"/>
  <c r="B1362" i="5"/>
  <c r="J1361" i="5"/>
  <c r="I1361" i="5"/>
  <c r="G1361" i="5"/>
  <c r="F1361" i="5"/>
  <c r="D1361" i="5"/>
  <c r="B1361" i="5"/>
  <c r="J1360" i="5"/>
  <c r="I1360" i="5"/>
  <c r="G1360" i="5"/>
  <c r="F1360" i="5"/>
  <c r="D1360" i="5"/>
  <c r="B1360" i="5"/>
  <c r="J1359" i="5"/>
  <c r="I1359" i="5"/>
  <c r="G1359" i="5"/>
  <c r="F1359" i="5"/>
  <c r="D1359" i="5"/>
  <c r="B1359" i="5"/>
  <c r="J1358" i="5"/>
  <c r="I1358" i="5"/>
  <c r="G1358" i="5"/>
  <c r="F1358" i="5"/>
  <c r="D1358" i="5"/>
  <c r="B1358" i="5"/>
  <c r="J1357" i="5"/>
  <c r="I1357" i="5"/>
  <c r="G1357" i="5"/>
  <c r="F1357" i="5"/>
  <c r="D1357" i="5"/>
  <c r="B1357" i="5"/>
  <c r="J1356" i="5"/>
  <c r="I1356" i="5"/>
  <c r="G1356" i="5"/>
  <c r="F1356" i="5"/>
  <c r="D1356" i="5"/>
  <c r="B1356" i="5"/>
  <c r="J1355" i="5"/>
  <c r="I1355" i="5"/>
  <c r="G1355" i="5"/>
  <c r="F1355" i="5"/>
  <c r="D1355" i="5"/>
  <c r="B1355" i="5"/>
  <c r="J1354" i="5"/>
  <c r="I1354" i="5"/>
  <c r="G1354" i="5"/>
  <c r="F1354" i="5"/>
  <c r="D1354" i="5"/>
  <c r="B1354" i="5"/>
  <c r="J1353" i="5"/>
  <c r="I1353" i="5"/>
  <c r="G1353" i="5"/>
  <c r="F1353" i="5"/>
  <c r="D1353" i="5"/>
  <c r="B1353" i="5"/>
  <c r="J1352" i="5"/>
  <c r="I1352" i="5"/>
  <c r="G1352" i="5"/>
  <c r="F1352" i="5"/>
  <c r="D1352" i="5"/>
  <c r="B1352" i="5"/>
  <c r="J1351" i="5"/>
  <c r="I1351" i="5"/>
  <c r="G1351" i="5"/>
  <c r="F1351" i="5"/>
  <c r="D1351" i="5"/>
  <c r="B1351" i="5"/>
  <c r="J1350" i="5"/>
  <c r="I1350" i="5"/>
  <c r="G1350" i="5"/>
  <c r="F1350" i="5"/>
  <c r="D1350" i="5"/>
  <c r="B1350" i="5"/>
  <c r="J1349" i="5"/>
  <c r="I1349" i="5"/>
  <c r="G1349" i="5"/>
  <c r="F1349" i="5"/>
  <c r="D1349" i="5"/>
  <c r="B1349" i="5"/>
  <c r="J1348" i="5"/>
  <c r="I1348" i="5"/>
  <c r="G1348" i="5"/>
  <c r="F1348" i="5"/>
  <c r="D1348" i="5"/>
  <c r="B1348" i="5"/>
  <c r="J1347" i="5"/>
  <c r="I1347" i="5"/>
  <c r="G1347" i="5"/>
  <c r="F1347" i="5"/>
  <c r="D1347" i="5"/>
  <c r="B1347" i="5"/>
  <c r="J1346" i="5"/>
  <c r="I1346" i="5"/>
  <c r="G1346" i="5"/>
  <c r="F1346" i="5"/>
  <c r="D1346" i="5"/>
  <c r="B1346" i="5"/>
  <c r="J1345" i="5"/>
  <c r="I1345" i="5"/>
  <c r="G1345" i="5"/>
  <c r="F1345" i="5"/>
  <c r="D1345" i="5"/>
  <c r="B1345" i="5"/>
  <c r="J1344" i="5"/>
  <c r="I1344" i="5"/>
  <c r="G1344" i="5"/>
  <c r="F1344" i="5"/>
  <c r="D1344" i="5"/>
  <c r="B1344" i="5"/>
  <c r="J1343" i="5"/>
  <c r="I1343" i="5"/>
  <c r="G1343" i="5"/>
  <c r="F1343" i="5"/>
  <c r="D1343" i="5"/>
  <c r="B1343" i="5"/>
  <c r="J1342" i="5"/>
  <c r="I1342" i="5"/>
  <c r="G1342" i="5"/>
  <c r="F1342" i="5"/>
  <c r="D1342" i="5"/>
  <c r="B1342" i="5"/>
  <c r="J1341" i="5"/>
  <c r="I1341" i="5"/>
  <c r="G1341" i="5"/>
  <c r="F1341" i="5"/>
  <c r="D1341" i="5"/>
  <c r="B1341" i="5"/>
  <c r="J1340" i="5"/>
  <c r="I1340" i="5"/>
  <c r="G1340" i="5"/>
  <c r="F1340" i="5"/>
  <c r="D1340" i="5"/>
  <c r="B1340" i="5"/>
  <c r="J1339" i="5"/>
  <c r="I1339" i="5"/>
  <c r="G1339" i="5"/>
  <c r="F1339" i="5"/>
  <c r="D1339" i="5"/>
  <c r="B1339" i="5"/>
  <c r="J1338" i="5"/>
  <c r="I1338" i="5"/>
  <c r="G1338" i="5"/>
  <c r="F1338" i="5"/>
  <c r="D1338" i="5"/>
  <c r="B1338" i="5"/>
  <c r="J1337" i="5"/>
  <c r="I1337" i="5"/>
  <c r="G1337" i="5"/>
  <c r="F1337" i="5"/>
  <c r="D1337" i="5"/>
  <c r="B1337" i="5"/>
  <c r="J1336" i="5"/>
  <c r="I1336" i="5"/>
  <c r="G1336" i="5"/>
  <c r="F1336" i="5"/>
  <c r="D1336" i="5"/>
  <c r="B1336" i="5"/>
  <c r="J1335" i="5"/>
  <c r="I1335" i="5"/>
  <c r="G1335" i="5"/>
  <c r="F1335" i="5"/>
  <c r="D1335" i="5"/>
  <c r="B1335" i="5"/>
  <c r="J1334" i="5"/>
  <c r="I1334" i="5"/>
  <c r="G1334" i="5"/>
  <c r="F1334" i="5"/>
  <c r="D1334" i="5"/>
  <c r="B1334" i="5"/>
  <c r="J1333" i="5"/>
  <c r="I1333" i="5"/>
  <c r="G1333" i="5"/>
  <c r="F1333" i="5"/>
  <c r="D1333" i="5"/>
  <c r="B1333" i="5"/>
  <c r="J1332" i="5"/>
  <c r="I1332" i="5"/>
  <c r="G1332" i="5"/>
  <c r="F1332" i="5"/>
  <c r="D1332" i="5"/>
  <c r="B1332" i="5"/>
  <c r="J1331" i="5"/>
  <c r="I1331" i="5"/>
  <c r="G1331" i="5"/>
  <c r="F1331" i="5"/>
  <c r="D1331" i="5"/>
  <c r="B1331" i="5"/>
  <c r="J1330" i="5"/>
  <c r="I1330" i="5"/>
  <c r="G1330" i="5"/>
  <c r="F1330" i="5"/>
  <c r="D1330" i="5"/>
  <c r="B1330" i="5"/>
  <c r="J1329" i="5"/>
  <c r="I1329" i="5"/>
  <c r="G1329" i="5"/>
  <c r="F1329" i="5"/>
  <c r="D1329" i="5"/>
  <c r="B1329" i="5"/>
  <c r="J1328" i="5"/>
  <c r="I1328" i="5"/>
  <c r="G1328" i="5"/>
  <c r="F1328" i="5"/>
  <c r="D1328" i="5"/>
  <c r="B1328" i="5"/>
  <c r="J1327" i="5"/>
  <c r="I1327" i="5"/>
  <c r="G1327" i="5"/>
  <c r="F1327" i="5"/>
  <c r="D1327" i="5"/>
  <c r="B1327" i="5"/>
  <c r="J1326" i="5"/>
  <c r="I1326" i="5"/>
  <c r="G1326" i="5"/>
  <c r="F1326" i="5"/>
  <c r="D1326" i="5"/>
  <c r="B1326" i="5"/>
  <c r="J1325" i="5"/>
  <c r="I1325" i="5"/>
  <c r="G1325" i="5"/>
  <c r="F1325" i="5"/>
  <c r="D1325" i="5"/>
  <c r="B1325" i="5"/>
  <c r="J1324" i="5"/>
  <c r="I1324" i="5"/>
  <c r="G1324" i="5"/>
  <c r="F1324" i="5"/>
  <c r="D1324" i="5"/>
  <c r="B1324" i="5"/>
  <c r="J1323" i="5"/>
  <c r="I1323" i="5"/>
  <c r="G1323" i="5"/>
  <c r="F1323" i="5"/>
  <c r="D1323" i="5"/>
  <c r="B1323" i="5"/>
  <c r="J1322" i="5"/>
  <c r="I1322" i="5"/>
  <c r="G1322" i="5"/>
  <c r="F1322" i="5"/>
  <c r="D1322" i="5"/>
  <c r="B1322" i="5"/>
  <c r="J1321" i="5"/>
  <c r="I1321" i="5"/>
  <c r="G1321" i="5"/>
  <c r="F1321" i="5"/>
  <c r="D1321" i="5"/>
  <c r="B1321" i="5"/>
  <c r="J1320" i="5"/>
  <c r="I1320" i="5"/>
  <c r="G1320" i="5"/>
  <c r="F1320" i="5"/>
  <c r="D1320" i="5"/>
  <c r="B1320" i="5"/>
  <c r="J1319" i="5"/>
  <c r="I1319" i="5"/>
  <c r="G1319" i="5"/>
  <c r="F1319" i="5"/>
  <c r="D1319" i="5"/>
  <c r="B1319" i="5"/>
  <c r="J1318" i="5"/>
  <c r="I1318" i="5"/>
  <c r="G1318" i="5"/>
  <c r="F1318" i="5"/>
  <c r="D1318" i="5"/>
  <c r="B1318" i="5"/>
  <c r="J1317" i="5"/>
  <c r="I1317" i="5"/>
  <c r="G1317" i="5"/>
  <c r="F1317" i="5"/>
  <c r="D1317" i="5"/>
  <c r="B1317" i="5"/>
  <c r="J1316" i="5"/>
  <c r="I1316" i="5"/>
  <c r="G1316" i="5"/>
  <c r="F1316" i="5"/>
  <c r="D1316" i="5"/>
  <c r="B1316" i="5"/>
  <c r="J1315" i="5"/>
  <c r="I1315" i="5"/>
  <c r="G1315" i="5"/>
  <c r="F1315" i="5"/>
  <c r="D1315" i="5"/>
  <c r="B1315" i="5"/>
  <c r="J1314" i="5"/>
  <c r="I1314" i="5"/>
  <c r="G1314" i="5"/>
  <c r="F1314" i="5"/>
  <c r="D1314" i="5"/>
  <c r="B1314" i="5"/>
  <c r="J1313" i="5"/>
  <c r="I1313" i="5"/>
  <c r="G1313" i="5"/>
  <c r="F1313" i="5"/>
  <c r="D1313" i="5"/>
  <c r="B1313" i="5"/>
  <c r="J1312" i="5"/>
  <c r="I1312" i="5"/>
  <c r="G1312" i="5"/>
  <c r="F1312" i="5"/>
  <c r="D1312" i="5"/>
  <c r="B1312" i="5"/>
  <c r="J1311" i="5"/>
  <c r="I1311" i="5"/>
  <c r="G1311" i="5"/>
  <c r="F1311" i="5"/>
  <c r="D1311" i="5"/>
  <c r="B1311" i="5"/>
  <c r="J1310" i="5"/>
  <c r="I1310" i="5"/>
  <c r="G1310" i="5"/>
  <c r="F1310" i="5"/>
  <c r="D1310" i="5"/>
  <c r="B1310" i="5"/>
  <c r="J1309" i="5"/>
  <c r="I1309" i="5"/>
  <c r="G1309" i="5"/>
  <c r="F1309" i="5"/>
  <c r="D1309" i="5"/>
  <c r="B1309" i="5"/>
  <c r="J1308" i="5"/>
  <c r="I1308" i="5"/>
  <c r="G1308" i="5"/>
  <c r="F1308" i="5"/>
  <c r="D1308" i="5"/>
  <c r="B1308" i="5"/>
  <c r="J1307" i="5"/>
  <c r="I1307" i="5"/>
  <c r="G1307" i="5"/>
  <c r="F1307" i="5"/>
  <c r="D1307" i="5"/>
  <c r="B1307" i="5"/>
  <c r="J1306" i="5"/>
  <c r="I1306" i="5"/>
  <c r="G1306" i="5"/>
  <c r="F1306" i="5"/>
  <c r="D1306" i="5"/>
  <c r="B1306" i="5"/>
  <c r="J1305" i="5"/>
  <c r="I1305" i="5"/>
  <c r="G1305" i="5"/>
  <c r="F1305" i="5"/>
  <c r="D1305" i="5"/>
  <c r="B1305" i="5"/>
  <c r="J1304" i="5"/>
  <c r="I1304" i="5"/>
  <c r="G1304" i="5"/>
  <c r="F1304" i="5"/>
  <c r="D1304" i="5"/>
  <c r="B1304" i="5"/>
  <c r="J1303" i="5"/>
  <c r="I1303" i="5"/>
  <c r="G1303" i="5"/>
  <c r="F1303" i="5"/>
  <c r="D1303" i="5"/>
  <c r="B1303" i="5"/>
  <c r="J1302" i="5"/>
  <c r="I1302" i="5"/>
  <c r="G1302" i="5"/>
  <c r="F1302" i="5"/>
  <c r="D1302" i="5"/>
  <c r="B1302" i="5"/>
  <c r="J1301" i="5"/>
  <c r="I1301" i="5"/>
  <c r="G1301" i="5"/>
  <c r="F1301" i="5"/>
  <c r="D1301" i="5"/>
  <c r="B1301" i="5"/>
  <c r="J1300" i="5"/>
  <c r="I1300" i="5"/>
  <c r="G1300" i="5"/>
  <c r="F1300" i="5"/>
  <c r="D1300" i="5"/>
  <c r="B1300" i="5"/>
  <c r="J1299" i="5"/>
  <c r="I1299" i="5"/>
  <c r="G1299" i="5"/>
  <c r="F1299" i="5"/>
  <c r="D1299" i="5"/>
  <c r="B1299" i="5"/>
  <c r="J1298" i="5"/>
  <c r="I1298" i="5"/>
  <c r="G1298" i="5"/>
  <c r="F1298" i="5"/>
  <c r="D1298" i="5"/>
  <c r="B1298" i="5"/>
  <c r="J1297" i="5"/>
  <c r="I1297" i="5"/>
  <c r="G1297" i="5"/>
  <c r="F1297" i="5"/>
  <c r="D1297" i="5"/>
  <c r="B1297" i="5"/>
  <c r="J1296" i="5"/>
  <c r="I1296" i="5"/>
  <c r="G1296" i="5"/>
  <c r="F1296" i="5"/>
  <c r="D1296" i="5"/>
  <c r="B1296" i="5"/>
  <c r="J1295" i="5"/>
  <c r="I1295" i="5"/>
  <c r="G1295" i="5"/>
  <c r="F1295" i="5"/>
  <c r="D1295" i="5"/>
  <c r="B1295" i="5"/>
  <c r="J1294" i="5"/>
  <c r="I1294" i="5"/>
  <c r="G1294" i="5"/>
  <c r="F1294" i="5"/>
  <c r="D1294" i="5"/>
  <c r="B1294" i="5"/>
  <c r="J1293" i="5"/>
  <c r="I1293" i="5"/>
  <c r="G1293" i="5"/>
  <c r="F1293" i="5"/>
  <c r="D1293" i="5"/>
  <c r="B1293" i="5"/>
  <c r="J1292" i="5"/>
  <c r="I1292" i="5"/>
  <c r="G1292" i="5"/>
  <c r="F1292" i="5"/>
  <c r="D1292" i="5"/>
  <c r="B1292" i="5"/>
  <c r="J1291" i="5"/>
  <c r="I1291" i="5"/>
  <c r="G1291" i="5"/>
  <c r="F1291" i="5"/>
  <c r="D1291" i="5"/>
  <c r="B1291" i="5"/>
  <c r="J1290" i="5"/>
  <c r="I1290" i="5"/>
  <c r="G1290" i="5"/>
  <c r="F1290" i="5"/>
  <c r="D1290" i="5"/>
  <c r="B1290" i="5"/>
  <c r="J1289" i="5"/>
  <c r="I1289" i="5"/>
  <c r="G1289" i="5"/>
  <c r="F1289" i="5"/>
  <c r="D1289" i="5"/>
  <c r="B1289" i="5"/>
  <c r="J1288" i="5"/>
  <c r="I1288" i="5"/>
  <c r="G1288" i="5"/>
  <c r="F1288" i="5"/>
  <c r="D1288" i="5"/>
  <c r="B1288" i="5"/>
  <c r="J1287" i="5"/>
  <c r="I1287" i="5"/>
  <c r="G1287" i="5"/>
  <c r="F1287" i="5"/>
  <c r="D1287" i="5"/>
  <c r="B1287" i="5"/>
  <c r="J1286" i="5"/>
  <c r="I1286" i="5"/>
  <c r="G1286" i="5"/>
  <c r="F1286" i="5"/>
  <c r="D1286" i="5"/>
  <c r="B1286" i="5"/>
  <c r="J1285" i="5"/>
  <c r="I1285" i="5"/>
  <c r="G1285" i="5"/>
  <c r="F1285" i="5"/>
  <c r="D1285" i="5"/>
  <c r="B1285" i="5"/>
  <c r="J1284" i="5"/>
  <c r="I1284" i="5"/>
  <c r="G1284" i="5"/>
  <c r="F1284" i="5"/>
  <c r="D1284" i="5"/>
  <c r="B1284" i="5"/>
  <c r="J1283" i="5"/>
  <c r="I1283" i="5"/>
  <c r="G1283" i="5"/>
  <c r="F1283" i="5"/>
  <c r="D1283" i="5"/>
  <c r="B1283" i="5"/>
  <c r="J1282" i="5"/>
  <c r="I1282" i="5"/>
  <c r="G1282" i="5"/>
  <c r="F1282" i="5"/>
  <c r="D1282" i="5"/>
  <c r="B1282" i="5"/>
  <c r="J1281" i="5"/>
  <c r="I1281" i="5"/>
  <c r="G1281" i="5"/>
  <c r="F1281" i="5"/>
  <c r="D1281" i="5"/>
  <c r="B1281" i="5"/>
  <c r="J1280" i="5"/>
  <c r="I1280" i="5"/>
  <c r="G1280" i="5"/>
  <c r="F1280" i="5"/>
  <c r="D1280" i="5"/>
  <c r="B1280" i="5"/>
  <c r="J1279" i="5"/>
  <c r="I1279" i="5"/>
  <c r="G1279" i="5"/>
  <c r="F1279" i="5"/>
  <c r="D1279" i="5"/>
  <c r="B1279" i="5"/>
  <c r="J1278" i="5"/>
  <c r="I1278" i="5"/>
  <c r="G1278" i="5"/>
  <c r="F1278" i="5"/>
  <c r="D1278" i="5"/>
  <c r="B1278" i="5"/>
  <c r="J1277" i="5"/>
  <c r="I1277" i="5"/>
  <c r="G1277" i="5"/>
  <c r="F1277" i="5"/>
  <c r="D1277" i="5"/>
  <c r="B1277" i="5"/>
  <c r="J1276" i="5"/>
  <c r="I1276" i="5"/>
  <c r="G1276" i="5"/>
  <c r="F1276" i="5"/>
  <c r="D1276" i="5"/>
  <c r="B1276" i="5"/>
  <c r="J1275" i="5"/>
  <c r="I1275" i="5"/>
  <c r="G1275" i="5"/>
  <c r="F1275" i="5"/>
  <c r="D1275" i="5"/>
  <c r="B1275" i="5"/>
  <c r="J1274" i="5"/>
  <c r="I1274" i="5"/>
  <c r="G1274" i="5"/>
  <c r="F1274" i="5"/>
  <c r="D1274" i="5"/>
  <c r="B1274" i="5"/>
  <c r="J1273" i="5"/>
  <c r="I1273" i="5"/>
  <c r="G1273" i="5"/>
  <c r="F1273" i="5"/>
  <c r="D1273" i="5"/>
  <c r="B1273" i="5"/>
  <c r="J1272" i="5"/>
  <c r="I1272" i="5"/>
  <c r="G1272" i="5"/>
  <c r="F1272" i="5"/>
  <c r="D1272" i="5"/>
  <c r="B1272" i="5"/>
  <c r="J1271" i="5"/>
  <c r="I1271" i="5"/>
  <c r="G1271" i="5"/>
  <c r="F1271" i="5"/>
  <c r="D1271" i="5"/>
  <c r="B1271" i="5"/>
  <c r="J1270" i="5"/>
  <c r="I1270" i="5"/>
  <c r="G1270" i="5"/>
  <c r="F1270" i="5"/>
  <c r="D1270" i="5"/>
  <c r="B1270" i="5"/>
  <c r="J1269" i="5"/>
  <c r="I1269" i="5"/>
  <c r="G1269" i="5"/>
  <c r="F1269" i="5"/>
  <c r="D1269" i="5"/>
  <c r="B1269" i="5"/>
  <c r="J1268" i="5"/>
  <c r="I1268" i="5"/>
  <c r="G1268" i="5"/>
  <c r="F1268" i="5"/>
  <c r="D1268" i="5"/>
  <c r="B1268" i="5"/>
  <c r="J1267" i="5"/>
  <c r="I1267" i="5"/>
  <c r="G1267" i="5"/>
  <c r="F1267" i="5"/>
  <c r="D1267" i="5"/>
  <c r="B1267" i="5"/>
  <c r="J1266" i="5"/>
  <c r="I1266" i="5"/>
  <c r="G1266" i="5"/>
  <c r="F1266" i="5"/>
  <c r="D1266" i="5"/>
  <c r="B1266" i="5"/>
  <c r="J1265" i="5"/>
  <c r="I1265" i="5"/>
  <c r="G1265" i="5"/>
  <c r="F1265" i="5"/>
  <c r="D1265" i="5"/>
  <c r="B1265" i="5"/>
  <c r="J1264" i="5"/>
  <c r="I1264" i="5"/>
  <c r="G1264" i="5"/>
  <c r="F1264" i="5"/>
  <c r="D1264" i="5"/>
  <c r="B1264" i="5"/>
  <c r="J1263" i="5"/>
  <c r="I1263" i="5"/>
  <c r="G1263" i="5"/>
  <c r="F1263" i="5"/>
  <c r="D1263" i="5"/>
  <c r="B1263" i="5"/>
  <c r="J1262" i="5"/>
  <c r="I1262" i="5"/>
  <c r="G1262" i="5"/>
  <c r="F1262" i="5"/>
  <c r="D1262" i="5"/>
  <c r="B1262" i="5"/>
  <c r="J1261" i="5"/>
  <c r="I1261" i="5"/>
  <c r="G1261" i="5"/>
  <c r="F1261" i="5"/>
  <c r="D1261" i="5"/>
  <c r="B1261" i="5"/>
  <c r="J1260" i="5"/>
  <c r="I1260" i="5"/>
  <c r="G1260" i="5"/>
  <c r="F1260" i="5"/>
  <c r="D1260" i="5"/>
  <c r="B1260" i="5"/>
  <c r="J1259" i="5"/>
  <c r="I1259" i="5"/>
  <c r="G1259" i="5"/>
  <c r="F1259" i="5"/>
  <c r="D1259" i="5"/>
  <c r="B1259" i="5"/>
  <c r="J1258" i="5"/>
  <c r="I1258" i="5"/>
  <c r="G1258" i="5"/>
  <c r="F1258" i="5"/>
  <c r="D1258" i="5"/>
  <c r="B1258" i="5"/>
  <c r="J1257" i="5"/>
  <c r="I1257" i="5"/>
  <c r="G1257" i="5"/>
  <c r="F1257" i="5"/>
  <c r="D1257" i="5"/>
  <c r="B1257" i="5"/>
  <c r="J1256" i="5"/>
  <c r="I1256" i="5"/>
  <c r="G1256" i="5"/>
  <c r="F1256" i="5"/>
  <c r="D1256" i="5"/>
  <c r="B1256" i="5"/>
  <c r="J1255" i="5"/>
  <c r="I1255" i="5"/>
  <c r="G1255" i="5"/>
  <c r="F1255" i="5"/>
  <c r="D1255" i="5"/>
  <c r="B1255" i="5"/>
  <c r="J1254" i="5"/>
  <c r="I1254" i="5"/>
  <c r="G1254" i="5"/>
  <c r="F1254" i="5"/>
  <c r="D1254" i="5"/>
  <c r="B1254" i="5"/>
  <c r="J1253" i="5"/>
  <c r="I1253" i="5"/>
  <c r="G1253" i="5"/>
  <c r="F1253" i="5"/>
  <c r="D1253" i="5"/>
  <c r="B1253" i="5"/>
  <c r="J1252" i="5"/>
  <c r="I1252" i="5"/>
  <c r="G1252" i="5"/>
  <c r="F1252" i="5"/>
  <c r="D1252" i="5"/>
  <c r="B1252" i="5"/>
  <c r="J1251" i="5"/>
  <c r="I1251" i="5"/>
  <c r="G1251" i="5"/>
  <c r="F1251" i="5"/>
  <c r="D1251" i="5"/>
  <c r="B1251" i="5"/>
  <c r="J1250" i="5"/>
  <c r="I1250" i="5"/>
  <c r="G1250" i="5"/>
  <c r="F1250" i="5"/>
  <c r="D1250" i="5"/>
  <c r="B1250" i="5"/>
  <c r="J1249" i="5"/>
  <c r="I1249" i="5"/>
  <c r="G1249" i="5"/>
  <c r="F1249" i="5"/>
  <c r="D1249" i="5"/>
  <c r="B1249" i="5"/>
  <c r="J1248" i="5"/>
  <c r="I1248" i="5"/>
  <c r="G1248" i="5"/>
  <c r="F1248" i="5"/>
  <c r="D1248" i="5"/>
  <c r="B1248" i="5"/>
  <c r="J1247" i="5"/>
  <c r="I1247" i="5"/>
  <c r="G1247" i="5"/>
  <c r="F1247" i="5"/>
  <c r="D1247" i="5"/>
  <c r="B1247" i="5"/>
  <c r="J1246" i="5"/>
  <c r="I1246" i="5"/>
  <c r="G1246" i="5"/>
  <c r="F1246" i="5"/>
  <c r="D1246" i="5"/>
  <c r="B1246" i="5"/>
  <c r="J1245" i="5"/>
  <c r="I1245" i="5"/>
  <c r="G1245" i="5"/>
  <c r="F1245" i="5"/>
  <c r="D1245" i="5"/>
  <c r="B1245" i="5"/>
  <c r="J1244" i="5"/>
  <c r="I1244" i="5"/>
  <c r="G1244" i="5"/>
  <c r="F1244" i="5"/>
  <c r="D1244" i="5"/>
  <c r="B1244" i="5"/>
  <c r="J1243" i="5"/>
  <c r="I1243" i="5"/>
  <c r="G1243" i="5"/>
  <c r="F1243" i="5"/>
  <c r="D1243" i="5"/>
  <c r="B1243" i="5"/>
  <c r="J1242" i="5"/>
  <c r="I1242" i="5"/>
  <c r="G1242" i="5"/>
  <c r="F1242" i="5"/>
  <c r="D1242" i="5"/>
  <c r="B1242" i="5"/>
  <c r="J1241" i="5"/>
  <c r="I1241" i="5"/>
  <c r="G1241" i="5"/>
  <c r="F1241" i="5"/>
  <c r="D1241" i="5"/>
  <c r="B1241" i="5"/>
  <c r="J1240" i="5"/>
  <c r="I1240" i="5"/>
  <c r="G1240" i="5"/>
  <c r="F1240" i="5"/>
  <c r="D1240" i="5"/>
  <c r="B1240" i="5"/>
  <c r="J1239" i="5"/>
  <c r="I1239" i="5"/>
  <c r="G1239" i="5"/>
  <c r="F1239" i="5"/>
  <c r="D1239" i="5"/>
  <c r="B1239" i="5"/>
  <c r="J1238" i="5"/>
  <c r="I1238" i="5"/>
  <c r="G1238" i="5"/>
  <c r="F1238" i="5"/>
  <c r="D1238" i="5"/>
  <c r="B1238" i="5"/>
  <c r="J1237" i="5"/>
  <c r="I1237" i="5"/>
  <c r="G1237" i="5"/>
  <c r="F1237" i="5"/>
  <c r="D1237" i="5"/>
  <c r="B1237" i="5"/>
  <c r="J1236" i="5"/>
  <c r="I1236" i="5"/>
  <c r="G1236" i="5"/>
  <c r="F1236" i="5"/>
  <c r="D1236" i="5"/>
  <c r="B1236" i="5"/>
  <c r="J1235" i="5"/>
  <c r="I1235" i="5"/>
  <c r="G1235" i="5"/>
  <c r="F1235" i="5"/>
  <c r="D1235" i="5"/>
  <c r="B1235" i="5"/>
  <c r="J1234" i="5"/>
  <c r="I1234" i="5"/>
  <c r="G1234" i="5"/>
  <c r="F1234" i="5"/>
  <c r="D1234" i="5"/>
  <c r="B1234" i="5"/>
  <c r="J1233" i="5"/>
  <c r="I1233" i="5"/>
  <c r="G1233" i="5"/>
  <c r="F1233" i="5"/>
  <c r="D1233" i="5"/>
  <c r="B1233" i="5"/>
  <c r="J1232" i="5"/>
  <c r="I1232" i="5"/>
  <c r="G1232" i="5"/>
  <c r="F1232" i="5"/>
  <c r="D1232" i="5"/>
  <c r="B1232" i="5"/>
  <c r="J1231" i="5"/>
  <c r="I1231" i="5"/>
  <c r="G1231" i="5"/>
  <c r="F1231" i="5"/>
  <c r="D1231" i="5"/>
  <c r="B1231" i="5"/>
  <c r="J1230" i="5"/>
  <c r="I1230" i="5"/>
  <c r="G1230" i="5"/>
  <c r="F1230" i="5"/>
  <c r="D1230" i="5"/>
  <c r="B1230" i="5"/>
  <c r="J1229" i="5"/>
  <c r="I1229" i="5"/>
  <c r="G1229" i="5"/>
  <c r="F1229" i="5"/>
  <c r="D1229" i="5"/>
  <c r="B1229" i="5"/>
  <c r="J1228" i="5"/>
  <c r="I1228" i="5"/>
  <c r="G1228" i="5"/>
  <c r="F1228" i="5"/>
  <c r="D1228" i="5"/>
  <c r="B1228" i="5"/>
  <c r="J1227" i="5"/>
  <c r="I1227" i="5"/>
  <c r="G1227" i="5"/>
  <c r="F1227" i="5"/>
  <c r="D1227" i="5"/>
  <c r="B1227" i="5"/>
  <c r="J1226" i="5"/>
  <c r="I1226" i="5"/>
  <c r="G1226" i="5"/>
  <c r="F1226" i="5"/>
  <c r="D1226" i="5"/>
  <c r="B1226" i="5"/>
  <c r="J1225" i="5"/>
  <c r="I1225" i="5"/>
  <c r="G1225" i="5"/>
  <c r="F1225" i="5"/>
  <c r="D1225" i="5"/>
  <c r="B1225" i="5"/>
  <c r="J1224" i="5"/>
  <c r="I1224" i="5"/>
  <c r="G1224" i="5"/>
  <c r="F1224" i="5"/>
  <c r="D1224" i="5"/>
  <c r="B1224" i="5"/>
  <c r="J1223" i="5"/>
  <c r="I1223" i="5"/>
  <c r="G1223" i="5"/>
  <c r="F1223" i="5"/>
  <c r="D1223" i="5"/>
  <c r="B1223" i="5"/>
  <c r="J1222" i="5"/>
  <c r="I1222" i="5"/>
  <c r="G1222" i="5"/>
  <c r="F1222" i="5"/>
  <c r="D1222" i="5"/>
  <c r="B1222" i="5"/>
  <c r="J1221" i="5"/>
  <c r="I1221" i="5"/>
  <c r="G1221" i="5"/>
  <c r="F1221" i="5"/>
  <c r="D1221" i="5"/>
  <c r="B1221" i="5"/>
  <c r="J1220" i="5"/>
  <c r="I1220" i="5"/>
  <c r="G1220" i="5"/>
  <c r="F1220" i="5"/>
  <c r="D1220" i="5"/>
  <c r="B1220" i="5"/>
  <c r="J1219" i="5"/>
  <c r="I1219" i="5"/>
  <c r="G1219" i="5"/>
  <c r="F1219" i="5"/>
  <c r="D1219" i="5"/>
  <c r="B1219" i="5"/>
  <c r="J1218" i="5"/>
  <c r="I1218" i="5"/>
  <c r="G1218" i="5"/>
  <c r="F1218" i="5"/>
  <c r="D1218" i="5"/>
  <c r="B1218" i="5"/>
  <c r="J1217" i="5"/>
  <c r="I1217" i="5"/>
  <c r="G1217" i="5"/>
  <c r="F1217" i="5"/>
  <c r="D1217" i="5"/>
  <c r="B1217" i="5"/>
  <c r="J1216" i="5"/>
  <c r="I1216" i="5"/>
  <c r="G1216" i="5"/>
  <c r="F1216" i="5"/>
  <c r="D1216" i="5"/>
  <c r="B1216" i="5"/>
  <c r="J1215" i="5"/>
  <c r="I1215" i="5"/>
  <c r="G1215" i="5"/>
  <c r="F1215" i="5"/>
  <c r="D1215" i="5"/>
  <c r="B1215" i="5"/>
  <c r="J1214" i="5"/>
  <c r="I1214" i="5"/>
  <c r="G1214" i="5"/>
  <c r="F1214" i="5"/>
  <c r="D1214" i="5"/>
  <c r="B1214" i="5"/>
  <c r="J1213" i="5"/>
  <c r="I1213" i="5"/>
  <c r="G1213" i="5"/>
  <c r="F1213" i="5"/>
  <c r="D1213" i="5"/>
  <c r="B1213" i="5"/>
  <c r="J1212" i="5"/>
  <c r="I1212" i="5"/>
  <c r="G1212" i="5"/>
  <c r="F1212" i="5"/>
  <c r="D1212" i="5"/>
  <c r="B1212" i="5"/>
  <c r="J1211" i="5"/>
  <c r="I1211" i="5"/>
  <c r="G1211" i="5"/>
  <c r="F1211" i="5"/>
  <c r="D1211" i="5"/>
  <c r="B1211" i="5"/>
  <c r="J1210" i="5"/>
  <c r="I1210" i="5"/>
  <c r="G1210" i="5"/>
  <c r="F1210" i="5"/>
  <c r="D1210" i="5"/>
  <c r="B1210" i="5"/>
  <c r="J1209" i="5"/>
  <c r="I1209" i="5"/>
  <c r="G1209" i="5"/>
  <c r="F1209" i="5"/>
  <c r="D1209" i="5"/>
  <c r="B1209" i="5"/>
  <c r="J1208" i="5"/>
  <c r="I1208" i="5"/>
  <c r="G1208" i="5"/>
  <c r="F1208" i="5"/>
  <c r="D1208" i="5"/>
  <c r="B1208" i="5"/>
  <c r="J1207" i="5"/>
  <c r="I1207" i="5"/>
  <c r="G1207" i="5"/>
  <c r="F1207" i="5"/>
  <c r="D1207" i="5"/>
  <c r="B1207" i="5"/>
  <c r="J1206" i="5"/>
  <c r="I1206" i="5"/>
  <c r="G1206" i="5"/>
  <c r="F1206" i="5"/>
  <c r="D1206" i="5"/>
  <c r="B1206" i="5"/>
  <c r="J1205" i="5"/>
  <c r="I1205" i="5"/>
  <c r="G1205" i="5"/>
  <c r="F1205" i="5"/>
  <c r="D1205" i="5"/>
  <c r="B1205" i="5"/>
  <c r="J1204" i="5"/>
  <c r="I1204" i="5"/>
  <c r="G1204" i="5"/>
  <c r="F1204" i="5"/>
  <c r="D1204" i="5"/>
  <c r="B1204" i="5"/>
  <c r="J1203" i="5"/>
  <c r="I1203" i="5"/>
  <c r="G1203" i="5"/>
  <c r="F1203" i="5"/>
  <c r="D1203" i="5"/>
  <c r="B1203" i="5"/>
  <c r="J1202" i="5"/>
  <c r="I1202" i="5"/>
  <c r="G1202" i="5"/>
  <c r="F1202" i="5"/>
  <c r="D1202" i="5"/>
  <c r="B1202" i="5"/>
  <c r="J1201" i="5"/>
  <c r="I1201" i="5"/>
  <c r="G1201" i="5"/>
  <c r="F1201" i="5"/>
  <c r="D1201" i="5"/>
  <c r="B1201" i="5"/>
  <c r="J1200" i="5"/>
  <c r="I1200" i="5"/>
  <c r="G1200" i="5"/>
  <c r="F1200" i="5"/>
  <c r="D1200" i="5"/>
  <c r="B1200" i="5"/>
  <c r="J1199" i="5"/>
  <c r="I1199" i="5"/>
  <c r="G1199" i="5"/>
  <c r="F1199" i="5"/>
  <c r="D1199" i="5"/>
  <c r="B1199" i="5"/>
  <c r="J1198" i="5"/>
  <c r="I1198" i="5"/>
  <c r="G1198" i="5"/>
  <c r="F1198" i="5"/>
  <c r="D1198" i="5"/>
  <c r="B1198" i="5"/>
  <c r="J1197" i="5"/>
  <c r="I1197" i="5"/>
  <c r="G1197" i="5"/>
  <c r="F1197" i="5"/>
  <c r="D1197" i="5"/>
  <c r="B1197" i="5"/>
  <c r="J1196" i="5"/>
  <c r="I1196" i="5"/>
  <c r="G1196" i="5"/>
  <c r="F1196" i="5"/>
  <c r="D1196" i="5"/>
  <c r="B1196" i="5"/>
  <c r="J1195" i="5"/>
  <c r="I1195" i="5"/>
  <c r="G1195" i="5"/>
  <c r="F1195" i="5"/>
  <c r="D1195" i="5"/>
  <c r="B1195" i="5"/>
  <c r="J1194" i="5"/>
  <c r="I1194" i="5"/>
  <c r="G1194" i="5"/>
  <c r="F1194" i="5"/>
  <c r="D1194" i="5"/>
  <c r="B1194" i="5"/>
  <c r="J1193" i="5"/>
  <c r="I1193" i="5"/>
  <c r="G1193" i="5"/>
  <c r="F1193" i="5"/>
  <c r="D1193" i="5"/>
  <c r="B1193" i="5"/>
  <c r="J1192" i="5"/>
  <c r="I1192" i="5"/>
  <c r="G1192" i="5"/>
  <c r="F1192" i="5"/>
  <c r="D1192" i="5"/>
  <c r="B1192" i="5"/>
  <c r="J1191" i="5"/>
  <c r="I1191" i="5"/>
  <c r="G1191" i="5"/>
  <c r="F1191" i="5"/>
  <c r="D1191" i="5"/>
  <c r="B1191" i="5"/>
  <c r="J1190" i="5"/>
  <c r="I1190" i="5"/>
  <c r="G1190" i="5"/>
  <c r="F1190" i="5"/>
  <c r="D1190" i="5"/>
  <c r="B1190" i="5"/>
  <c r="J1189" i="5"/>
  <c r="I1189" i="5"/>
  <c r="G1189" i="5"/>
  <c r="F1189" i="5"/>
  <c r="D1189" i="5"/>
  <c r="B1189" i="5"/>
  <c r="J1188" i="5"/>
  <c r="I1188" i="5"/>
  <c r="G1188" i="5"/>
  <c r="F1188" i="5"/>
  <c r="D1188" i="5"/>
  <c r="B1188" i="5"/>
  <c r="J1187" i="5"/>
  <c r="I1187" i="5"/>
  <c r="G1187" i="5"/>
  <c r="F1187" i="5"/>
  <c r="D1187" i="5"/>
  <c r="B1187" i="5"/>
  <c r="J1186" i="5"/>
  <c r="I1186" i="5"/>
  <c r="G1186" i="5"/>
  <c r="F1186" i="5"/>
  <c r="D1186" i="5"/>
  <c r="B1186" i="5"/>
  <c r="J1185" i="5"/>
  <c r="I1185" i="5"/>
  <c r="G1185" i="5"/>
  <c r="F1185" i="5"/>
  <c r="D1185" i="5"/>
  <c r="B1185" i="5"/>
  <c r="J1184" i="5"/>
  <c r="I1184" i="5"/>
  <c r="G1184" i="5"/>
  <c r="F1184" i="5"/>
  <c r="D1184" i="5"/>
  <c r="B1184" i="5"/>
  <c r="J1183" i="5"/>
  <c r="I1183" i="5"/>
  <c r="G1183" i="5"/>
  <c r="F1183" i="5"/>
  <c r="D1183" i="5"/>
  <c r="B1183" i="5"/>
  <c r="J1182" i="5"/>
  <c r="I1182" i="5"/>
  <c r="G1182" i="5"/>
  <c r="F1182" i="5"/>
  <c r="D1182" i="5"/>
  <c r="B1182" i="5"/>
  <c r="J1181" i="5"/>
  <c r="I1181" i="5"/>
  <c r="G1181" i="5"/>
  <c r="F1181" i="5"/>
  <c r="D1181" i="5"/>
  <c r="B1181" i="5"/>
  <c r="J1180" i="5"/>
  <c r="I1180" i="5"/>
  <c r="G1180" i="5"/>
  <c r="F1180" i="5"/>
  <c r="D1180" i="5"/>
  <c r="B1180" i="5"/>
  <c r="J1179" i="5"/>
  <c r="I1179" i="5"/>
  <c r="G1179" i="5"/>
  <c r="F1179" i="5"/>
  <c r="D1179" i="5"/>
  <c r="B1179" i="5"/>
  <c r="J1178" i="5"/>
  <c r="I1178" i="5"/>
  <c r="G1178" i="5"/>
  <c r="F1178" i="5"/>
  <c r="D1178" i="5"/>
  <c r="B1178" i="5"/>
  <c r="J1177" i="5"/>
  <c r="I1177" i="5"/>
  <c r="G1177" i="5"/>
  <c r="F1177" i="5"/>
  <c r="D1177" i="5"/>
  <c r="B1177" i="5"/>
  <c r="J1176" i="5"/>
  <c r="I1176" i="5"/>
  <c r="G1176" i="5"/>
  <c r="F1176" i="5"/>
  <c r="D1176" i="5"/>
  <c r="B1176" i="5"/>
  <c r="J1175" i="5"/>
  <c r="I1175" i="5"/>
  <c r="G1175" i="5"/>
  <c r="F1175" i="5"/>
  <c r="D1175" i="5"/>
  <c r="B1175" i="5"/>
  <c r="J1174" i="5"/>
  <c r="I1174" i="5"/>
  <c r="G1174" i="5"/>
  <c r="F1174" i="5"/>
  <c r="D1174" i="5"/>
  <c r="B1174" i="5"/>
  <c r="J1173" i="5"/>
  <c r="I1173" i="5"/>
  <c r="G1173" i="5"/>
  <c r="F1173" i="5"/>
  <c r="D1173" i="5"/>
  <c r="B1173" i="5"/>
  <c r="J1172" i="5"/>
  <c r="I1172" i="5"/>
  <c r="G1172" i="5"/>
  <c r="F1172" i="5"/>
  <c r="D1172" i="5"/>
  <c r="B1172" i="5"/>
  <c r="J1171" i="5"/>
  <c r="I1171" i="5"/>
  <c r="G1171" i="5"/>
  <c r="F1171" i="5"/>
  <c r="D1171" i="5"/>
  <c r="B1171" i="5"/>
  <c r="J1170" i="5"/>
  <c r="I1170" i="5"/>
  <c r="G1170" i="5"/>
  <c r="F1170" i="5"/>
  <c r="D1170" i="5"/>
  <c r="B1170" i="5"/>
  <c r="J1169" i="5"/>
  <c r="I1169" i="5"/>
  <c r="G1169" i="5"/>
  <c r="F1169" i="5"/>
  <c r="D1169" i="5"/>
  <c r="B1169" i="5"/>
  <c r="J1168" i="5"/>
  <c r="I1168" i="5"/>
  <c r="G1168" i="5"/>
  <c r="F1168" i="5"/>
  <c r="D1168" i="5"/>
  <c r="B1168" i="5"/>
  <c r="J1167" i="5"/>
  <c r="I1167" i="5"/>
  <c r="G1167" i="5"/>
  <c r="F1167" i="5"/>
  <c r="D1167" i="5"/>
  <c r="B1167" i="5"/>
  <c r="J1166" i="5"/>
  <c r="I1166" i="5"/>
  <c r="G1166" i="5"/>
  <c r="F1166" i="5"/>
  <c r="D1166" i="5"/>
  <c r="B1166" i="5"/>
  <c r="J1165" i="5"/>
  <c r="I1165" i="5"/>
  <c r="G1165" i="5"/>
  <c r="F1165" i="5"/>
  <c r="D1165" i="5"/>
  <c r="B1165" i="5"/>
  <c r="J1164" i="5"/>
  <c r="I1164" i="5"/>
  <c r="G1164" i="5"/>
  <c r="F1164" i="5"/>
  <c r="D1164" i="5"/>
  <c r="B1164" i="5"/>
  <c r="J1163" i="5"/>
  <c r="I1163" i="5"/>
  <c r="G1163" i="5"/>
  <c r="F1163" i="5"/>
  <c r="D1163" i="5"/>
  <c r="B1163" i="5"/>
  <c r="J1162" i="5"/>
  <c r="I1162" i="5"/>
  <c r="G1162" i="5"/>
  <c r="F1162" i="5"/>
  <c r="D1162" i="5"/>
  <c r="B1162" i="5"/>
  <c r="J1161" i="5"/>
  <c r="I1161" i="5"/>
  <c r="G1161" i="5"/>
  <c r="F1161" i="5"/>
  <c r="D1161" i="5"/>
  <c r="B1161" i="5"/>
  <c r="J1160" i="5"/>
  <c r="I1160" i="5"/>
  <c r="G1160" i="5"/>
  <c r="F1160" i="5"/>
  <c r="D1160" i="5"/>
  <c r="B1160" i="5"/>
  <c r="J1159" i="5"/>
  <c r="I1159" i="5"/>
  <c r="G1159" i="5"/>
  <c r="F1159" i="5"/>
  <c r="D1159" i="5"/>
  <c r="B1159" i="5"/>
  <c r="J1158" i="5"/>
  <c r="I1158" i="5"/>
  <c r="G1158" i="5"/>
  <c r="F1158" i="5"/>
  <c r="D1158" i="5"/>
  <c r="B1158" i="5"/>
  <c r="J1157" i="5"/>
  <c r="I1157" i="5"/>
  <c r="G1157" i="5"/>
  <c r="F1157" i="5"/>
  <c r="D1157" i="5"/>
  <c r="B1157" i="5"/>
  <c r="J1156" i="5"/>
  <c r="I1156" i="5"/>
  <c r="G1156" i="5"/>
  <c r="F1156" i="5"/>
  <c r="D1156" i="5"/>
  <c r="B1156" i="5"/>
  <c r="J1155" i="5"/>
  <c r="I1155" i="5"/>
  <c r="G1155" i="5"/>
  <c r="F1155" i="5"/>
  <c r="D1155" i="5"/>
  <c r="B1155" i="5"/>
  <c r="J1154" i="5"/>
  <c r="I1154" i="5"/>
  <c r="G1154" i="5"/>
  <c r="F1154" i="5"/>
  <c r="D1154" i="5"/>
  <c r="B1154" i="5"/>
  <c r="J1153" i="5"/>
  <c r="I1153" i="5"/>
  <c r="G1153" i="5"/>
  <c r="F1153" i="5"/>
  <c r="D1153" i="5"/>
  <c r="B1153" i="5"/>
  <c r="J1152" i="5"/>
  <c r="I1152" i="5"/>
  <c r="G1152" i="5"/>
  <c r="F1152" i="5"/>
  <c r="D1152" i="5"/>
  <c r="B1152" i="5"/>
  <c r="J1151" i="5"/>
  <c r="I1151" i="5"/>
  <c r="G1151" i="5"/>
  <c r="F1151" i="5"/>
  <c r="D1151" i="5"/>
  <c r="B1151" i="5"/>
  <c r="J1150" i="5"/>
  <c r="I1150" i="5"/>
  <c r="G1150" i="5"/>
  <c r="F1150" i="5"/>
  <c r="D1150" i="5"/>
  <c r="B1150" i="5"/>
  <c r="J1149" i="5"/>
  <c r="I1149" i="5"/>
  <c r="G1149" i="5"/>
  <c r="F1149" i="5"/>
  <c r="D1149" i="5"/>
  <c r="B1149" i="5"/>
  <c r="J1148" i="5"/>
  <c r="I1148" i="5"/>
  <c r="G1148" i="5"/>
  <c r="F1148" i="5"/>
  <c r="D1148" i="5"/>
  <c r="B1148" i="5"/>
  <c r="J1147" i="5"/>
  <c r="I1147" i="5"/>
  <c r="G1147" i="5"/>
  <c r="F1147" i="5"/>
  <c r="D1147" i="5"/>
  <c r="B1147" i="5"/>
  <c r="J1146" i="5"/>
  <c r="I1146" i="5"/>
  <c r="G1146" i="5"/>
  <c r="F1146" i="5"/>
  <c r="D1146" i="5"/>
  <c r="B1146" i="5"/>
  <c r="J1145" i="5"/>
  <c r="I1145" i="5"/>
  <c r="G1145" i="5"/>
  <c r="F1145" i="5"/>
  <c r="D1145" i="5"/>
  <c r="B1145" i="5"/>
  <c r="J1144" i="5"/>
  <c r="I1144" i="5"/>
  <c r="G1144" i="5"/>
  <c r="F1144" i="5"/>
  <c r="D1144" i="5"/>
  <c r="B1144" i="5"/>
  <c r="J1143" i="5"/>
  <c r="I1143" i="5"/>
  <c r="G1143" i="5"/>
  <c r="F1143" i="5"/>
  <c r="D1143" i="5"/>
  <c r="B1143" i="5"/>
  <c r="J1142" i="5"/>
  <c r="I1142" i="5"/>
  <c r="G1142" i="5"/>
  <c r="F1142" i="5"/>
  <c r="D1142" i="5"/>
  <c r="B1142" i="5"/>
  <c r="J1141" i="5"/>
  <c r="I1141" i="5"/>
  <c r="G1141" i="5"/>
  <c r="F1141" i="5"/>
  <c r="D1141" i="5"/>
  <c r="B1141" i="5"/>
  <c r="J1140" i="5"/>
  <c r="I1140" i="5"/>
  <c r="G1140" i="5"/>
  <c r="F1140" i="5"/>
  <c r="D1140" i="5"/>
  <c r="B1140" i="5"/>
  <c r="J1139" i="5"/>
  <c r="I1139" i="5"/>
  <c r="G1139" i="5"/>
  <c r="F1139" i="5"/>
  <c r="D1139" i="5"/>
  <c r="B1139" i="5"/>
  <c r="J1138" i="5"/>
  <c r="I1138" i="5"/>
  <c r="G1138" i="5"/>
  <c r="F1138" i="5"/>
  <c r="D1138" i="5"/>
  <c r="B1138" i="5"/>
  <c r="J1137" i="5"/>
  <c r="I1137" i="5"/>
  <c r="G1137" i="5"/>
  <c r="F1137" i="5"/>
  <c r="D1137" i="5"/>
  <c r="B1137" i="5"/>
  <c r="J1136" i="5"/>
  <c r="I1136" i="5"/>
  <c r="G1136" i="5"/>
  <c r="F1136" i="5"/>
  <c r="D1136" i="5"/>
  <c r="B1136" i="5"/>
  <c r="J1135" i="5"/>
  <c r="I1135" i="5"/>
  <c r="G1135" i="5"/>
  <c r="F1135" i="5"/>
  <c r="D1135" i="5"/>
  <c r="B1135" i="5"/>
  <c r="J1134" i="5"/>
  <c r="I1134" i="5"/>
  <c r="G1134" i="5"/>
  <c r="F1134" i="5"/>
  <c r="D1134" i="5"/>
  <c r="B1134" i="5"/>
  <c r="J1133" i="5"/>
  <c r="I1133" i="5"/>
  <c r="G1133" i="5"/>
  <c r="F1133" i="5"/>
  <c r="D1133" i="5"/>
  <c r="B1133" i="5"/>
  <c r="J1132" i="5"/>
  <c r="I1132" i="5"/>
  <c r="G1132" i="5"/>
  <c r="F1132" i="5"/>
  <c r="D1132" i="5"/>
  <c r="B1132" i="5"/>
  <c r="J1131" i="5"/>
  <c r="I1131" i="5"/>
  <c r="G1131" i="5"/>
  <c r="F1131" i="5"/>
  <c r="D1131" i="5"/>
  <c r="B1131" i="5"/>
  <c r="J1130" i="5"/>
  <c r="I1130" i="5"/>
  <c r="G1130" i="5"/>
  <c r="F1130" i="5"/>
  <c r="D1130" i="5"/>
  <c r="B1130" i="5"/>
  <c r="J1129" i="5"/>
  <c r="I1129" i="5"/>
  <c r="G1129" i="5"/>
  <c r="F1129" i="5"/>
  <c r="D1129" i="5"/>
  <c r="B1129" i="5"/>
  <c r="J1128" i="5"/>
  <c r="I1128" i="5"/>
  <c r="G1128" i="5"/>
  <c r="F1128" i="5"/>
  <c r="D1128" i="5"/>
  <c r="B1128" i="5"/>
  <c r="J1127" i="5"/>
  <c r="I1127" i="5"/>
  <c r="G1127" i="5"/>
  <c r="F1127" i="5"/>
  <c r="D1127" i="5"/>
  <c r="B1127" i="5"/>
  <c r="J1126" i="5"/>
  <c r="I1126" i="5"/>
  <c r="G1126" i="5"/>
  <c r="F1126" i="5"/>
  <c r="D1126" i="5"/>
  <c r="B1126" i="5"/>
  <c r="J1125" i="5"/>
  <c r="I1125" i="5"/>
  <c r="G1125" i="5"/>
  <c r="F1125" i="5"/>
  <c r="D1125" i="5"/>
  <c r="B1125" i="5"/>
  <c r="J1124" i="5"/>
  <c r="I1124" i="5"/>
  <c r="G1124" i="5"/>
  <c r="F1124" i="5"/>
  <c r="D1124" i="5"/>
  <c r="B1124" i="5"/>
  <c r="J1123" i="5"/>
  <c r="I1123" i="5"/>
  <c r="G1123" i="5"/>
  <c r="F1123" i="5"/>
  <c r="D1123" i="5"/>
  <c r="B1123" i="5"/>
  <c r="J1122" i="5"/>
  <c r="I1122" i="5"/>
  <c r="G1122" i="5"/>
  <c r="F1122" i="5"/>
  <c r="D1122" i="5"/>
  <c r="B1122" i="5"/>
  <c r="J1121" i="5"/>
  <c r="I1121" i="5"/>
  <c r="G1121" i="5"/>
  <c r="F1121" i="5"/>
  <c r="D1121" i="5"/>
  <c r="B1121" i="5"/>
  <c r="J1120" i="5"/>
  <c r="I1120" i="5"/>
  <c r="G1120" i="5"/>
  <c r="F1120" i="5"/>
  <c r="D1120" i="5"/>
  <c r="B1120" i="5"/>
  <c r="J1119" i="5"/>
  <c r="I1119" i="5"/>
  <c r="G1119" i="5"/>
  <c r="F1119" i="5"/>
  <c r="D1119" i="5"/>
  <c r="B1119" i="5"/>
  <c r="J1118" i="5"/>
  <c r="I1118" i="5"/>
  <c r="G1118" i="5"/>
  <c r="F1118" i="5"/>
  <c r="D1118" i="5"/>
  <c r="B1118" i="5"/>
  <c r="J1117" i="5"/>
  <c r="I1117" i="5"/>
  <c r="G1117" i="5"/>
  <c r="F1117" i="5"/>
  <c r="D1117" i="5"/>
  <c r="B1117" i="5"/>
  <c r="J1116" i="5"/>
  <c r="I1116" i="5"/>
  <c r="G1116" i="5"/>
  <c r="F1116" i="5"/>
  <c r="D1116" i="5"/>
  <c r="B1116" i="5"/>
  <c r="J1115" i="5"/>
  <c r="I1115" i="5"/>
  <c r="G1115" i="5"/>
  <c r="F1115" i="5"/>
  <c r="D1115" i="5"/>
  <c r="B1115" i="5"/>
  <c r="J1114" i="5"/>
  <c r="I1114" i="5"/>
  <c r="G1114" i="5"/>
  <c r="F1114" i="5"/>
  <c r="D1114" i="5"/>
  <c r="B1114" i="5"/>
  <c r="J1113" i="5"/>
  <c r="I1113" i="5"/>
  <c r="G1113" i="5"/>
  <c r="F1113" i="5"/>
  <c r="D1113" i="5"/>
  <c r="B1113" i="5"/>
  <c r="J1112" i="5"/>
  <c r="I1112" i="5"/>
  <c r="G1112" i="5"/>
  <c r="F1112" i="5"/>
  <c r="D1112" i="5"/>
  <c r="B1112" i="5"/>
  <c r="J1111" i="5"/>
  <c r="I1111" i="5"/>
  <c r="G1111" i="5"/>
  <c r="F1111" i="5"/>
  <c r="D1111" i="5"/>
  <c r="B1111" i="5"/>
  <c r="J1110" i="5"/>
  <c r="I1110" i="5"/>
  <c r="G1110" i="5"/>
  <c r="F1110" i="5"/>
  <c r="D1110" i="5"/>
  <c r="B1110" i="5"/>
  <c r="J1109" i="5"/>
  <c r="I1109" i="5"/>
  <c r="G1109" i="5"/>
  <c r="F1109" i="5"/>
  <c r="D1109" i="5"/>
  <c r="B1109" i="5"/>
  <c r="J1108" i="5"/>
  <c r="I1108" i="5"/>
  <c r="G1108" i="5"/>
  <c r="F1108" i="5"/>
  <c r="D1108" i="5"/>
  <c r="B1108" i="5"/>
  <c r="J1107" i="5"/>
  <c r="I1107" i="5"/>
  <c r="G1107" i="5"/>
  <c r="F1107" i="5"/>
  <c r="D1107" i="5"/>
  <c r="B1107" i="5"/>
  <c r="J1106" i="5"/>
  <c r="I1106" i="5"/>
  <c r="G1106" i="5"/>
  <c r="F1106" i="5"/>
  <c r="D1106" i="5"/>
  <c r="B1106" i="5"/>
  <c r="J1105" i="5"/>
  <c r="I1105" i="5"/>
  <c r="G1105" i="5"/>
  <c r="F1105" i="5"/>
  <c r="D1105" i="5"/>
  <c r="B1105" i="5"/>
  <c r="J1104" i="5"/>
  <c r="I1104" i="5"/>
  <c r="G1104" i="5"/>
  <c r="F1104" i="5"/>
  <c r="D1104" i="5"/>
  <c r="B1104" i="5"/>
  <c r="J1103" i="5"/>
  <c r="I1103" i="5"/>
  <c r="G1103" i="5"/>
  <c r="F1103" i="5"/>
  <c r="D1103" i="5"/>
  <c r="B1103" i="5"/>
  <c r="J1102" i="5"/>
  <c r="I1102" i="5"/>
  <c r="G1102" i="5"/>
  <c r="F1102" i="5"/>
  <c r="D1102" i="5"/>
  <c r="B1102" i="5"/>
  <c r="J1101" i="5"/>
  <c r="I1101" i="5"/>
  <c r="G1101" i="5"/>
  <c r="F1101" i="5"/>
  <c r="D1101" i="5"/>
  <c r="B1101" i="5"/>
  <c r="J1100" i="5"/>
  <c r="I1100" i="5"/>
  <c r="G1100" i="5"/>
  <c r="F1100" i="5"/>
  <c r="D1100" i="5"/>
  <c r="B1100" i="5"/>
  <c r="J1099" i="5"/>
  <c r="I1099" i="5"/>
  <c r="G1099" i="5"/>
  <c r="F1099" i="5"/>
  <c r="D1099" i="5"/>
  <c r="B1099" i="5"/>
  <c r="J1098" i="5"/>
  <c r="I1098" i="5"/>
  <c r="G1098" i="5"/>
  <c r="F1098" i="5"/>
  <c r="D1098" i="5"/>
  <c r="B1098" i="5"/>
  <c r="J1097" i="5"/>
  <c r="I1097" i="5"/>
  <c r="G1097" i="5"/>
  <c r="F1097" i="5"/>
  <c r="D1097" i="5"/>
  <c r="B1097" i="5"/>
  <c r="J1096" i="5"/>
  <c r="I1096" i="5"/>
  <c r="G1096" i="5"/>
  <c r="F1096" i="5"/>
  <c r="D1096" i="5"/>
  <c r="B1096" i="5"/>
  <c r="J1095" i="5"/>
  <c r="I1095" i="5"/>
  <c r="G1095" i="5"/>
  <c r="F1095" i="5"/>
  <c r="D1095" i="5"/>
  <c r="B1095" i="5"/>
  <c r="J1094" i="5"/>
  <c r="I1094" i="5"/>
  <c r="G1094" i="5"/>
  <c r="F1094" i="5"/>
  <c r="D1094" i="5"/>
  <c r="B1094" i="5"/>
  <c r="J1093" i="5"/>
  <c r="I1093" i="5"/>
  <c r="G1093" i="5"/>
  <c r="F1093" i="5"/>
  <c r="D1093" i="5"/>
  <c r="B1093" i="5"/>
  <c r="J1092" i="5"/>
  <c r="I1092" i="5"/>
  <c r="G1092" i="5"/>
  <c r="F1092" i="5"/>
  <c r="D1092" i="5"/>
  <c r="B1092" i="5"/>
  <c r="J1091" i="5"/>
  <c r="I1091" i="5"/>
  <c r="G1091" i="5"/>
  <c r="F1091" i="5"/>
  <c r="D1091" i="5"/>
  <c r="B1091" i="5"/>
  <c r="J1090" i="5"/>
  <c r="I1090" i="5"/>
  <c r="G1090" i="5"/>
  <c r="F1090" i="5"/>
  <c r="D1090" i="5"/>
  <c r="B1090" i="5"/>
  <c r="J1089" i="5"/>
  <c r="I1089" i="5"/>
  <c r="G1089" i="5"/>
  <c r="F1089" i="5"/>
  <c r="D1089" i="5"/>
  <c r="B1089" i="5"/>
  <c r="J1088" i="5"/>
  <c r="I1088" i="5"/>
  <c r="G1088" i="5"/>
  <c r="F1088" i="5"/>
  <c r="D1088" i="5"/>
  <c r="B1088" i="5"/>
  <c r="J1087" i="5"/>
  <c r="I1087" i="5"/>
  <c r="G1087" i="5"/>
  <c r="F1087" i="5"/>
  <c r="D1087" i="5"/>
  <c r="B1087" i="5"/>
  <c r="J1086" i="5"/>
  <c r="I1086" i="5"/>
  <c r="G1086" i="5"/>
  <c r="F1086" i="5"/>
  <c r="D1086" i="5"/>
  <c r="B1086" i="5"/>
  <c r="J1085" i="5"/>
  <c r="I1085" i="5"/>
  <c r="G1085" i="5"/>
  <c r="F1085" i="5"/>
  <c r="D1085" i="5"/>
  <c r="B1085" i="5"/>
  <c r="J1084" i="5"/>
  <c r="I1084" i="5"/>
  <c r="G1084" i="5"/>
  <c r="F1084" i="5"/>
  <c r="D1084" i="5"/>
  <c r="B1084" i="5"/>
  <c r="J1083" i="5"/>
  <c r="I1083" i="5"/>
  <c r="G1083" i="5"/>
  <c r="F1083" i="5"/>
  <c r="D1083" i="5"/>
  <c r="B1083" i="5"/>
  <c r="J1082" i="5"/>
  <c r="I1082" i="5"/>
  <c r="G1082" i="5"/>
  <c r="F1082" i="5"/>
  <c r="D1082" i="5"/>
  <c r="B1082" i="5"/>
  <c r="J1081" i="5"/>
  <c r="I1081" i="5"/>
  <c r="G1081" i="5"/>
  <c r="F1081" i="5"/>
  <c r="D1081" i="5"/>
  <c r="B1081" i="5"/>
  <c r="J1080" i="5"/>
  <c r="I1080" i="5"/>
  <c r="G1080" i="5"/>
  <c r="F1080" i="5"/>
  <c r="D1080" i="5"/>
  <c r="B1080" i="5"/>
  <c r="J1079" i="5"/>
  <c r="I1079" i="5"/>
  <c r="G1079" i="5"/>
  <c r="F1079" i="5"/>
  <c r="D1079" i="5"/>
  <c r="B1079" i="5"/>
  <c r="J1078" i="5"/>
  <c r="I1078" i="5"/>
  <c r="G1078" i="5"/>
  <c r="F1078" i="5"/>
  <c r="D1078" i="5"/>
  <c r="B1078" i="5"/>
  <c r="J1077" i="5"/>
  <c r="I1077" i="5"/>
  <c r="G1077" i="5"/>
  <c r="F1077" i="5"/>
  <c r="D1077" i="5"/>
  <c r="B1077" i="5"/>
  <c r="J1076" i="5"/>
  <c r="I1076" i="5"/>
  <c r="G1076" i="5"/>
  <c r="F1076" i="5"/>
  <c r="D1076" i="5"/>
  <c r="B1076" i="5"/>
  <c r="J1075" i="5"/>
  <c r="I1075" i="5"/>
  <c r="G1075" i="5"/>
  <c r="F1075" i="5"/>
  <c r="D1075" i="5"/>
  <c r="B1075" i="5"/>
  <c r="J1074" i="5"/>
  <c r="I1074" i="5"/>
  <c r="G1074" i="5"/>
  <c r="F1074" i="5"/>
  <c r="D1074" i="5"/>
  <c r="B1074" i="5"/>
  <c r="J1073" i="5"/>
  <c r="I1073" i="5"/>
  <c r="G1073" i="5"/>
  <c r="F1073" i="5"/>
  <c r="D1073" i="5"/>
  <c r="B1073" i="5"/>
  <c r="J1072" i="5"/>
  <c r="I1072" i="5"/>
  <c r="G1072" i="5"/>
  <c r="F1072" i="5"/>
  <c r="D1072" i="5"/>
  <c r="B1072" i="5"/>
  <c r="J1071" i="5"/>
  <c r="I1071" i="5"/>
  <c r="G1071" i="5"/>
  <c r="F1071" i="5"/>
  <c r="D1071" i="5"/>
  <c r="B1071" i="5"/>
  <c r="J1070" i="5"/>
  <c r="I1070" i="5"/>
  <c r="G1070" i="5"/>
  <c r="F1070" i="5"/>
  <c r="D1070" i="5"/>
  <c r="B1070" i="5"/>
  <c r="J1069" i="5"/>
  <c r="I1069" i="5"/>
  <c r="G1069" i="5"/>
  <c r="F1069" i="5"/>
  <c r="D1069" i="5"/>
  <c r="B1069" i="5"/>
  <c r="J1068" i="5"/>
  <c r="I1068" i="5"/>
  <c r="G1068" i="5"/>
  <c r="F1068" i="5"/>
  <c r="D1068" i="5"/>
  <c r="B1068" i="5"/>
  <c r="J1067" i="5"/>
  <c r="I1067" i="5"/>
  <c r="G1067" i="5"/>
  <c r="F1067" i="5"/>
  <c r="D1067" i="5"/>
  <c r="B1067" i="5"/>
  <c r="J1066" i="5"/>
  <c r="I1066" i="5"/>
  <c r="G1066" i="5"/>
  <c r="F1066" i="5"/>
  <c r="D1066" i="5"/>
  <c r="B1066" i="5"/>
  <c r="J1065" i="5"/>
  <c r="I1065" i="5"/>
  <c r="G1065" i="5"/>
  <c r="F1065" i="5"/>
  <c r="D1065" i="5"/>
  <c r="B1065" i="5"/>
  <c r="J1064" i="5"/>
  <c r="I1064" i="5"/>
  <c r="G1064" i="5"/>
  <c r="F1064" i="5"/>
  <c r="D1064" i="5"/>
  <c r="B1064" i="5"/>
  <c r="J1063" i="5"/>
  <c r="I1063" i="5"/>
  <c r="G1063" i="5"/>
  <c r="F1063" i="5"/>
  <c r="D1063" i="5"/>
  <c r="B1063" i="5"/>
  <c r="J1062" i="5"/>
  <c r="I1062" i="5"/>
  <c r="G1062" i="5"/>
  <c r="F1062" i="5"/>
  <c r="D1062" i="5"/>
  <c r="B1062" i="5"/>
  <c r="J1061" i="5"/>
  <c r="I1061" i="5"/>
  <c r="G1061" i="5"/>
  <c r="F1061" i="5"/>
  <c r="D1061" i="5"/>
  <c r="B1061" i="5"/>
  <c r="J1060" i="5"/>
  <c r="I1060" i="5"/>
  <c r="G1060" i="5"/>
  <c r="F1060" i="5"/>
  <c r="D1060" i="5"/>
  <c r="B1060" i="5"/>
  <c r="J1059" i="5"/>
  <c r="I1059" i="5"/>
  <c r="G1059" i="5"/>
  <c r="F1059" i="5"/>
  <c r="D1059" i="5"/>
  <c r="B1059" i="5"/>
  <c r="J1058" i="5"/>
  <c r="I1058" i="5"/>
  <c r="G1058" i="5"/>
  <c r="F1058" i="5"/>
  <c r="D1058" i="5"/>
  <c r="B1058" i="5"/>
  <c r="J1057" i="5"/>
  <c r="I1057" i="5"/>
  <c r="G1057" i="5"/>
  <c r="F1057" i="5"/>
  <c r="D1057" i="5"/>
  <c r="B1057" i="5"/>
  <c r="J1056" i="5"/>
  <c r="I1056" i="5"/>
  <c r="G1056" i="5"/>
  <c r="F1056" i="5"/>
  <c r="D1056" i="5"/>
  <c r="B1056" i="5"/>
  <c r="J1055" i="5"/>
  <c r="I1055" i="5"/>
  <c r="G1055" i="5"/>
  <c r="F1055" i="5"/>
  <c r="D1055" i="5"/>
  <c r="B1055" i="5"/>
  <c r="J1054" i="5"/>
  <c r="I1054" i="5"/>
  <c r="G1054" i="5"/>
  <c r="F1054" i="5"/>
  <c r="D1054" i="5"/>
  <c r="B1054" i="5"/>
  <c r="J1053" i="5"/>
  <c r="I1053" i="5"/>
  <c r="G1053" i="5"/>
  <c r="F1053" i="5"/>
  <c r="D1053" i="5"/>
  <c r="B1053" i="5"/>
  <c r="J1052" i="5"/>
  <c r="I1052" i="5"/>
  <c r="G1052" i="5"/>
  <c r="F1052" i="5"/>
  <c r="D1052" i="5"/>
  <c r="B1052" i="5"/>
  <c r="J1051" i="5"/>
  <c r="I1051" i="5"/>
  <c r="G1051" i="5"/>
  <c r="F1051" i="5"/>
  <c r="D1051" i="5"/>
  <c r="B1051" i="5"/>
  <c r="J1050" i="5"/>
  <c r="I1050" i="5"/>
  <c r="G1050" i="5"/>
  <c r="F1050" i="5"/>
  <c r="D1050" i="5"/>
  <c r="B1050" i="5"/>
  <c r="J1049" i="5"/>
  <c r="I1049" i="5"/>
  <c r="G1049" i="5"/>
  <c r="F1049" i="5"/>
  <c r="D1049" i="5"/>
  <c r="B1049" i="5"/>
  <c r="J1048" i="5"/>
  <c r="I1048" i="5"/>
  <c r="G1048" i="5"/>
  <c r="F1048" i="5"/>
  <c r="D1048" i="5"/>
  <c r="B1048" i="5"/>
  <c r="J1047" i="5"/>
  <c r="I1047" i="5"/>
  <c r="G1047" i="5"/>
  <c r="F1047" i="5"/>
  <c r="D1047" i="5"/>
  <c r="B1047" i="5"/>
  <c r="J1046" i="5"/>
  <c r="I1046" i="5"/>
  <c r="G1046" i="5"/>
  <c r="F1046" i="5"/>
  <c r="D1046" i="5"/>
  <c r="B1046" i="5"/>
  <c r="J1045" i="5"/>
  <c r="I1045" i="5"/>
  <c r="G1045" i="5"/>
  <c r="F1045" i="5"/>
  <c r="D1045" i="5"/>
  <c r="B1045" i="5"/>
  <c r="J1044" i="5"/>
  <c r="I1044" i="5"/>
  <c r="G1044" i="5"/>
  <c r="F1044" i="5"/>
  <c r="D1044" i="5"/>
  <c r="B1044" i="5"/>
  <c r="J1043" i="5"/>
  <c r="I1043" i="5"/>
  <c r="G1043" i="5"/>
  <c r="F1043" i="5"/>
  <c r="D1043" i="5"/>
  <c r="B1043" i="5"/>
  <c r="J1042" i="5"/>
  <c r="I1042" i="5"/>
  <c r="G1042" i="5"/>
  <c r="F1042" i="5"/>
  <c r="D1042" i="5"/>
  <c r="B1042" i="5"/>
  <c r="J1041" i="5"/>
  <c r="I1041" i="5"/>
  <c r="G1041" i="5"/>
  <c r="F1041" i="5"/>
  <c r="D1041" i="5"/>
  <c r="B1041" i="5"/>
  <c r="J1040" i="5"/>
  <c r="I1040" i="5"/>
  <c r="G1040" i="5"/>
  <c r="F1040" i="5"/>
  <c r="D1040" i="5"/>
  <c r="B1040" i="5"/>
  <c r="J1039" i="5"/>
  <c r="I1039" i="5"/>
  <c r="G1039" i="5"/>
  <c r="F1039" i="5"/>
  <c r="D1039" i="5"/>
  <c r="B1039" i="5"/>
  <c r="J1038" i="5"/>
  <c r="I1038" i="5"/>
  <c r="G1038" i="5"/>
  <c r="F1038" i="5"/>
  <c r="D1038" i="5"/>
  <c r="B1038" i="5"/>
  <c r="J1037" i="5"/>
  <c r="I1037" i="5"/>
  <c r="G1037" i="5"/>
  <c r="F1037" i="5"/>
  <c r="D1037" i="5"/>
  <c r="B1037" i="5"/>
  <c r="J1036" i="5"/>
  <c r="I1036" i="5"/>
  <c r="G1036" i="5"/>
  <c r="F1036" i="5"/>
  <c r="D1036" i="5"/>
  <c r="B1036" i="5"/>
  <c r="J1035" i="5"/>
  <c r="I1035" i="5"/>
  <c r="G1035" i="5"/>
  <c r="F1035" i="5"/>
  <c r="D1035" i="5"/>
  <c r="B1035" i="5"/>
  <c r="J1034" i="5"/>
  <c r="I1034" i="5"/>
  <c r="G1034" i="5"/>
  <c r="F1034" i="5"/>
  <c r="D1034" i="5"/>
  <c r="B1034" i="5"/>
  <c r="J1033" i="5"/>
  <c r="I1033" i="5"/>
  <c r="G1033" i="5"/>
  <c r="F1033" i="5"/>
  <c r="D1033" i="5"/>
  <c r="B1033" i="5"/>
  <c r="J1032" i="5"/>
  <c r="I1032" i="5"/>
  <c r="G1032" i="5"/>
  <c r="F1032" i="5"/>
  <c r="D1032" i="5"/>
  <c r="B1032" i="5"/>
  <c r="J1031" i="5"/>
  <c r="I1031" i="5"/>
  <c r="G1031" i="5"/>
  <c r="F1031" i="5"/>
  <c r="D1031" i="5"/>
  <c r="B1031" i="5"/>
  <c r="J1030" i="5"/>
  <c r="I1030" i="5"/>
  <c r="G1030" i="5"/>
  <c r="F1030" i="5"/>
  <c r="D1030" i="5"/>
  <c r="B1030" i="5"/>
  <c r="J1029" i="5"/>
  <c r="I1029" i="5"/>
  <c r="G1029" i="5"/>
  <c r="F1029" i="5"/>
  <c r="D1029" i="5"/>
  <c r="B1029" i="5"/>
  <c r="J1028" i="5"/>
  <c r="I1028" i="5"/>
  <c r="G1028" i="5"/>
  <c r="F1028" i="5"/>
  <c r="D1028" i="5"/>
  <c r="B1028" i="5"/>
  <c r="J1027" i="5"/>
  <c r="I1027" i="5"/>
  <c r="G1027" i="5"/>
  <c r="F1027" i="5"/>
  <c r="D1027" i="5"/>
  <c r="B1027" i="5"/>
  <c r="J1026" i="5"/>
  <c r="I1026" i="5"/>
  <c r="G1026" i="5"/>
  <c r="F1026" i="5"/>
  <c r="D1026" i="5"/>
  <c r="B1026" i="5"/>
  <c r="J1025" i="5"/>
  <c r="I1025" i="5"/>
  <c r="G1025" i="5"/>
  <c r="F1025" i="5"/>
  <c r="D1025" i="5"/>
  <c r="B1025" i="5"/>
  <c r="J1024" i="5"/>
  <c r="I1024" i="5"/>
  <c r="G1024" i="5"/>
  <c r="F1024" i="5"/>
  <c r="D1024" i="5"/>
  <c r="B1024" i="5"/>
  <c r="J1023" i="5"/>
  <c r="I1023" i="5"/>
  <c r="G1023" i="5"/>
  <c r="F1023" i="5"/>
  <c r="D1023" i="5"/>
  <c r="B1023" i="5"/>
  <c r="J1022" i="5"/>
  <c r="I1022" i="5"/>
  <c r="G1022" i="5"/>
  <c r="F1022" i="5"/>
  <c r="D1022" i="5"/>
  <c r="B1022" i="5"/>
  <c r="J1021" i="5"/>
  <c r="I1021" i="5"/>
  <c r="G1021" i="5"/>
  <c r="F1021" i="5"/>
  <c r="D1021" i="5"/>
  <c r="B1021" i="5"/>
  <c r="J1020" i="5"/>
  <c r="I1020" i="5"/>
  <c r="G1020" i="5"/>
  <c r="F1020" i="5"/>
  <c r="D1020" i="5"/>
  <c r="B1020" i="5"/>
  <c r="J1019" i="5"/>
  <c r="I1019" i="5"/>
  <c r="G1019" i="5"/>
  <c r="F1019" i="5"/>
  <c r="D1019" i="5"/>
  <c r="B1019" i="5"/>
  <c r="J1018" i="5"/>
  <c r="I1018" i="5"/>
  <c r="G1018" i="5"/>
  <c r="F1018" i="5"/>
  <c r="D1018" i="5"/>
  <c r="B1018" i="5"/>
  <c r="J1017" i="5"/>
  <c r="I1017" i="5"/>
  <c r="G1017" i="5"/>
  <c r="F1017" i="5"/>
  <c r="D1017" i="5"/>
  <c r="B1017" i="5"/>
  <c r="J1016" i="5"/>
  <c r="I1016" i="5"/>
  <c r="G1016" i="5"/>
  <c r="F1016" i="5"/>
  <c r="D1016" i="5"/>
  <c r="B1016" i="5"/>
  <c r="J1015" i="5"/>
  <c r="I1015" i="5"/>
  <c r="G1015" i="5"/>
  <c r="F1015" i="5"/>
  <c r="D1015" i="5"/>
  <c r="B1015" i="5"/>
  <c r="J1014" i="5"/>
  <c r="I1014" i="5"/>
  <c r="G1014" i="5"/>
  <c r="F1014" i="5"/>
  <c r="D1014" i="5"/>
  <c r="B1014" i="5"/>
  <c r="J1013" i="5"/>
  <c r="I1013" i="5"/>
  <c r="G1013" i="5"/>
  <c r="F1013" i="5"/>
  <c r="D1013" i="5"/>
  <c r="B1013" i="5"/>
  <c r="J1012" i="5"/>
  <c r="I1012" i="5"/>
  <c r="G1012" i="5"/>
  <c r="F1012" i="5"/>
  <c r="D1012" i="5"/>
  <c r="B1012" i="5"/>
  <c r="J1011" i="5"/>
  <c r="I1011" i="5"/>
  <c r="G1011" i="5"/>
  <c r="F1011" i="5"/>
  <c r="D1011" i="5"/>
  <c r="B1011" i="5"/>
  <c r="J1010" i="5"/>
  <c r="I1010" i="5"/>
  <c r="G1010" i="5"/>
  <c r="F1010" i="5"/>
  <c r="D1010" i="5"/>
  <c r="B1010" i="5"/>
  <c r="J1009" i="5"/>
  <c r="I1009" i="5"/>
  <c r="G1009" i="5"/>
  <c r="F1009" i="5"/>
  <c r="D1009" i="5"/>
  <c r="B1009" i="5"/>
  <c r="J1008" i="5"/>
  <c r="I1008" i="5"/>
  <c r="G1008" i="5"/>
  <c r="F1008" i="5"/>
  <c r="D1008" i="5"/>
  <c r="B1008" i="5"/>
  <c r="J1007" i="5"/>
  <c r="I1007" i="5"/>
  <c r="G1007" i="5"/>
  <c r="F1007" i="5"/>
  <c r="D1007" i="5"/>
  <c r="B1007" i="5"/>
  <c r="J1006" i="5"/>
  <c r="I1006" i="5"/>
  <c r="G1006" i="5"/>
  <c r="F1006" i="5"/>
  <c r="D1006" i="5"/>
  <c r="B1006" i="5"/>
  <c r="J1005" i="5"/>
  <c r="I1005" i="5"/>
  <c r="G1005" i="5"/>
  <c r="F1005" i="5"/>
  <c r="D1005" i="5"/>
  <c r="B1005" i="5"/>
  <c r="J1004" i="5"/>
  <c r="I1004" i="5"/>
  <c r="G1004" i="5"/>
  <c r="F1004" i="5"/>
  <c r="D1004" i="5"/>
  <c r="B1004" i="5"/>
  <c r="J1003" i="5"/>
  <c r="I1003" i="5"/>
  <c r="G1003" i="5"/>
  <c r="F1003" i="5"/>
  <c r="D1003" i="5"/>
  <c r="B1003" i="5"/>
  <c r="J1002" i="5"/>
  <c r="I1002" i="5"/>
  <c r="G1002" i="5"/>
  <c r="F1002" i="5"/>
  <c r="D1002" i="5"/>
  <c r="B1002" i="5"/>
  <c r="J1001" i="5"/>
  <c r="I1001" i="5"/>
  <c r="G1001" i="5"/>
  <c r="F1001" i="5"/>
  <c r="D1001" i="5"/>
  <c r="B1001" i="5"/>
  <c r="J1000" i="5"/>
  <c r="I1000" i="5"/>
  <c r="G1000" i="5"/>
  <c r="F1000" i="5"/>
  <c r="D1000" i="5"/>
  <c r="B1000" i="5"/>
  <c r="J999" i="5"/>
  <c r="I999" i="5"/>
  <c r="G999" i="5"/>
  <c r="F999" i="5"/>
  <c r="D999" i="5"/>
  <c r="B999" i="5"/>
  <c r="J998" i="5"/>
  <c r="I998" i="5"/>
  <c r="G998" i="5"/>
  <c r="F998" i="5"/>
  <c r="D998" i="5"/>
  <c r="B998" i="5"/>
  <c r="J997" i="5"/>
  <c r="I997" i="5"/>
  <c r="G997" i="5"/>
  <c r="F997" i="5"/>
  <c r="D997" i="5"/>
  <c r="B997" i="5"/>
  <c r="J996" i="5"/>
  <c r="I996" i="5"/>
  <c r="G996" i="5"/>
  <c r="F996" i="5"/>
  <c r="D996" i="5"/>
  <c r="B996" i="5"/>
  <c r="J995" i="5"/>
  <c r="I995" i="5"/>
  <c r="G995" i="5"/>
  <c r="F995" i="5"/>
  <c r="D995" i="5"/>
  <c r="B995" i="5"/>
  <c r="J994" i="5"/>
  <c r="I994" i="5"/>
  <c r="G994" i="5"/>
  <c r="F994" i="5"/>
  <c r="D994" i="5"/>
  <c r="B994" i="5"/>
  <c r="J993" i="5"/>
  <c r="I993" i="5"/>
  <c r="G993" i="5"/>
  <c r="F993" i="5"/>
  <c r="D993" i="5"/>
  <c r="B993" i="5"/>
  <c r="J992" i="5"/>
  <c r="I992" i="5"/>
  <c r="G992" i="5"/>
  <c r="F992" i="5"/>
  <c r="D992" i="5"/>
  <c r="B992" i="5"/>
  <c r="J991" i="5"/>
  <c r="I991" i="5"/>
  <c r="G991" i="5"/>
  <c r="F991" i="5"/>
  <c r="D991" i="5"/>
  <c r="B991" i="5"/>
  <c r="J990" i="5"/>
  <c r="I990" i="5"/>
  <c r="G990" i="5"/>
  <c r="F990" i="5"/>
  <c r="D990" i="5"/>
  <c r="B990" i="5"/>
  <c r="J989" i="5"/>
  <c r="I989" i="5"/>
  <c r="G989" i="5"/>
  <c r="F989" i="5"/>
  <c r="D989" i="5"/>
  <c r="B989" i="5"/>
  <c r="J988" i="5"/>
  <c r="I988" i="5"/>
  <c r="G988" i="5"/>
  <c r="F988" i="5"/>
  <c r="D988" i="5"/>
  <c r="B988" i="5"/>
  <c r="J987" i="5"/>
  <c r="I987" i="5"/>
  <c r="G987" i="5"/>
  <c r="F987" i="5"/>
  <c r="D987" i="5"/>
  <c r="B987" i="5"/>
  <c r="J986" i="5"/>
  <c r="I986" i="5"/>
  <c r="G986" i="5"/>
  <c r="F986" i="5"/>
  <c r="D986" i="5"/>
  <c r="B986" i="5"/>
  <c r="J985" i="5"/>
  <c r="I985" i="5"/>
  <c r="G985" i="5"/>
  <c r="F985" i="5"/>
  <c r="D985" i="5"/>
  <c r="B985" i="5"/>
  <c r="J984" i="5"/>
  <c r="I984" i="5"/>
  <c r="G984" i="5"/>
  <c r="F984" i="5"/>
  <c r="D984" i="5"/>
  <c r="B984" i="5"/>
  <c r="J983" i="5"/>
  <c r="I983" i="5"/>
  <c r="G983" i="5"/>
  <c r="F983" i="5"/>
  <c r="D983" i="5"/>
  <c r="B983" i="5"/>
  <c r="J982" i="5"/>
  <c r="I982" i="5"/>
  <c r="G982" i="5"/>
  <c r="F982" i="5"/>
  <c r="D982" i="5"/>
  <c r="B982" i="5"/>
  <c r="J981" i="5"/>
  <c r="I981" i="5"/>
  <c r="G981" i="5"/>
  <c r="F981" i="5"/>
  <c r="D981" i="5"/>
  <c r="B981" i="5"/>
  <c r="J980" i="5"/>
  <c r="I980" i="5"/>
  <c r="G980" i="5"/>
  <c r="F980" i="5"/>
  <c r="D980" i="5"/>
  <c r="B980" i="5"/>
  <c r="J979" i="5"/>
  <c r="I979" i="5"/>
  <c r="G979" i="5"/>
  <c r="F979" i="5"/>
  <c r="D979" i="5"/>
  <c r="B979" i="5"/>
  <c r="J978" i="5"/>
  <c r="I978" i="5"/>
  <c r="G978" i="5"/>
  <c r="F978" i="5"/>
  <c r="D978" i="5"/>
  <c r="B978" i="5"/>
  <c r="J977" i="5"/>
  <c r="I977" i="5"/>
  <c r="G977" i="5"/>
  <c r="F977" i="5"/>
  <c r="D977" i="5"/>
  <c r="B977" i="5"/>
  <c r="J976" i="5"/>
  <c r="I976" i="5"/>
  <c r="G976" i="5"/>
  <c r="F976" i="5"/>
  <c r="D976" i="5"/>
  <c r="B976" i="5"/>
  <c r="J975" i="5"/>
  <c r="I975" i="5"/>
  <c r="G975" i="5"/>
  <c r="F975" i="5"/>
  <c r="D975" i="5"/>
  <c r="B975" i="5"/>
  <c r="J974" i="5"/>
  <c r="I974" i="5"/>
  <c r="G974" i="5"/>
  <c r="F974" i="5"/>
  <c r="D974" i="5"/>
  <c r="B974" i="5"/>
  <c r="J973" i="5"/>
  <c r="I973" i="5"/>
  <c r="G973" i="5"/>
  <c r="F973" i="5"/>
  <c r="D973" i="5"/>
  <c r="B973" i="5"/>
  <c r="J972" i="5"/>
  <c r="I972" i="5"/>
  <c r="G972" i="5"/>
  <c r="F972" i="5"/>
  <c r="D972" i="5"/>
  <c r="B972" i="5"/>
  <c r="J971" i="5"/>
  <c r="I971" i="5"/>
  <c r="G971" i="5"/>
  <c r="F971" i="5"/>
  <c r="D971" i="5"/>
  <c r="B971" i="5"/>
  <c r="J970" i="5"/>
  <c r="I970" i="5"/>
  <c r="G970" i="5"/>
  <c r="F970" i="5"/>
  <c r="D970" i="5"/>
  <c r="B970" i="5"/>
  <c r="J969" i="5"/>
  <c r="I969" i="5"/>
  <c r="G969" i="5"/>
  <c r="F969" i="5"/>
  <c r="D969" i="5"/>
  <c r="B969" i="5"/>
  <c r="J968" i="5"/>
  <c r="I968" i="5"/>
  <c r="G968" i="5"/>
  <c r="F968" i="5"/>
  <c r="D968" i="5"/>
  <c r="B968" i="5"/>
  <c r="J967" i="5"/>
  <c r="I967" i="5"/>
  <c r="G967" i="5"/>
  <c r="F967" i="5"/>
  <c r="D967" i="5"/>
  <c r="B967" i="5"/>
  <c r="J966" i="5"/>
  <c r="I966" i="5"/>
  <c r="G966" i="5"/>
  <c r="F966" i="5"/>
  <c r="D966" i="5"/>
  <c r="B966" i="5"/>
  <c r="J965" i="5"/>
  <c r="I965" i="5"/>
  <c r="G965" i="5"/>
  <c r="F965" i="5"/>
  <c r="D965" i="5"/>
  <c r="B965" i="5"/>
  <c r="J964" i="5"/>
  <c r="I964" i="5"/>
  <c r="G964" i="5"/>
  <c r="F964" i="5"/>
  <c r="D964" i="5"/>
  <c r="B964" i="5"/>
  <c r="J963" i="5"/>
  <c r="I963" i="5"/>
  <c r="G963" i="5"/>
  <c r="F963" i="5"/>
  <c r="D963" i="5"/>
  <c r="B963" i="5"/>
  <c r="J962" i="5"/>
  <c r="I962" i="5"/>
  <c r="G962" i="5"/>
  <c r="F962" i="5"/>
  <c r="D962" i="5"/>
  <c r="B962" i="5"/>
  <c r="J961" i="5"/>
  <c r="I961" i="5"/>
  <c r="G961" i="5"/>
  <c r="F961" i="5"/>
  <c r="D961" i="5"/>
  <c r="B961" i="5"/>
  <c r="J960" i="5"/>
  <c r="I960" i="5"/>
  <c r="G960" i="5"/>
  <c r="F960" i="5"/>
  <c r="D960" i="5"/>
  <c r="B960" i="5"/>
  <c r="J959" i="5"/>
  <c r="I959" i="5"/>
  <c r="G959" i="5"/>
  <c r="F959" i="5"/>
  <c r="D959" i="5"/>
  <c r="B959" i="5"/>
  <c r="J958" i="5"/>
  <c r="I958" i="5"/>
  <c r="G958" i="5"/>
  <c r="F958" i="5"/>
  <c r="D958" i="5"/>
  <c r="B958" i="5"/>
  <c r="J957" i="5"/>
  <c r="I957" i="5"/>
  <c r="G957" i="5"/>
  <c r="F957" i="5"/>
  <c r="D957" i="5"/>
  <c r="B957" i="5"/>
  <c r="J956" i="5"/>
  <c r="I956" i="5"/>
  <c r="G956" i="5"/>
  <c r="F956" i="5"/>
  <c r="D956" i="5"/>
  <c r="B956" i="5"/>
  <c r="J955" i="5"/>
  <c r="I955" i="5"/>
  <c r="G955" i="5"/>
  <c r="F955" i="5"/>
  <c r="D955" i="5"/>
  <c r="B955" i="5"/>
  <c r="J954" i="5"/>
  <c r="I954" i="5"/>
  <c r="G954" i="5"/>
  <c r="F954" i="5"/>
  <c r="D954" i="5"/>
  <c r="B954" i="5"/>
  <c r="J953" i="5"/>
  <c r="I953" i="5"/>
  <c r="G953" i="5"/>
  <c r="F953" i="5"/>
  <c r="D953" i="5"/>
  <c r="B953" i="5"/>
  <c r="J952" i="5"/>
  <c r="I952" i="5"/>
  <c r="G952" i="5"/>
  <c r="F952" i="5"/>
  <c r="D952" i="5"/>
  <c r="B952" i="5"/>
  <c r="J951" i="5"/>
  <c r="I951" i="5"/>
  <c r="G951" i="5"/>
  <c r="F951" i="5"/>
  <c r="D951" i="5"/>
  <c r="B951" i="5"/>
  <c r="J950" i="5"/>
  <c r="I950" i="5"/>
  <c r="G950" i="5"/>
  <c r="F950" i="5"/>
  <c r="D950" i="5"/>
  <c r="B950" i="5"/>
  <c r="J949" i="5"/>
  <c r="I949" i="5"/>
  <c r="G949" i="5"/>
  <c r="F949" i="5"/>
  <c r="D949" i="5"/>
  <c r="B949" i="5"/>
  <c r="J948" i="5"/>
  <c r="I948" i="5"/>
  <c r="G948" i="5"/>
  <c r="F948" i="5"/>
  <c r="D948" i="5"/>
  <c r="B948" i="5"/>
  <c r="J947" i="5"/>
  <c r="I947" i="5"/>
  <c r="G947" i="5"/>
  <c r="F947" i="5"/>
  <c r="D947" i="5"/>
  <c r="B947" i="5"/>
  <c r="J946" i="5"/>
  <c r="I946" i="5"/>
  <c r="G946" i="5"/>
  <c r="F946" i="5"/>
  <c r="D946" i="5"/>
  <c r="B946" i="5"/>
  <c r="J945" i="5"/>
  <c r="I945" i="5"/>
  <c r="G945" i="5"/>
  <c r="F945" i="5"/>
  <c r="D945" i="5"/>
  <c r="B945" i="5"/>
  <c r="J944" i="5"/>
  <c r="I944" i="5"/>
  <c r="G944" i="5"/>
  <c r="F944" i="5"/>
  <c r="D944" i="5"/>
  <c r="B944" i="5"/>
  <c r="J943" i="5"/>
  <c r="I943" i="5"/>
  <c r="G943" i="5"/>
  <c r="F943" i="5"/>
  <c r="D943" i="5"/>
  <c r="B943" i="5"/>
  <c r="J942" i="5"/>
  <c r="I942" i="5"/>
  <c r="G942" i="5"/>
  <c r="F942" i="5"/>
  <c r="D942" i="5"/>
  <c r="B942" i="5"/>
  <c r="J941" i="5"/>
  <c r="I941" i="5"/>
  <c r="G941" i="5"/>
  <c r="F941" i="5"/>
  <c r="D941" i="5"/>
  <c r="B941" i="5"/>
  <c r="J940" i="5"/>
  <c r="I940" i="5"/>
  <c r="G940" i="5"/>
  <c r="F940" i="5"/>
  <c r="D940" i="5"/>
  <c r="B940" i="5"/>
  <c r="J939" i="5"/>
  <c r="I939" i="5"/>
  <c r="G939" i="5"/>
  <c r="F939" i="5"/>
  <c r="D939" i="5"/>
  <c r="B939" i="5"/>
  <c r="J938" i="5"/>
  <c r="I938" i="5"/>
  <c r="G938" i="5"/>
  <c r="F938" i="5"/>
  <c r="D938" i="5"/>
  <c r="B938" i="5"/>
  <c r="J937" i="5"/>
  <c r="I937" i="5"/>
  <c r="G937" i="5"/>
  <c r="F937" i="5"/>
  <c r="D937" i="5"/>
  <c r="B937" i="5"/>
  <c r="J936" i="5"/>
  <c r="I936" i="5"/>
  <c r="G936" i="5"/>
  <c r="F936" i="5"/>
  <c r="D936" i="5"/>
  <c r="B936" i="5"/>
  <c r="J935" i="5"/>
  <c r="I935" i="5"/>
  <c r="G935" i="5"/>
  <c r="F935" i="5"/>
  <c r="D935" i="5"/>
  <c r="B935" i="5"/>
  <c r="J934" i="5"/>
  <c r="I934" i="5"/>
  <c r="G934" i="5"/>
  <c r="F934" i="5"/>
  <c r="D934" i="5"/>
  <c r="B934" i="5"/>
  <c r="J933" i="5"/>
  <c r="I933" i="5"/>
  <c r="G933" i="5"/>
  <c r="F933" i="5"/>
  <c r="D933" i="5"/>
  <c r="B933" i="5"/>
  <c r="J932" i="5"/>
  <c r="I932" i="5"/>
  <c r="G932" i="5"/>
  <c r="F932" i="5"/>
  <c r="D932" i="5"/>
  <c r="B932" i="5"/>
  <c r="J931" i="5"/>
  <c r="I931" i="5"/>
  <c r="G931" i="5"/>
  <c r="F931" i="5"/>
  <c r="D931" i="5"/>
  <c r="B931" i="5"/>
  <c r="J930" i="5"/>
  <c r="I930" i="5"/>
  <c r="G930" i="5"/>
  <c r="F930" i="5"/>
  <c r="D930" i="5"/>
  <c r="B930" i="5"/>
  <c r="J929" i="5"/>
  <c r="I929" i="5"/>
  <c r="G929" i="5"/>
  <c r="F929" i="5"/>
  <c r="D929" i="5"/>
  <c r="B929" i="5"/>
  <c r="J928" i="5"/>
  <c r="I928" i="5"/>
  <c r="G928" i="5"/>
  <c r="F928" i="5"/>
  <c r="D928" i="5"/>
  <c r="B928" i="5"/>
  <c r="J927" i="5"/>
  <c r="I927" i="5"/>
  <c r="G927" i="5"/>
  <c r="F927" i="5"/>
  <c r="D927" i="5"/>
  <c r="B927" i="5"/>
  <c r="J926" i="5"/>
  <c r="I926" i="5"/>
  <c r="G926" i="5"/>
  <c r="F926" i="5"/>
  <c r="D926" i="5"/>
  <c r="B926" i="5"/>
  <c r="J925" i="5"/>
  <c r="I925" i="5"/>
  <c r="G925" i="5"/>
  <c r="F925" i="5"/>
  <c r="D925" i="5"/>
  <c r="B925" i="5"/>
  <c r="J924" i="5"/>
  <c r="I924" i="5"/>
  <c r="G924" i="5"/>
  <c r="F924" i="5"/>
  <c r="D924" i="5"/>
  <c r="B924" i="5"/>
  <c r="J923" i="5"/>
  <c r="I923" i="5"/>
  <c r="G923" i="5"/>
  <c r="F923" i="5"/>
  <c r="D923" i="5"/>
  <c r="B923" i="5"/>
  <c r="J922" i="5"/>
  <c r="I922" i="5"/>
  <c r="G922" i="5"/>
  <c r="F922" i="5"/>
  <c r="D922" i="5"/>
  <c r="B922" i="5"/>
  <c r="J921" i="5"/>
  <c r="I921" i="5"/>
  <c r="G921" i="5"/>
  <c r="F921" i="5"/>
  <c r="D921" i="5"/>
  <c r="B921" i="5"/>
  <c r="J920" i="5"/>
  <c r="I920" i="5"/>
  <c r="G920" i="5"/>
  <c r="F920" i="5"/>
  <c r="D920" i="5"/>
  <c r="B920" i="5"/>
  <c r="J919" i="5"/>
  <c r="I919" i="5"/>
  <c r="G919" i="5"/>
  <c r="F919" i="5"/>
  <c r="D919" i="5"/>
  <c r="B919" i="5"/>
  <c r="J918" i="5"/>
  <c r="I918" i="5"/>
  <c r="G918" i="5"/>
  <c r="F918" i="5"/>
  <c r="D918" i="5"/>
  <c r="B918" i="5"/>
  <c r="J917" i="5"/>
  <c r="I917" i="5"/>
  <c r="G917" i="5"/>
  <c r="F917" i="5"/>
  <c r="D917" i="5"/>
  <c r="B917" i="5"/>
  <c r="J916" i="5"/>
  <c r="I916" i="5"/>
  <c r="G916" i="5"/>
  <c r="F916" i="5"/>
  <c r="D916" i="5"/>
  <c r="B916" i="5"/>
  <c r="J915" i="5"/>
  <c r="I915" i="5"/>
  <c r="G915" i="5"/>
  <c r="F915" i="5"/>
  <c r="D915" i="5"/>
  <c r="B915" i="5"/>
  <c r="J914" i="5"/>
  <c r="I914" i="5"/>
  <c r="G914" i="5"/>
  <c r="F914" i="5"/>
  <c r="D914" i="5"/>
  <c r="B914" i="5"/>
  <c r="J913" i="5"/>
  <c r="I913" i="5"/>
  <c r="G913" i="5"/>
  <c r="F913" i="5"/>
  <c r="D913" i="5"/>
  <c r="B913" i="5"/>
  <c r="J912" i="5"/>
  <c r="I912" i="5"/>
  <c r="G912" i="5"/>
  <c r="F912" i="5"/>
  <c r="D912" i="5"/>
  <c r="B912" i="5"/>
  <c r="J911" i="5"/>
  <c r="I911" i="5"/>
  <c r="G911" i="5"/>
  <c r="F911" i="5"/>
  <c r="D911" i="5"/>
  <c r="B911" i="5"/>
  <c r="J910" i="5"/>
  <c r="I910" i="5"/>
  <c r="G910" i="5"/>
  <c r="F910" i="5"/>
  <c r="D910" i="5"/>
  <c r="B910" i="5"/>
  <c r="J909" i="5"/>
  <c r="I909" i="5"/>
  <c r="G909" i="5"/>
  <c r="F909" i="5"/>
  <c r="D909" i="5"/>
  <c r="B909" i="5"/>
  <c r="J908" i="5"/>
  <c r="I908" i="5"/>
  <c r="G908" i="5"/>
  <c r="F908" i="5"/>
  <c r="D908" i="5"/>
  <c r="B908" i="5"/>
  <c r="J907" i="5"/>
  <c r="I907" i="5"/>
  <c r="G907" i="5"/>
  <c r="F907" i="5"/>
  <c r="D907" i="5"/>
  <c r="B907" i="5"/>
  <c r="J906" i="5"/>
  <c r="I906" i="5"/>
  <c r="G906" i="5"/>
  <c r="F906" i="5"/>
  <c r="D906" i="5"/>
  <c r="B906" i="5"/>
  <c r="J905" i="5"/>
  <c r="I905" i="5"/>
  <c r="G905" i="5"/>
  <c r="F905" i="5"/>
  <c r="D905" i="5"/>
  <c r="B905" i="5"/>
  <c r="J904" i="5"/>
  <c r="I904" i="5"/>
  <c r="G904" i="5"/>
  <c r="F904" i="5"/>
  <c r="D904" i="5"/>
  <c r="B904" i="5"/>
  <c r="J903" i="5"/>
  <c r="I903" i="5"/>
  <c r="G903" i="5"/>
  <c r="F903" i="5"/>
  <c r="D903" i="5"/>
  <c r="B903" i="5"/>
  <c r="J902" i="5"/>
  <c r="I902" i="5"/>
  <c r="G902" i="5"/>
  <c r="F902" i="5"/>
  <c r="D902" i="5"/>
  <c r="B902" i="5"/>
  <c r="J901" i="5"/>
  <c r="I901" i="5"/>
  <c r="G901" i="5"/>
  <c r="F901" i="5"/>
  <c r="D901" i="5"/>
  <c r="B901" i="5"/>
  <c r="J900" i="5"/>
  <c r="I900" i="5"/>
  <c r="G900" i="5"/>
  <c r="F900" i="5"/>
  <c r="D900" i="5"/>
  <c r="B900" i="5"/>
  <c r="J899" i="5"/>
  <c r="I899" i="5"/>
  <c r="G899" i="5"/>
  <c r="F899" i="5"/>
  <c r="D899" i="5"/>
  <c r="B899" i="5"/>
  <c r="J898" i="5"/>
  <c r="I898" i="5"/>
  <c r="G898" i="5"/>
  <c r="F898" i="5"/>
  <c r="D898" i="5"/>
  <c r="B898" i="5"/>
  <c r="J897" i="5"/>
  <c r="I897" i="5"/>
  <c r="G897" i="5"/>
  <c r="F897" i="5"/>
  <c r="D897" i="5"/>
  <c r="B897" i="5"/>
  <c r="J896" i="5"/>
  <c r="I896" i="5"/>
  <c r="G896" i="5"/>
  <c r="F896" i="5"/>
  <c r="D896" i="5"/>
  <c r="B896" i="5"/>
  <c r="J895" i="5"/>
  <c r="I895" i="5"/>
  <c r="G895" i="5"/>
  <c r="F895" i="5"/>
  <c r="D895" i="5"/>
  <c r="B895" i="5"/>
  <c r="J894" i="5"/>
  <c r="I894" i="5"/>
  <c r="G894" i="5"/>
  <c r="F894" i="5"/>
  <c r="D894" i="5"/>
  <c r="B894" i="5"/>
  <c r="J893" i="5"/>
  <c r="I893" i="5"/>
  <c r="G893" i="5"/>
  <c r="F893" i="5"/>
  <c r="D893" i="5"/>
  <c r="B893" i="5"/>
  <c r="J892" i="5"/>
  <c r="I892" i="5"/>
  <c r="G892" i="5"/>
  <c r="F892" i="5"/>
  <c r="D892" i="5"/>
  <c r="B892" i="5"/>
  <c r="J891" i="5"/>
  <c r="I891" i="5"/>
  <c r="G891" i="5"/>
  <c r="F891" i="5"/>
  <c r="D891" i="5"/>
  <c r="B891" i="5"/>
  <c r="J890" i="5"/>
  <c r="I890" i="5"/>
  <c r="G890" i="5"/>
  <c r="F890" i="5"/>
  <c r="D890" i="5"/>
  <c r="B890" i="5"/>
  <c r="J889" i="5"/>
  <c r="I889" i="5"/>
  <c r="G889" i="5"/>
  <c r="F889" i="5"/>
  <c r="D889" i="5"/>
  <c r="B889" i="5"/>
  <c r="J888" i="5"/>
  <c r="I888" i="5"/>
  <c r="G888" i="5"/>
  <c r="F888" i="5"/>
  <c r="D888" i="5"/>
  <c r="B888" i="5"/>
  <c r="J887" i="5"/>
  <c r="I887" i="5"/>
  <c r="G887" i="5"/>
  <c r="F887" i="5"/>
  <c r="D887" i="5"/>
  <c r="B887" i="5"/>
  <c r="J886" i="5"/>
  <c r="I886" i="5"/>
  <c r="G886" i="5"/>
  <c r="F886" i="5"/>
  <c r="D886" i="5"/>
  <c r="B886" i="5"/>
  <c r="J885" i="5"/>
  <c r="I885" i="5"/>
  <c r="G885" i="5"/>
  <c r="F885" i="5"/>
  <c r="D885" i="5"/>
  <c r="B885" i="5"/>
  <c r="J884" i="5"/>
  <c r="I884" i="5"/>
  <c r="G884" i="5"/>
  <c r="F884" i="5"/>
  <c r="D884" i="5"/>
  <c r="B884" i="5"/>
  <c r="J883" i="5"/>
  <c r="I883" i="5"/>
  <c r="G883" i="5"/>
  <c r="F883" i="5"/>
  <c r="D883" i="5"/>
  <c r="B883" i="5"/>
  <c r="J882" i="5"/>
  <c r="I882" i="5"/>
  <c r="G882" i="5"/>
  <c r="F882" i="5"/>
  <c r="D882" i="5"/>
  <c r="B882" i="5"/>
  <c r="J881" i="5"/>
  <c r="I881" i="5"/>
  <c r="G881" i="5"/>
  <c r="F881" i="5"/>
  <c r="D881" i="5"/>
  <c r="B881" i="5"/>
  <c r="J880" i="5"/>
  <c r="I880" i="5"/>
  <c r="G880" i="5"/>
  <c r="F880" i="5"/>
  <c r="D880" i="5"/>
  <c r="B880" i="5"/>
  <c r="J879" i="5"/>
  <c r="I879" i="5"/>
  <c r="G879" i="5"/>
  <c r="F879" i="5"/>
  <c r="D879" i="5"/>
  <c r="B879" i="5"/>
  <c r="J878" i="5"/>
  <c r="I878" i="5"/>
  <c r="G878" i="5"/>
  <c r="F878" i="5"/>
  <c r="D878" i="5"/>
  <c r="B878" i="5"/>
  <c r="J877" i="5"/>
  <c r="I877" i="5"/>
  <c r="G877" i="5"/>
  <c r="F877" i="5"/>
  <c r="D877" i="5"/>
  <c r="B877" i="5"/>
  <c r="J876" i="5"/>
  <c r="I876" i="5"/>
  <c r="G876" i="5"/>
  <c r="F876" i="5"/>
  <c r="D876" i="5"/>
  <c r="B876" i="5"/>
  <c r="J875" i="5"/>
  <c r="I875" i="5"/>
  <c r="G875" i="5"/>
  <c r="F875" i="5"/>
  <c r="D875" i="5"/>
  <c r="B875" i="5"/>
  <c r="J874" i="5"/>
  <c r="I874" i="5"/>
  <c r="G874" i="5"/>
  <c r="F874" i="5"/>
  <c r="D874" i="5"/>
  <c r="B874" i="5"/>
  <c r="J873" i="5"/>
  <c r="I873" i="5"/>
  <c r="G873" i="5"/>
  <c r="F873" i="5"/>
  <c r="D873" i="5"/>
  <c r="B873" i="5"/>
  <c r="J872" i="5"/>
  <c r="I872" i="5"/>
  <c r="G872" i="5"/>
  <c r="F872" i="5"/>
  <c r="D872" i="5"/>
  <c r="B872" i="5"/>
  <c r="J871" i="5"/>
  <c r="I871" i="5"/>
  <c r="G871" i="5"/>
  <c r="F871" i="5"/>
  <c r="D871" i="5"/>
  <c r="B871" i="5"/>
  <c r="J870" i="5"/>
  <c r="I870" i="5"/>
  <c r="G870" i="5"/>
  <c r="F870" i="5"/>
  <c r="D870" i="5"/>
  <c r="B870" i="5"/>
  <c r="J869" i="5"/>
  <c r="I869" i="5"/>
  <c r="G869" i="5"/>
  <c r="F869" i="5"/>
  <c r="D869" i="5"/>
  <c r="B869" i="5"/>
  <c r="J868" i="5"/>
  <c r="I868" i="5"/>
  <c r="G868" i="5"/>
  <c r="F868" i="5"/>
  <c r="D868" i="5"/>
  <c r="B868" i="5"/>
  <c r="J867" i="5"/>
  <c r="I867" i="5"/>
  <c r="G867" i="5"/>
  <c r="F867" i="5"/>
  <c r="D867" i="5"/>
  <c r="B867" i="5"/>
  <c r="J866" i="5"/>
  <c r="I866" i="5"/>
  <c r="G866" i="5"/>
  <c r="F866" i="5"/>
  <c r="D866" i="5"/>
  <c r="B866" i="5"/>
  <c r="J865" i="5"/>
  <c r="I865" i="5"/>
  <c r="G865" i="5"/>
  <c r="F865" i="5"/>
  <c r="D865" i="5"/>
  <c r="B865" i="5"/>
  <c r="J864" i="5"/>
  <c r="I864" i="5"/>
  <c r="G864" i="5"/>
  <c r="F864" i="5"/>
  <c r="D864" i="5"/>
  <c r="B864" i="5"/>
  <c r="J863" i="5"/>
  <c r="I863" i="5"/>
  <c r="G863" i="5"/>
  <c r="F863" i="5"/>
  <c r="D863" i="5"/>
  <c r="B863" i="5"/>
  <c r="J862" i="5"/>
  <c r="I862" i="5"/>
  <c r="G862" i="5"/>
  <c r="F862" i="5"/>
  <c r="D862" i="5"/>
  <c r="B862" i="5"/>
  <c r="J861" i="5"/>
  <c r="I861" i="5"/>
  <c r="G861" i="5"/>
  <c r="F861" i="5"/>
  <c r="D861" i="5"/>
  <c r="B861" i="5"/>
  <c r="J860" i="5"/>
  <c r="I860" i="5"/>
  <c r="G860" i="5"/>
  <c r="F860" i="5"/>
  <c r="D860" i="5"/>
  <c r="B860" i="5"/>
  <c r="J859" i="5"/>
  <c r="I859" i="5"/>
  <c r="G859" i="5"/>
  <c r="F859" i="5"/>
  <c r="D859" i="5"/>
  <c r="B859" i="5"/>
  <c r="J858" i="5"/>
  <c r="I858" i="5"/>
  <c r="G858" i="5"/>
  <c r="F858" i="5"/>
  <c r="D858" i="5"/>
  <c r="B858" i="5"/>
  <c r="J857" i="5"/>
  <c r="I857" i="5"/>
  <c r="G857" i="5"/>
  <c r="F857" i="5"/>
  <c r="D857" i="5"/>
  <c r="B857" i="5"/>
  <c r="J856" i="5"/>
  <c r="I856" i="5"/>
  <c r="G856" i="5"/>
  <c r="F856" i="5"/>
  <c r="D856" i="5"/>
  <c r="B856" i="5"/>
  <c r="J855" i="5"/>
  <c r="I855" i="5"/>
  <c r="G855" i="5"/>
  <c r="F855" i="5"/>
  <c r="D855" i="5"/>
  <c r="B855" i="5"/>
  <c r="J854" i="5"/>
  <c r="I854" i="5"/>
  <c r="G854" i="5"/>
  <c r="F854" i="5"/>
  <c r="D854" i="5"/>
  <c r="B854" i="5"/>
  <c r="J853" i="5"/>
  <c r="I853" i="5"/>
  <c r="G853" i="5"/>
  <c r="F853" i="5"/>
  <c r="D853" i="5"/>
  <c r="B853" i="5"/>
  <c r="J852" i="5"/>
  <c r="I852" i="5"/>
  <c r="G852" i="5"/>
  <c r="F852" i="5"/>
  <c r="D852" i="5"/>
  <c r="B852" i="5"/>
  <c r="J851" i="5"/>
  <c r="I851" i="5"/>
  <c r="G851" i="5"/>
  <c r="F851" i="5"/>
  <c r="D851" i="5"/>
  <c r="B851" i="5"/>
  <c r="J850" i="5"/>
  <c r="I850" i="5"/>
  <c r="G850" i="5"/>
  <c r="F850" i="5"/>
  <c r="D850" i="5"/>
  <c r="B850" i="5"/>
  <c r="J849" i="5"/>
  <c r="I849" i="5"/>
  <c r="G849" i="5"/>
  <c r="F849" i="5"/>
  <c r="D849" i="5"/>
  <c r="B849" i="5"/>
  <c r="J848" i="5"/>
  <c r="I848" i="5"/>
  <c r="G848" i="5"/>
  <c r="F848" i="5"/>
  <c r="D848" i="5"/>
  <c r="B848" i="5"/>
  <c r="J847" i="5"/>
  <c r="I847" i="5"/>
  <c r="G847" i="5"/>
  <c r="F847" i="5"/>
  <c r="D847" i="5"/>
  <c r="B847" i="5"/>
  <c r="J846" i="5"/>
  <c r="I846" i="5"/>
  <c r="G846" i="5"/>
  <c r="F846" i="5"/>
  <c r="D846" i="5"/>
  <c r="B846" i="5"/>
  <c r="J845" i="5"/>
  <c r="I845" i="5"/>
  <c r="G845" i="5"/>
  <c r="F845" i="5"/>
  <c r="D845" i="5"/>
  <c r="B845" i="5"/>
  <c r="J844" i="5"/>
  <c r="I844" i="5"/>
  <c r="G844" i="5"/>
  <c r="F844" i="5"/>
  <c r="D844" i="5"/>
  <c r="B844" i="5"/>
  <c r="J843" i="5"/>
  <c r="I843" i="5"/>
  <c r="G843" i="5"/>
  <c r="F843" i="5"/>
  <c r="D843" i="5"/>
  <c r="B843" i="5"/>
  <c r="J842" i="5"/>
  <c r="I842" i="5"/>
  <c r="G842" i="5"/>
  <c r="F842" i="5"/>
  <c r="D842" i="5"/>
  <c r="B842" i="5"/>
  <c r="J841" i="5"/>
  <c r="I841" i="5"/>
  <c r="G841" i="5"/>
  <c r="F841" i="5"/>
  <c r="D841" i="5"/>
  <c r="B841" i="5"/>
  <c r="J840" i="5"/>
  <c r="I840" i="5"/>
  <c r="G840" i="5"/>
  <c r="F840" i="5"/>
  <c r="D840" i="5"/>
  <c r="B840" i="5"/>
  <c r="J839" i="5"/>
  <c r="I839" i="5"/>
  <c r="G839" i="5"/>
  <c r="F839" i="5"/>
  <c r="D839" i="5"/>
  <c r="B839" i="5"/>
  <c r="J838" i="5"/>
  <c r="I838" i="5"/>
  <c r="G838" i="5"/>
  <c r="F838" i="5"/>
  <c r="D838" i="5"/>
  <c r="B838" i="5"/>
  <c r="J837" i="5"/>
  <c r="I837" i="5"/>
  <c r="G837" i="5"/>
  <c r="F837" i="5"/>
  <c r="D837" i="5"/>
  <c r="B837" i="5"/>
  <c r="J836" i="5"/>
  <c r="I836" i="5"/>
  <c r="G836" i="5"/>
  <c r="F836" i="5"/>
  <c r="D836" i="5"/>
  <c r="B836" i="5"/>
  <c r="J835" i="5"/>
  <c r="I835" i="5"/>
  <c r="G835" i="5"/>
  <c r="F835" i="5"/>
  <c r="D835" i="5"/>
  <c r="B835" i="5"/>
  <c r="J834" i="5"/>
  <c r="I834" i="5"/>
  <c r="G834" i="5"/>
  <c r="F834" i="5"/>
  <c r="D834" i="5"/>
  <c r="B834" i="5"/>
  <c r="J833" i="5"/>
  <c r="I833" i="5"/>
  <c r="G833" i="5"/>
  <c r="F833" i="5"/>
  <c r="D833" i="5"/>
  <c r="B833" i="5"/>
  <c r="J832" i="5"/>
  <c r="I832" i="5"/>
  <c r="G832" i="5"/>
  <c r="F832" i="5"/>
  <c r="D832" i="5"/>
  <c r="B832" i="5"/>
  <c r="J831" i="5"/>
  <c r="I831" i="5"/>
  <c r="G831" i="5"/>
  <c r="F831" i="5"/>
  <c r="D831" i="5"/>
  <c r="B831" i="5"/>
  <c r="J830" i="5"/>
  <c r="I830" i="5"/>
  <c r="G830" i="5"/>
  <c r="F830" i="5"/>
  <c r="D830" i="5"/>
  <c r="B830" i="5"/>
  <c r="J829" i="5"/>
  <c r="I829" i="5"/>
  <c r="G829" i="5"/>
  <c r="F829" i="5"/>
  <c r="D829" i="5"/>
  <c r="B829" i="5"/>
  <c r="J828" i="5"/>
  <c r="I828" i="5"/>
  <c r="G828" i="5"/>
  <c r="F828" i="5"/>
  <c r="D828" i="5"/>
  <c r="B828" i="5"/>
  <c r="J827" i="5"/>
  <c r="I827" i="5"/>
  <c r="G827" i="5"/>
  <c r="F827" i="5"/>
  <c r="D827" i="5"/>
  <c r="B827" i="5"/>
  <c r="J826" i="5"/>
  <c r="I826" i="5"/>
  <c r="G826" i="5"/>
  <c r="F826" i="5"/>
  <c r="D826" i="5"/>
  <c r="B826" i="5"/>
  <c r="J825" i="5"/>
  <c r="I825" i="5"/>
  <c r="G825" i="5"/>
  <c r="F825" i="5"/>
  <c r="D825" i="5"/>
  <c r="B825" i="5"/>
  <c r="J824" i="5"/>
  <c r="I824" i="5"/>
  <c r="G824" i="5"/>
  <c r="F824" i="5"/>
  <c r="D824" i="5"/>
  <c r="B824" i="5"/>
  <c r="J823" i="5"/>
  <c r="I823" i="5"/>
  <c r="G823" i="5"/>
  <c r="F823" i="5"/>
  <c r="D823" i="5"/>
  <c r="B823" i="5"/>
  <c r="J822" i="5"/>
  <c r="I822" i="5"/>
  <c r="G822" i="5"/>
  <c r="F822" i="5"/>
  <c r="D822" i="5"/>
  <c r="B822" i="5"/>
  <c r="J821" i="5"/>
  <c r="I821" i="5"/>
  <c r="G821" i="5"/>
  <c r="F821" i="5"/>
  <c r="D821" i="5"/>
  <c r="B821" i="5"/>
  <c r="J820" i="5"/>
  <c r="I820" i="5"/>
  <c r="G820" i="5"/>
  <c r="F820" i="5"/>
  <c r="D820" i="5"/>
  <c r="B820" i="5"/>
  <c r="J819" i="5"/>
  <c r="I819" i="5"/>
  <c r="G819" i="5"/>
  <c r="F819" i="5"/>
  <c r="D819" i="5"/>
  <c r="B819" i="5"/>
  <c r="J818" i="5"/>
  <c r="I818" i="5"/>
  <c r="G818" i="5"/>
  <c r="F818" i="5"/>
  <c r="D818" i="5"/>
  <c r="B818" i="5"/>
  <c r="J817" i="5"/>
  <c r="I817" i="5"/>
  <c r="G817" i="5"/>
  <c r="F817" i="5"/>
  <c r="D817" i="5"/>
  <c r="B817" i="5"/>
  <c r="J816" i="5"/>
  <c r="I816" i="5"/>
  <c r="G816" i="5"/>
  <c r="F816" i="5"/>
  <c r="D816" i="5"/>
  <c r="B816" i="5"/>
  <c r="J815" i="5"/>
  <c r="I815" i="5"/>
  <c r="G815" i="5"/>
  <c r="F815" i="5"/>
  <c r="D815" i="5"/>
  <c r="B815" i="5"/>
  <c r="J814" i="5"/>
  <c r="I814" i="5"/>
  <c r="G814" i="5"/>
  <c r="F814" i="5"/>
  <c r="D814" i="5"/>
  <c r="B814" i="5"/>
  <c r="J813" i="5"/>
  <c r="I813" i="5"/>
  <c r="G813" i="5"/>
  <c r="F813" i="5"/>
  <c r="D813" i="5"/>
  <c r="B813" i="5"/>
  <c r="J812" i="5"/>
  <c r="I812" i="5"/>
  <c r="G812" i="5"/>
  <c r="F812" i="5"/>
  <c r="D812" i="5"/>
  <c r="B812" i="5"/>
  <c r="J811" i="5"/>
  <c r="I811" i="5"/>
  <c r="G811" i="5"/>
  <c r="F811" i="5"/>
  <c r="D811" i="5"/>
  <c r="B811" i="5"/>
  <c r="J810" i="5"/>
  <c r="I810" i="5"/>
  <c r="G810" i="5"/>
  <c r="F810" i="5"/>
  <c r="D810" i="5"/>
  <c r="B810" i="5"/>
  <c r="J809" i="5"/>
  <c r="I809" i="5"/>
  <c r="G809" i="5"/>
  <c r="F809" i="5"/>
  <c r="D809" i="5"/>
  <c r="B809" i="5"/>
  <c r="J808" i="5"/>
  <c r="I808" i="5"/>
  <c r="G808" i="5"/>
  <c r="F808" i="5"/>
  <c r="D808" i="5"/>
  <c r="B808" i="5"/>
  <c r="J807" i="5"/>
  <c r="I807" i="5"/>
  <c r="G807" i="5"/>
  <c r="F807" i="5"/>
  <c r="D807" i="5"/>
  <c r="B807" i="5"/>
  <c r="J806" i="5"/>
  <c r="I806" i="5"/>
  <c r="G806" i="5"/>
  <c r="F806" i="5"/>
  <c r="D806" i="5"/>
  <c r="B806" i="5"/>
  <c r="J805" i="5"/>
  <c r="I805" i="5"/>
  <c r="G805" i="5"/>
  <c r="F805" i="5"/>
  <c r="D805" i="5"/>
  <c r="B805" i="5"/>
  <c r="J804" i="5"/>
  <c r="I804" i="5"/>
  <c r="G804" i="5"/>
  <c r="F804" i="5"/>
  <c r="D804" i="5"/>
  <c r="B804" i="5"/>
  <c r="J803" i="5"/>
  <c r="I803" i="5"/>
  <c r="G803" i="5"/>
  <c r="F803" i="5"/>
  <c r="D803" i="5"/>
  <c r="B803" i="5"/>
  <c r="J802" i="5"/>
  <c r="I802" i="5"/>
  <c r="G802" i="5"/>
  <c r="F802" i="5"/>
  <c r="D802" i="5"/>
  <c r="B802" i="5"/>
  <c r="J801" i="5"/>
  <c r="I801" i="5"/>
  <c r="G801" i="5"/>
  <c r="F801" i="5"/>
  <c r="D801" i="5"/>
  <c r="B801" i="5"/>
  <c r="J800" i="5"/>
  <c r="I800" i="5"/>
  <c r="G800" i="5"/>
  <c r="F800" i="5"/>
  <c r="D800" i="5"/>
  <c r="B800" i="5"/>
  <c r="J799" i="5"/>
  <c r="I799" i="5"/>
  <c r="G799" i="5"/>
  <c r="F799" i="5"/>
  <c r="D799" i="5"/>
  <c r="B799" i="5"/>
  <c r="J798" i="5"/>
  <c r="I798" i="5"/>
  <c r="G798" i="5"/>
  <c r="F798" i="5"/>
  <c r="D798" i="5"/>
  <c r="B798" i="5"/>
  <c r="J797" i="5"/>
  <c r="I797" i="5"/>
  <c r="G797" i="5"/>
  <c r="F797" i="5"/>
  <c r="D797" i="5"/>
  <c r="B797" i="5"/>
  <c r="J796" i="5"/>
  <c r="I796" i="5"/>
  <c r="G796" i="5"/>
  <c r="F796" i="5"/>
  <c r="D796" i="5"/>
  <c r="B796" i="5"/>
  <c r="J795" i="5"/>
  <c r="I795" i="5"/>
  <c r="G795" i="5"/>
  <c r="F795" i="5"/>
  <c r="D795" i="5"/>
  <c r="B795" i="5"/>
  <c r="J794" i="5"/>
  <c r="I794" i="5"/>
  <c r="G794" i="5"/>
  <c r="F794" i="5"/>
  <c r="D794" i="5"/>
  <c r="B794" i="5"/>
  <c r="J793" i="5"/>
  <c r="I793" i="5"/>
  <c r="G793" i="5"/>
  <c r="F793" i="5"/>
  <c r="D793" i="5"/>
  <c r="B793" i="5"/>
  <c r="J792" i="5"/>
  <c r="I792" i="5"/>
  <c r="G792" i="5"/>
  <c r="F792" i="5"/>
  <c r="D792" i="5"/>
  <c r="B792" i="5"/>
  <c r="J791" i="5"/>
  <c r="I791" i="5"/>
  <c r="G791" i="5"/>
  <c r="F791" i="5"/>
  <c r="D791" i="5"/>
  <c r="B791" i="5"/>
  <c r="J790" i="5"/>
  <c r="I790" i="5"/>
  <c r="G790" i="5"/>
  <c r="F790" i="5"/>
  <c r="D790" i="5"/>
  <c r="B790" i="5"/>
  <c r="J789" i="5"/>
  <c r="I789" i="5"/>
  <c r="G789" i="5"/>
  <c r="F789" i="5"/>
  <c r="D789" i="5"/>
  <c r="B789" i="5"/>
  <c r="J788" i="5"/>
  <c r="I788" i="5"/>
  <c r="G788" i="5"/>
  <c r="F788" i="5"/>
  <c r="D788" i="5"/>
  <c r="B788" i="5"/>
  <c r="J787" i="5"/>
  <c r="I787" i="5"/>
  <c r="G787" i="5"/>
  <c r="F787" i="5"/>
  <c r="D787" i="5"/>
  <c r="B787" i="5"/>
  <c r="J786" i="5"/>
  <c r="I786" i="5"/>
  <c r="G786" i="5"/>
  <c r="F786" i="5"/>
  <c r="D786" i="5"/>
  <c r="B786" i="5"/>
  <c r="J785" i="5"/>
  <c r="I785" i="5"/>
  <c r="G785" i="5"/>
  <c r="F785" i="5"/>
  <c r="D785" i="5"/>
  <c r="B785" i="5"/>
  <c r="J784" i="5"/>
  <c r="I784" i="5"/>
  <c r="G784" i="5"/>
  <c r="F784" i="5"/>
  <c r="D784" i="5"/>
  <c r="B784" i="5"/>
  <c r="J783" i="5"/>
  <c r="I783" i="5"/>
  <c r="G783" i="5"/>
  <c r="F783" i="5"/>
  <c r="D783" i="5"/>
  <c r="B783" i="5"/>
  <c r="J782" i="5"/>
  <c r="I782" i="5"/>
  <c r="G782" i="5"/>
  <c r="F782" i="5"/>
  <c r="D782" i="5"/>
  <c r="B782" i="5"/>
  <c r="J781" i="5"/>
  <c r="I781" i="5"/>
  <c r="G781" i="5"/>
  <c r="F781" i="5"/>
  <c r="D781" i="5"/>
  <c r="B781" i="5"/>
  <c r="J780" i="5"/>
  <c r="I780" i="5"/>
  <c r="G780" i="5"/>
  <c r="F780" i="5"/>
  <c r="D780" i="5"/>
  <c r="B780" i="5"/>
  <c r="J779" i="5"/>
  <c r="I779" i="5"/>
  <c r="G779" i="5"/>
  <c r="F779" i="5"/>
  <c r="D779" i="5"/>
  <c r="B779" i="5"/>
  <c r="J778" i="5"/>
  <c r="I778" i="5"/>
  <c r="G778" i="5"/>
  <c r="F778" i="5"/>
  <c r="D778" i="5"/>
  <c r="B778" i="5"/>
  <c r="J777" i="5"/>
  <c r="I777" i="5"/>
  <c r="G777" i="5"/>
  <c r="F777" i="5"/>
  <c r="D777" i="5"/>
  <c r="B777" i="5"/>
  <c r="J776" i="5"/>
  <c r="I776" i="5"/>
  <c r="G776" i="5"/>
  <c r="F776" i="5"/>
  <c r="D776" i="5"/>
  <c r="B776" i="5"/>
  <c r="J775" i="5"/>
  <c r="I775" i="5"/>
  <c r="G775" i="5"/>
  <c r="F775" i="5"/>
  <c r="D775" i="5"/>
  <c r="B775" i="5"/>
  <c r="J774" i="5"/>
  <c r="I774" i="5"/>
  <c r="G774" i="5"/>
  <c r="F774" i="5"/>
  <c r="D774" i="5"/>
  <c r="B774" i="5"/>
  <c r="J773" i="5"/>
  <c r="I773" i="5"/>
  <c r="G773" i="5"/>
  <c r="F773" i="5"/>
  <c r="D773" i="5"/>
  <c r="B773" i="5"/>
  <c r="J772" i="5"/>
  <c r="I772" i="5"/>
  <c r="G772" i="5"/>
  <c r="F772" i="5"/>
  <c r="D772" i="5"/>
  <c r="B772" i="5"/>
  <c r="J771" i="5"/>
  <c r="I771" i="5"/>
  <c r="G771" i="5"/>
  <c r="F771" i="5"/>
  <c r="D771" i="5"/>
  <c r="B771" i="5"/>
  <c r="J770" i="5"/>
  <c r="I770" i="5"/>
  <c r="G770" i="5"/>
  <c r="F770" i="5"/>
  <c r="D770" i="5"/>
  <c r="B770" i="5"/>
  <c r="J769" i="5"/>
  <c r="I769" i="5"/>
  <c r="G769" i="5"/>
  <c r="F769" i="5"/>
  <c r="D769" i="5"/>
  <c r="B769" i="5"/>
  <c r="J768" i="5"/>
  <c r="I768" i="5"/>
  <c r="G768" i="5"/>
  <c r="F768" i="5"/>
  <c r="D768" i="5"/>
  <c r="B768" i="5"/>
  <c r="J767" i="5"/>
  <c r="I767" i="5"/>
  <c r="G767" i="5"/>
  <c r="F767" i="5"/>
  <c r="D767" i="5"/>
  <c r="B767" i="5"/>
  <c r="J766" i="5"/>
  <c r="I766" i="5"/>
  <c r="G766" i="5"/>
  <c r="F766" i="5"/>
  <c r="D766" i="5"/>
  <c r="B766" i="5"/>
  <c r="J765" i="5"/>
  <c r="I765" i="5"/>
  <c r="G765" i="5"/>
  <c r="F765" i="5"/>
  <c r="D765" i="5"/>
  <c r="B765" i="5"/>
  <c r="J764" i="5"/>
  <c r="I764" i="5"/>
  <c r="G764" i="5"/>
  <c r="F764" i="5"/>
  <c r="D764" i="5"/>
  <c r="B764" i="5"/>
  <c r="J763" i="5"/>
  <c r="I763" i="5"/>
  <c r="G763" i="5"/>
  <c r="F763" i="5"/>
  <c r="D763" i="5"/>
  <c r="B763" i="5"/>
  <c r="J762" i="5"/>
  <c r="I762" i="5"/>
  <c r="G762" i="5"/>
  <c r="F762" i="5"/>
  <c r="D762" i="5"/>
  <c r="B762" i="5"/>
  <c r="J761" i="5"/>
  <c r="I761" i="5"/>
  <c r="G761" i="5"/>
  <c r="F761" i="5"/>
  <c r="D761" i="5"/>
  <c r="B761" i="5"/>
  <c r="J760" i="5"/>
  <c r="I760" i="5"/>
  <c r="G760" i="5"/>
  <c r="F760" i="5"/>
  <c r="D760" i="5"/>
  <c r="B760" i="5"/>
  <c r="J759" i="5"/>
  <c r="I759" i="5"/>
  <c r="G759" i="5"/>
  <c r="F759" i="5"/>
  <c r="D759" i="5"/>
  <c r="B759" i="5"/>
  <c r="J758" i="5"/>
  <c r="I758" i="5"/>
  <c r="G758" i="5"/>
  <c r="F758" i="5"/>
  <c r="D758" i="5"/>
  <c r="B758" i="5"/>
  <c r="J757" i="5"/>
  <c r="I757" i="5"/>
  <c r="G757" i="5"/>
  <c r="F757" i="5"/>
  <c r="D757" i="5"/>
  <c r="B757" i="5"/>
  <c r="J756" i="5"/>
  <c r="I756" i="5"/>
  <c r="G756" i="5"/>
  <c r="F756" i="5"/>
  <c r="D756" i="5"/>
  <c r="B756" i="5"/>
  <c r="J755" i="5"/>
  <c r="I755" i="5"/>
  <c r="G755" i="5"/>
  <c r="F755" i="5"/>
  <c r="D755" i="5"/>
  <c r="B755" i="5"/>
  <c r="J754" i="5"/>
  <c r="I754" i="5"/>
  <c r="G754" i="5"/>
  <c r="F754" i="5"/>
  <c r="D754" i="5"/>
  <c r="B754" i="5"/>
  <c r="J753" i="5"/>
  <c r="I753" i="5"/>
  <c r="G753" i="5"/>
  <c r="F753" i="5"/>
  <c r="D753" i="5"/>
  <c r="B753" i="5"/>
  <c r="J752" i="5"/>
  <c r="I752" i="5"/>
  <c r="G752" i="5"/>
  <c r="F752" i="5"/>
  <c r="D752" i="5"/>
  <c r="B752" i="5"/>
  <c r="J751" i="5"/>
  <c r="I751" i="5"/>
  <c r="G751" i="5"/>
  <c r="F751" i="5"/>
  <c r="D751" i="5"/>
  <c r="B751" i="5"/>
  <c r="J750" i="5"/>
  <c r="I750" i="5"/>
  <c r="G750" i="5"/>
  <c r="F750" i="5"/>
  <c r="D750" i="5"/>
  <c r="B750" i="5"/>
  <c r="J749" i="5"/>
  <c r="I749" i="5"/>
  <c r="G749" i="5"/>
  <c r="F749" i="5"/>
  <c r="D749" i="5"/>
  <c r="B749" i="5"/>
  <c r="J748" i="5"/>
  <c r="I748" i="5"/>
  <c r="G748" i="5"/>
  <c r="F748" i="5"/>
  <c r="D748" i="5"/>
  <c r="B748" i="5"/>
  <c r="J747" i="5"/>
  <c r="I747" i="5"/>
  <c r="G747" i="5"/>
  <c r="F747" i="5"/>
  <c r="D747" i="5"/>
  <c r="B747" i="5"/>
  <c r="J746" i="5"/>
  <c r="I746" i="5"/>
  <c r="G746" i="5"/>
  <c r="F746" i="5"/>
  <c r="D746" i="5"/>
  <c r="B746" i="5"/>
  <c r="J745" i="5"/>
  <c r="I745" i="5"/>
  <c r="G745" i="5"/>
  <c r="F745" i="5"/>
  <c r="D745" i="5"/>
  <c r="B745" i="5"/>
  <c r="J744" i="5"/>
  <c r="I744" i="5"/>
  <c r="G744" i="5"/>
  <c r="F744" i="5"/>
  <c r="D744" i="5"/>
  <c r="B744" i="5"/>
  <c r="J743" i="5"/>
  <c r="I743" i="5"/>
  <c r="G743" i="5"/>
  <c r="F743" i="5"/>
  <c r="D743" i="5"/>
  <c r="B743" i="5"/>
  <c r="J742" i="5"/>
  <c r="I742" i="5"/>
  <c r="G742" i="5"/>
  <c r="F742" i="5"/>
  <c r="D742" i="5"/>
  <c r="B742" i="5"/>
  <c r="J741" i="5"/>
  <c r="I741" i="5"/>
  <c r="G741" i="5"/>
  <c r="F741" i="5"/>
  <c r="D741" i="5"/>
  <c r="B741" i="5"/>
  <c r="J740" i="5"/>
  <c r="I740" i="5"/>
  <c r="G740" i="5"/>
  <c r="F740" i="5"/>
  <c r="D740" i="5"/>
  <c r="B740" i="5"/>
  <c r="J739" i="5"/>
  <c r="I739" i="5"/>
  <c r="G739" i="5"/>
  <c r="F739" i="5"/>
  <c r="D739" i="5"/>
  <c r="B739" i="5"/>
  <c r="J738" i="5"/>
  <c r="I738" i="5"/>
  <c r="G738" i="5"/>
  <c r="F738" i="5"/>
  <c r="D738" i="5"/>
  <c r="B738" i="5"/>
  <c r="J737" i="5"/>
  <c r="I737" i="5"/>
  <c r="G737" i="5"/>
  <c r="F737" i="5"/>
  <c r="D737" i="5"/>
  <c r="B737" i="5"/>
  <c r="J736" i="5"/>
  <c r="I736" i="5"/>
  <c r="G736" i="5"/>
  <c r="F736" i="5"/>
  <c r="D736" i="5"/>
  <c r="B736" i="5"/>
  <c r="J735" i="5"/>
  <c r="I735" i="5"/>
  <c r="G735" i="5"/>
  <c r="F735" i="5"/>
  <c r="D735" i="5"/>
  <c r="B735" i="5"/>
  <c r="J734" i="5"/>
  <c r="I734" i="5"/>
  <c r="G734" i="5"/>
  <c r="F734" i="5"/>
  <c r="D734" i="5"/>
  <c r="B734" i="5"/>
  <c r="J733" i="5"/>
  <c r="I733" i="5"/>
  <c r="G733" i="5"/>
  <c r="F733" i="5"/>
  <c r="D733" i="5"/>
  <c r="B733" i="5"/>
  <c r="J732" i="5"/>
  <c r="I732" i="5"/>
  <c r="G732" i="5"/>
  <c r="F732" i="5"/>
  <c r="D732" i="5"/>
  <c r="B732" i="5"/>
  <c r="J731" i="5"/>
  <c r="I731" i="5"/>
  <c r="G731" i="5"/>
  <c r="F731" i="5"/>
  <c r="D731" i="5"/>
  <c r="B731" i="5"/>
  <c r="J730" i="5"/>
  <c r="I730" i="5"/>
  <c r="G730" i="5"/>
  <c r="F730" i="5"/>
  <c r="D730" i="5"/>
  <c r="B730" i="5"/>
  <c r="J729" i="5"/>
  <c r="I729" i="5"/>
  <c r="G729" i="5"/>
  <c r="F729" i="5"/>
  <c r="D729" i="5"/>
  <c r="B729" i="5"/>
  <c r="J728" i="5"/>
  <c r="I728" i="5"/>
  <c r="G728" i="5"/>
  <c r="F728" i="5"/>
  <c r="D728" i="5"/>
  <c r="B728" i="5"/>
  <c r="J727" i="5"/>
  <c r="I727" i="5"/>
  <c r="G727" i="5"/>
  <c r="F727" i="5"/>
  <c r="D727" i="5"/>
  <c r="B727" i="5"/>
  <c r="J726" i="5"/>
  <c r="I726" i="5"/>
  <c r="G726" i="5"/>
  <c r="F726" i="5"/>
  <c r="D726" i="5"/>
  <c r="B726" i="5"/>
  <c r="J725" i="5"/>
  <c r="I725" i="5"/>
  <c r="G725" i="5"/>
  <c r="F725" i="5"/>
  <c r="D725" i="5"/>
  <c r="B725" i="5"/>
  <c r="J724" i="5"/>
  <c r="I724" i="5"/>
  <c r="G724" i="5"/>
  <c r="F724" i="5"/>
  <c r="D724" i="5"/>
  <c r="B724" i="5"/>
  <c r="J723" i="5"/>
  <c r="I723" i="5"/>
  <c r="G723" i="5"/>
  <c r="F723" i="5"/>
  <c r="D723" i="5"/>
  <c r="B723" i="5"/>
  <c r="J722" i="5"/>
  <c r="I722" i="5"/>
  <c r="G722" i="5"/>
  <c r="F722" i="5"/>
  <c r="D722" i="5"/>
  <c r="B722" i="5"/>
  <c r="J721" i="5"/>
  <c r="I721" i="5"/>
  <c r="G721" i="5"/>
  <c r="F721" i="5"/>
  <c r="D721" i="5"/>
  <c r="B721" i="5"/>
  <c r="J720" i="5"/>
  <c r="I720" i="5"/>
  <c r="G720" i="5"/>
  <c r="F720" i="5"/>
  <c r="D720" i="5"/>
  <c r="B720" i="5"/>
  <c r="J719" i="5"/>
  <c r="I719" i="5"/>
  <c r="G719" i="5"/>
  <c r="F719" i="5"/>
  <c r="D719" i="5"/>
  <c r="B719" i="5"/>
  <c r="J718" i="5"/>
  <c r="I718" i="5"/>
  <c r="G718" i="5"/>
  <c r="F718" i="5"/>
  <c r="D718" i="5"/>
  <c r="B718" i="5"/>
  <c r="J717" i="5"/>
  <c r="I717" i="5"/>
  <c r="G717" i="5"/>
  <c r="F717" i="5"/>
  <c r="D717" i="5"/>
  <c r="B717" i="5"/>
  <c r="J716" i="5"/>
  <c r="I716" i="5"/>
  <c r="G716" i="5"/>
  <c r="F716" i="5"/>
  <c r="D716" i="5"/>
  <c r="B716" i="5"/>
  <c r="J715" i="5"/>
  <c r="I715" i="5"/>
  <c r="G715" i="5"/>
  <c r="F715" i="5"/>
  <c r="D715" i="5"/>
  <c r="B715" i="5"/>
  <c r="J714" i="5"/>
  <c r="I714" i="5"/>
  <c r="G714" i="5"/>
  <c r="F714" i="5"/>
  <c r="D714" i="5"/>
  <c r="B714" i="5"/>
  <c r="J713" i="5"/>
  <c r="I713" i="5"/>
  <c r="G713" i="5"/>
  <c r="F713" i="5"/>
  <c r="D713" i="5"/>
  <c r="B713" i="5"/>
  <c r="J712" i="5"/>
  <c r="I712" i="5"/>
  <c r="G712" i="5"/>
  <c r="F712" i="5"/>
  <c r="D712" i="5"/>
  <c r="B712" i="5"/>
  <c r="J711" i="5"/>
  <c r="I711" i="5"/>
  <c r="G711" i="5"/>
  <c r="F711" i="5"/>
  <c r="D711" i="5"/>
  <c r="B711" i="5"/>
  <c r="J710" i="5"/>
  <c r="I710" i="5"/>
  <c r="G710" i="5"/>
  <c r="F710" i="5"/>
  <c r="D710" i="5"/>
  <c r="B710" i="5"/>
  <c r="J709" i="5"/>
  <c r="I709" i="5"/>
  <c r="G709" i="5"/>
  <c r="F709" i="5"/>
  <c r="D709" i="5"/>
  <c r="B709" i="5"/>
  <c r="J708" i="5"/>
  <c r="I708" i="5"/>
  <c r="G708" i="5"/>
  <c r="F708" i="5"/>
  <c r="D708" i="5"/>
  <c r="B708" i="5"/>
  <c r="J707" i="5"/>
  <c r="I707" i="5"/>
  <c r="G707" i="5"/>
  <c r="F707" i="5"/>
  <c r="D707" i="5"/>
  <c r="B707" i="5"/>
  <c r="J706" i="5"/>
  <c r="I706" i="5"/>
  <c r="G706" i="5"/>
  <c r="F706" i="5"/>
  <c r="D706" i="5"/>
  <c r="B706" i="5"/>
  <c r="J705" i="5"/>
  <c r="I705" i="5"/>
  <c r="G705" i="5"/>
  <c r="F705" i="5"/>
  <c r="D705" i="5"/>
  <c r="B705" i="5"/>
  <c r="J704" i="5"/>
  <c r="I704" i="5"/>
  <c r="G704" i="5"/>
  <c r="F704" i="5"/>
  <c r="D704" i="5"/>
  <c r="B704" i="5"/>
  <c r="J703" i="5"/>
  <c r="I703" i="5"/>
  <c r="G703" i="5"/>
  <c r="F703" i="5"/>
  <c r="D703" i="5"/>
  <c r="B703" i="5"/>
  <c r="J702" i="5"/>
  <c r="I702" i="5"/>
  <c r="G702" i="5"/>
  <c r="F702" i="5"/>
  <c r="D702" i="5"/>
  <c r="B702" i="5"/>
  <c r="J701" i="5"/>
  <c r="I701" i="5"/>
  <c r="G701" i="5"/>
  <c r="F701" i="5"/>
  <c r="D701" i="5"/>
  <c r="B701" i="5"/>
  <c r="J700" i="5"/>
  <c r="I700" i="5"/>
  <c r="G700" i="5"/>
  <c r="F700" i="5"/>
  <c r="D700" i="5"/>
  <c r="B700" i="5"/>
  <c r="J699" i="5"/>
  <c r="I699" i="5"/>
  <c r="G699" i="5"/>
  <c r="F699" i="5"/>
  <c r="D699" i="5"/>
  <c r="B699" i="5"/>
  <c r="J698" i="5"/>
  <c r="I698" i="5"/>
  <c r="G698" i="5"/>
  <c r="F698" i="5"/>
  <c r="D698" i="5"/>
  <c r="B698" i="5"/>
  <c r="J697" i="5"/>
  <c r="I697" i="5"/>
  <c r="G697" i="5"/>
  <c r="F697" i="5"/>
  <c r="D697" i="5"/>
  <c r="B697" i="5"/>
  <c r="J696" i="5"/>
  <c r="I696" i="5"/>
  <c r="G696" i="5"/>
  <c r="F696" i="5"/>
  <c r="D696" i="5"/>
  <c r="B696" i="5"/>
  <c r="J695" i="5"/>
  <c r="I695" i="5"/>
  <c r="G695" i="5"/>
  <c r="F695" i="5"/>
  <c r="D695" i="5"/>
  <c r="B695" i="5"/>
  <c r="J694" i="5"/>
  <c r="I694" i="5"/>
  <c r="G694" i="5"/>
  <c r="F694" i="5"/>
  <c r="D694" i="5"/>
  <c r="B694" i="5"/>
  <c r="J693" i="5"/>
  <c r="I693" i="5"/>
  <c r="G693" i="5"/>
  <c r="F693" i="5"/>
  <c r="D693" i="5"/>
  <c r="B693" i="5"/>
  <c r="J692" i="5"/>
  <c r="I692" i="5"/>
  <c r="G692" i="5"/>
  <c r="F692" i="5"/>
  <c r="D692" i="5"/>
  <c r="B692" i="5"/>
  <c r="J691" i="5"/>
  <c r="I691" i="5"/>
  <c r="G691" i="5"/>
  <c r="F691" i="5"/>
  <c r="D691" i="5"/>
  <c r="B691" i="5"/>
  <c r="J690" i="5"/>
  <c r="I690" i="5"/>
  <c r="G690" i="5"/>
  <c r="F690" i="5"/>
  <c r="D690" i="5"/>
  <c r="B690" i="5"/>
  <c r="J689" i="5"/>
  <c r="I689" i="5"/>
  <c r="G689" i="5"/>
  <c r="F689" i="5"/>
  <c r="D689" i="5"/>
  <c r="B689" i="5"/>
  <c r="J688" i="5"/>
  <c r="I688" i="5"/>
  <c r="G688" i="5"/>
  <c r="F688" i="5"/>
  <c r="D688" i="5"/>
  <c r="B688" i="5"/>
  <c r="J687" i="5"/>
  <c r="I687" i="5"/>
  <c r="G687" i="5"/>
  <c r="F687" i="5"/>
  <c r="D687" i="5"/>
  <c r="B687" i="5"/>
  <c r="J686" i="5"/>
  <c r="I686" i="5"/>
  <c r="G686" i="5"/>
  <c r="F686" i="5"/>
  <c r="D686" i="5"/>
  <c r="B686" i="5"/>
  <c r="J685" i="5"/>
  <c r="I685" i="5"/>
  <c r="G685" i="5"/>
  <c r="F685" i="5"/>
  <c r="D685" i="5"/>
  <c r="B685" i="5"/>
  <c r="J684" i="5"/>
  <c r="I684" i="5"/>
  <c r="G684" i="5"/>
  <c r="F684" i="5"/>
  <c r="D684" i="5"/>
  <c r="B684" i="5"/>
  <c r="J683" i="5"/>
  <c r="I683" i="5"/>
  <c r="G683" i="5"/>
  <c r="F683" i="5"/>
  <c r="D683" i="5"/>
  <c r="B683" i="5"/>
  <c r="J682" i="5"/>
  <c r="I682" i="5"/>
  <c r="G682" i="5"/>
  <c r="F682" i="5"/>
  <c r="D682" i="5"/>
  <c r="B682" i="5"/>
  <c r="J681" i="5"/>
  <c r="I681" i="5"/>
  <c r="G681" i="5"/>
  <c r="F681" i="5"/>
  <c r="D681" i="5"/>
  <c r="B681" i="5"/>
  <c r="J680" i="5"/>
  <c r="I680" i="5"/>
  <c r="G680" i="5"/>
  <c r="F680" i="5"/>
  <c r="D680" i="5"/>
  <c r="B680" i="5"/>
  <c r="J679" i="5"/>
  <c r="I679" i="5"/>
  <c r="G679" i="5"/>
  <c r="F679" i="5"/>
  <c r="D679" i="5"/>
  <c r="B679" i="5"/>
  <c r="J678" i="5"/>
  <c r="I678" i="5"/>
  <c r="G678" i="5"/>
  <c r="F678" i="5"/>
  <c r="D678" i="5"/>
  <c r="B678" i="5"/>
  <c r="J677" i="5"/>
  <c r="I677" i="5"/>
  <c r="G677" i="5"/>
  <c r="F677" i="5"/>
  <c r="D677" i="5"/>
  <c r="B677" i="5"/>
  <c r="J676" i="5"/>
  <c r="I676" i="5"/>
  <c r="G676" i="5"/>
  <c r="F676" i="5"/>
  <c r="D676" i="5"/>
  <c r="B676" i="5"/>
  <c r="J675" i="5"/>
  <c r="I675" i="5"/>
  <c r="G675" i="5"/>
  <c r="F675" i="5"/>
  <c r="D675" i="5"/>
  <c r="B675" i="5"/>
  <c r="J674" i="5"/>
  <c r="I674" i="5"/>
  <c r="G674" i="5"/>
  <c r="F674" i="5"/>
  <c r="D674" i="5"/>
  <c r="B674" i="5"/>
  <c r="J673" i="5"/>
  <c r="I673" i="5"/>
  <c r="G673" i="5"/>
  <c r="F673" i="5"/>
  <c r="D673" i="5"/>
  <c r="B673" i="5"/>
  <c r="J672" i="5"/>
  <c r="I672" i="5"/>
  <c r="G672" i="5"/>
  <c r="F672" i="5"/>
  <c r="D672" i="5"/>
  <c r="B672" i="5"/>
  <c r="J671" i="5"/>
  <c r="I671" i="5"/>
  <c r="G671" i="5"/>
  <c r="F671" i="5"/>
  <c r="D671" i="5"/>
  <c r="B671" i="5"/>
  <c r="J670" i="5"/>
  <c r="I670" i="5"/>
  <c r="G670" i="5"/>
  <c r="F670" i="5"/>
  <c r="D670" i="5"/>
  <c r="B670" i="5"/>
  <c r="J669" i="5"/>
  <c r="I669" i="5"/>
  <c r="G669" i="5"/>
  <c r="F669" i="5"/>
  <c r="D669" i="5"/>
  <c r="B669" i="5"/>
  <c r="J668" i="5"/>
  <c r="I668" i="5"/>
  <c r="G668" i="5"/>
  <c r="F668" i="5"/>
  <c r="D668" i="5"/>
  <c r="B668" i="5"/>
  <c r="J667" i="5"/>
  <c r="I667" i="5"/>
  <c r="G667" i="5"/>
  <c r="F667" i="5"/>
  <c r="D667" i="5"/>
  <c r="B667" i="5"/>
  <c r="J666" i="5"/>
  <c r="I666" i="5"/>
  <c r="G666" i="5"/>
  <c r="F666" i="5"/>
  <c r="D666" i="5"/>
  <c r="B666" i="5"/>
  <c r="J665" i="5"/>
  <c r="I665" i="5"/>
  <c r="G665" i="5"/>
  <c r="F665" i="5"/>
  <c r="D665" i="5"/>
  <c r="B665" i="5"/>
  <c r="J664" i="5"/>
  <c r="I664" i="5"/>
  <c r="G664" i="5"/>
  <c r="F664" i="5"/>
  <c r="D664" i="5"/>
  <c r="B664" i="5"/>
  <c r="J663" i="5"/>
  <c r="I663" i="5"/>
  <c r="G663" i="5"/>
  <c r="F663" i="5"/>
  <c r="D663" i="5"/>
  <c r="B663" i="5"/>
  <c r="J662" i="5"/>
  <c r="I662" i="5"/>
  <c r="G662" i="5"/>
  <c r="F662" i="5"/>
  <c r="D662" i="5"/>
  <c r="B662" i="5"/>
  <c r="J661" i="5"/>
  <c r="I661" i="5"/>
  <c r="G661" i="5"/>
  <c r="F661" i="5"/>
  <c r="D661" i="5"/>
  <c r="B661" i="5"/>
  <c r="J660" i="5"/>
  <c r="I660" i="5"/>
  <c r="G660" i="5"/>
  <c r="F660" i="5"/>
  <c r="D660" i="5"/>
  <c r="B660" i="5"/>
  <c r="J659" i="5"/>
  <c r="I659" i="5"/>
  <c r="G659" i="5"/>
  <c r="F659" i="5"/>
  <c r="D659" i="5"/>
  <c r="B659" i="5"/>
  <c r="J658" i="5"/>
  <c r="I658" i="5"/>
  <c r="G658" i="5"/>
  <c r="F658" i="5"/>
  <c r="D658" i="5"/>
  <c r="B658" i="5"/>
  <c r="J657" i="5"/>
  <c r="I657" i="5"/>
  <c r="G657" i="5"/>
  <c r="F657" i="5"/>
  <c r="D657" i="5"/>
  <c r="B657" i="5"/>
  <c r="J656" i="5"/>
  <c r="I656" i="5"/>
  <c r="G656" i="5"/>
  <c r="F656" i="5"/>
  <c r="D656" i="5"/>
  <c r="B656" i="5"/>
  <c r="J655" i="5"/>
  <c r="I655" i="5"/>
  <c r="G655" i="5"/>
  <c r="F655" i="5"/>
  <c r="D655" i="5"/>
  <c r="B655" i="5"/>
  <c r="J654" i="5"/>
  <c r="I654" i="5"/>
  <c r="G654" i="5"/>
  <c r="F654" i="5"/>
  <c r="D654" i="5"/>
  <c r="B654" i="5"/>
  <c r="J653" i="5"/>
  <c r="I653" i="5"/>
  <c r="G653" i="5"/>
  <c r="F653" i="5"/>
  <c r="D653" i="5"/>
  <c r="B653" i="5"/>
  <c r="J652" i="5"/>
  <c r="I652" i="5"/>
  <c r="G652" i="5"/>
  <c r="F652" i="5"/>
  <c r="D652" i="5"/>
  <c r="B652" i="5"/>
  <c r="J651" i="5"/>
  <c r="I651" i="5"/>
  <c r="G651" i="5"/>
  <c r="F651" i="5"/>
  <c r="D651" i="5"/>
  <c r="B651" i="5"/>
  <c r="J650" i="5"/>
  <c r="I650" i="5"/>
  <c r="G650" i="5"/>
  <c r="F650" i="5"/>
  <c r="D650" i="5"/>
  <c r="B650" i="5"/>
  <c r="J649" i="5"/>
  <c r="I649" i="5"/>
  <c r="G649" i="5"/>
  <c r="F649" i="5"/>
  <c r="D649" i="5"/>
  <c r="B649" i="5"/>
  <c r="J648" i="5"/>
  <c r="I648" i="5"/>
  <c r="G648" i="5"/>
  <c r="F648" i="5"/>
  <c r="D648" i="5"/>
  <c r="B648" i="5"/>
  <c r="J647" i="5"/>
  <c r="I647" i="5"/>
  <c r="G647" i="5"/>
  <c r="F647" i="5"/>
  <c r="D647" i="5"/>
  <c r="B647" i="5"/>
  <c r="J646" i="5"/>
  <c r="I646" i="5"/>
  <c r="G646" i="5"/>
  <c r="F646" i="5"/>
  <c r="D646" i="5"/>
  <c r="B646" i="5"/>
  <c r="J645" i="5"/>
  <c r="I645" i="5"/>
  <c r="G645" i="5"/>
  <c r="F645" i="5"/>
  <c r="D645" i="5"/>
  <c r="B645" i="5"/>
  <c r="J644" i="5"/>
  <c r="I644" i="5"/>
  <c r="G644" i="5"/>
  <c r="F644" i="5"/>
  <c r="D644" i="5"/>
  <c r="B644" i="5"/>
  <c r="J643" i="5"/>
  <c r="I643" i="5"/>
  <c r="G643" i="5"/>
  <c r="F643" i="5"/>
  <c r="D643" i="5"/>
  <c r="B643" i="5"/>
  <c r="J642" i="5"/>
  <c r="I642" i="5"/>
  <c r="G642" i="5"/>
  <c r="F642" i="5"/>
  <c r="D642" i="5"/>
  <c r="B642" i="5"/>
  <c r="J641" i="5"/>
  <c r="I641" i="5"/>
  <c r="G641" i="5"/>
  <c r="F641" i="5"/>
  <c r="D641" i="5"/>
  <c r="B641" i="5"/>
  <c r="J640" i="5"/>
  <c r="I640" i="5"/>
  <c r="G640" i="5"/>
  <c r="F640" i="5"/>
  <c r="D640" i="5"/>
  <c r="B640" i="5"/>
  <c r="J639" i="5"/>
  <c r="I639" i="5"/>
  <c r="G639" i="5"/>
  <c r="F639" i="5"/>
  <c r="D639" i="5"/>
  <c r="B639" i="5"/>
  <c r="J638" i="5"/>
  <c r="I638" i="5"/>
  <c r="G638" i="5"/>
  <c r="F638" i="5"/>
  <c r="D638" i="5"/>
  <c r="B638" i="5"/>
  <c r="J637" i="5"/>
  <c r="I637" i="5"/>
  <c r="G637" i="5"/>
  <c r="F637" i="5"/>
  <c r="D637" i="5"/>
  <c r="B637" i="5"/>
  <c r="J636" i="5"/>
  <c r="I636" i="5"/>
  <c r="G636" i="5"/>
  <c r="F636" i="5"/>
  <c r="D636" i="5"/>
  <c r="B636" i="5"/>
  <c r="J635" i="5"/>
  <c r="I635" i="5"/>
  <c r="G635" i="5"/>
  <c r="F635" i="5"/>
  <c r="D635" i="5"/>
  <c r="B635" i="5"/>
  <c r="J634" i="5"/>
  <c r="I634" i="5"/>
  <c r="G634" i="5"/>
  <c r="F634" i="5"/>
  <c r="D634" i="5"/>
  <c r="B634" i="5"/>
  <c r="J633" i="5"/>
  <c r="I633" i="5"/>
  <c r="G633" i="5"/>
  <c r="F633" i="5"/>
  <c r="D633" i="5"/>
  <c r="B633" i="5"/>
  <c r="J632" i="5"/>
  <c r="I632" i="5"/>
  <c r="G632" i="5"/>
  <c r="F632" i="5"/>
  <c r="D632" i="5"/>
  <c r="B632" i="5"/>
  <c r="J631" i="5"/>
  <c r="I631" i="5"/>
  <c r="G631" i="5"/>
  <c r="F631" i="5"/>
  <c r="D631" i="5"/>
  <c r="B631" i="5"/>
  <c r="J630" i="5"/>
  <c r="I630" i="5"/>
  <c r="G630" i="5"/>
  <c r="F630" i="5"/>
  <c r="D630" i="5"/>
  <c r="B630" i="5"/>
  <c r="J629" i="5"/>
  <c r="I629" i="5"/>
  <c r="G629" i="5"/>
  <c r="F629" i="5"/>
  <c r="D629" i="5"/>
  <c r="B629" i="5"/>
  <c r="J628" i="5"/>
  <c r="I628" i="5"/>
  <c r="G628" i="5"/>
  <c r="F628" i="5"/>
  <c r="D628" i="5"/>
  <c r="B628" i="5"/>
  <c r="J627" i="5"/>
  <c r="I627" i="5"/>
  <c r="G627" i="5"/>
  <c r="F627" i="5"/>
  <c r="D627" i="5"/>
  <c r="B627" i="5"/>
  <c r="J626" i="5"/>
  <c r="I626" i="5"/>
  <c r="G626" i="5"/>
  <c r="F626" i="5"/>
  <c r="D626" i="5"/>
  <c r="B626" i="5"/>
  <c r="J625" i="5"/>
  <c r="I625" i="5"/>
  <c r="G625" i="5"/>
  <c r="F625" i="5"/>
  <c r="D625" i="5"/>
  <c r="B625" i="5"/>
  <c r="J624" i="5"/>
  <c r="I624" i="5"/>
  <c r="G624" i="5"/>
  <c r="F624" i="5"/>
  <c r="D624" i="5"/>
  <c r="B624" i="5"/>
  <c r="J623" i="5"/>
  <c r="I623" i="5"/>
  <c r="G623" i="5"/>
  <c r="F623" i="5"/>
  <c r="D623" i="5"/>
  <c r="B623" i="5"/>
  <c r="J622" i="5"/>
  <c r="I622" i="5"/>
  <c r="G622" i="5"/>
  <c r="F622" i="5"/>
  <c r="D622" i="5"/>
  <c r="B622" i="5"/>
  <c r="J621" i="5"/>
  <c r="I621" i="5"/>
  <c r="G621" i="5"/>
  <c r="F621" i="5"/>
  <c r="D621" i="5"/>
  <c r="B621" i="5"/>
  <c r="J620" i="5"/>
  <c r="I620" i="5"/>
  <c r="G620" i="5"/>
  <c r="F620" i="5"/>
  <c r="D620" i="5"/>
  <c r="B620" i="5"/>
  <c r="J619" i="5"/>
  <c r="I619" i="5"/>
  <c r="G619" i="5"/>
  <c r="F619" i="5"/>
  <c r="D619" i="5"/>
  <c r="B619" i="5"/>
  <c r="J618" i="5"/>
  <c r="I618" i="5"/>
  <c r="G618" i="5"/>
  <c r="F618" i="5"/>
  <c r="D618" i="5"/>
  <c r="B618" i="5"/>
  <c r="J617" i="5"/>
  <c r="I617" i="5"/>
  <c r="G617" i="5"/>
  <c r="F617" i="5"/>
  <c r="D617" i="5"/>
  <c r="B617" i="5"/>
  <c r="J616" i="5"/>
  <c r="I616" i="5"/>
  <c r="G616" i="5"/>
  <c r="F616" i="5"/>
  <c r="D616" i="5"/>
  <c r="B616" i="5"/>
  <c r="J615" i="5"/>
  <c r="I615" i="5"/>
  <c r="G615" i="5"/>
  <c r="F615" i="5"/>
  <c r="D615" i="5"/>
  <c r="B615" i="5"/>
  <c r="J614" i="5"/>
  <c r="I614" i="5"/>
  <c r="G614" i="5"/>
  <c r="F614" i="5"/>
  <c r="D614" i="5"/>
  <c r="B614" i="5"/>
  <c r="J613" i="5"/>
  <c r="I613" i="5"/>
  <c r="G613" i="5"/>
  <c r="F613" i="5"/>
  <c r="D613" i="5"/>
  <c r="B613" i="5"/>
  <c r="J612" i="5"/>
  <c r="I612" i="5"/>
  <c r="G612" i="5"/>
  <c r="F612" i="5"/>
  <c r="D612" i="5"/>
  <c r="B612" i="5"/>
  <c r="J611" i="5"/>
  <c r="I611" i="5"/>
  <c r="G611" i="5"/>
  <c r="F611" i="5"/>
  <c r="D611" i="5"/>
  <c r="B611" i="5"/>
  <c r="J610" i="5"/>
  <c r="I610" i="5"/>
  <c r="G610" i="5"/>
  <c r="F610" i="5"/>
  <c r="D610" i="5"/>
  <c r="B610" i="5"/>
  <c r="J609" i="5"/>
  <c r="I609" i="5"/>
  <c r="G609" i="5"/>
  <c r="F609" i="5"/>
  <c r="D609" i="5"/>
  <c r="B609" i="5"/>
  <c r="J608" i="5"/>
  <c r="I608" i="5"/>
  <c r="G608" i="5"/>
  <c r="F608" i="5"/>
  <c r="D608" i="5"/>
  <c r="B608" i="5"/>
  <c r="J607" i="5"/>
  <c r="I607" i="5"/>
  <c r="G607" i="5"/>
  <c r="F607" i="5"/>
  <c r="D607" i="5"/>
  <c r="B607" i="5"/>
  <c r="J606" i="5"/>
  <c r="I606" i="5"/>
  <c r="G606" i="5"/>
  <c r="F606" i="5"/>
  <c r="D606" i="5"/>
  <c r="B606" i="5"/>
  <c r="J605" i="5"/>
  <c r="I605" i="5"/>
  <c r="G605" i="5"/>
  <c r="F605" i="5"/>
  <c r="D605" i="5"/>
  <c r="B605" i="5"/>
  <c r="J604" i="5"/>
  <c r="I604" i="5"/>
  <c r="G604" i="5"/>
  <c r="F604" i="5"/>
  <c r="D604" i="5"/>
  <c r="B604" i="5"/>
  <c r="J603" i="5"/>
  <c r="I603" i="5"/>
  <c r="G603" i="5"/>
  <c r="F603" i="5"/>
  <c r="D603" i="5"/>
  <c r="B603" i="5"/>
  <c r="J602" i="5"/>
  <c r="I602" i="5"/>
  <c r="G602" i="5"/>
  <c r="F602" i="5"/>
  <c r="D602" i="5"/>
  <c r="B602" i="5"/>
  <c r="J601" i="5"/>
  <c r="I601" i="5"/>
  <c r="G601" i="5"/>
  <c r="F601" i="5"/>
  <c r="D601" i="5"/>
  <c r="B601" i="5"/>
  <c r="J600" i="5"/>
  <c r="I600" i="5"/>
  <c r="G600" i="5"/>
  <c r="F600" i="5"/>
  <c r="D600" i="5"/>
  <c r="B600" i="5"/>
  <c r="J599" i="5"/>
  <c r="I599" i="5"/>
  <c r="G599" i="5"/>
  <c r="F599" i="5"/>
  <c r="D599" i="5"/>
  <c r="B599" i="5"/>
  <c r="J598" i="5"/>
  <c r="I598" i="5"/>
  <c r="G598" i="5"/>
  <c r="F598" i="5"/>
  <c r="D598" i="5"/>
  <c r="B598" i="5"/>
  <c r="J597" i="5"/>
  <c r="I597" i="5"/>
  <c r="G597" i="5"/>
  <c r="F597" i="5"/>
  <c r="D597" i="5"/>
  <c r="B597" i="5"/>
  <c r="J596" i="5"/>
  <c r="I596" i="5"/>
  <c r="G596" i="5"/>
  <c r="F596" i="5"/>
  <c r="D596" i="5"/>
  <c r="B596" i="5"/>
  <c r="J595" i="5"/>
  <c r="I595" i="5"/>
  <c r="G595" i="5"/>
  <c r="F595" i="5"/>
  <c r="D595" i="5"/>
  <c r="B595" i="5"/>
  <c r="J594" i="5"/>
  <c r="I594" i="5"/>
  <c r="G594" i="5"/>
  <c r="F594" i="5"/>
  <c r="D594" i="5"/>
  <c r="B594" i="5"/>
  <c r="J593" i="5"/>
  <c r="I593" i="5"/>
  <c r="G593" i="5"/>
  <c r="F593" i="5"/>
  <c r="D593" i="5"/>
  <c r="B593" i="5"/>
  <c r="J592" i="5"/>
  <c r="I592" i="5"/>
  <c r="G592" i="5"/>
  <c r="F592" i="5"/>
  <c r="D592" i="5"/>
  <c r="B592" i="5"/>
  <c r="J591" i="5"/>
  <c r="I591" i="5"/>
  <c r="G591" i="5"/>
  <c r="F591" i="5"/>
  <c r="D591" i="5"/>
  <c r="B591" i="5"/>
  <c r="J590" i="5"/>
  <c r="I590" i="5"/>
  <c r="G590" i="5"/>
  <c r="F590" i="5"/>
  <c r="D590" i="5"/>
  <c r="B590" i="5"/>
  <c r="J589" i="5"/>
  <c r="I589" i="5"/>
  <c r="G589" i="5"/>
  <c r="F589" i="5"/>
  <c r="D589" i="5"/>
  <c r="B589" i="5"/>
  <c r="J588" i="5"/>
  <c r="I588" i="5"/>
  <c r="G588" i="5"/>
  <c r="F588" i="5"/>
  <c r="D588" i="5"/>
  <c r="B588" i="5"/>
  <c r="J587" i="5"/>
  <c r="I587" i="5"/>
  <c r="G587" i="5"/>
  <c r="F587" i="5"/>
  <c r="D587" i="5"/>
  <c r="B587" i="5"/>
  <c r="J586" i="5"/>
  <c r="I586" i="5"/>
  <c r="G586" i="5"/>
  <c r="F586" i="5"/>
  <c r="D586" i="5"/>
  <c r="B586" i="5"/>
  <c r="J585" i="5"/>
  <c r="I585" i="5"/>
  <c r="G585" i="5"/>
  <c r="F585" i="5"/>
  <c r="D585" i="5"/>
  <c r="B585" i="5"/>
  <c r="J584" i="5"/>
  <c r="I584" i="5"/>
  <c r="G584" i="5"/>
  <c r="F584" i="5"/>
  <c r="D584" i="5"/>
  <c r="B584" i="5"/>
  <c r="J583" i="5"/>
  <c r="I583" i="5"/>
  <c r="G583" i="5"/>
  <c r="F583" i="5"/>
  <c r="D583" i="5"/>
  <c r="B583" i="5"/>
  <c r="J582" i="5"/>
  <c r="I582" i="5"/>
  <c r="G582" i="5"/>
  <c r="F582" i="5"/>
  <c r="D582" i="5"/>
  <c r="B582" i="5"/>
  <c r="J581" i="5"/>
  <c r="I581" i="5"/>
  <c r="G581" i="5"/>
  <c r="F581" i="5"/>
  <c r="D581" i="5"/>
  <c r="B581" i="5"/>
  <c r="J580" i="5"/>
  <c r="I580" i="5"/>
  <c r="G580" i="5"/>
  <c r="F580" i="5"/>
  <c r="D580" i="5"/>
  <c r="B580" i="5"/>
  <c r="J579" i="5"/>
  <c r="I579" i="5"/>
  <c r="G579" i="5"/>
  <c r="F579" i="5"/>
  <c r="D579" i="5"/>
  <c r="B579" i="5"/>
  <c r="J578" i="5"/>
  <c r="I578" i="5"/>
  <c r="G578" i="5"/>
  <c r="F578" i="5"/>
  <c r="D578" i="5"/>
  <c r="B578" i="5"/>
  <c r="J577" i="5"/>
  <c r="I577" i="5"/>
  <c r="G577" i="5"/>
  <c r="F577" i="5"/>
  <c r="D577" i="5"/>
  <c r="B577" i="5"/>
  <c r="J576" i="5"/>
  <c r="I576" i="5"/>
  <c r="G576" i="5"/>
  <c r="F576" i="5"/>
  <c r="D576" i="5"/>
  <c r="B576" i="5"/>
  <c r="J575" i="5"/>
  <c r="I575" i="5"/>
  <c r="G575" i="5"/>
  <c r="F575" i="5"/>
  <c r="D575" i="5"/>
  <c r="B575" i="5"/>
  <c r="J574" i="5"/>
  <c r="I574" i="5"/>
  <c r="G574" i="5"/>
  <c r="F574" i="5"/>
  <c r="D574" i="5"/>
  <c r="B574" i="5"/>
  <c r="J573" i="5"/>
  <c r="I573" i="5"/>
  <c r="G573" i="5"/>
  <c r="F573" i="5"/>
  <c r="D573" i="5"/>
  <c r="B573" i="5"/>
  <c r="J572" i="5"/>
  <c r="I572" i="5"/>
  <c r="G572" i="5"/>
  <c r="F572" i="5"/>
  <c r="D572" i="5"/>
  <c r="B572" i="5"/>
  <c r="J571" i="5"/>
  <c r="I571" i="5"/>
  <c r="G571" i="5"/>
  <c r="F571" i="5"/>
  <c r="D571" i="5"/>
  <c r="B571" i="5"/>
  <c r="J570" i="5"/>
  <c r="I570" i="5"/>
  <c r="G570" i="5"/>
  <c r="F570" i="5"/>
  <c r="D570" i="5"/>
  <c r="B570" i="5"/>
  <c r="J569" i="5"/>
  <c r="I569" i="5"/>
  <c r="G569" i="5"/>
  <c r="F569" i="5"/>
  <c r="D569" i="5"/>
  <c r="B569" i="5"/>
  <c r="J568" i="5"/>
  <c r="I568" i="5"/>
  <c r="G568" i="5"/>
  <c r="F568" i="5"/>
  <c r="D568" i="5"/>
  <c r="B568" i="5"/>
  <c r="J567" i="5"/>
  <c r="I567" i="5"/>
  <c r="G567" i="5"/>
  <c r="F567" i="5"/>
  <c r="D567" i="5"/>
  <c r="B567" i="5"/>
  <c r="J566" i="5"/>
  <c r="I566" i="5"/>
  <c r="G566" i="5"/>
  <c r="F566" i="5"/>
  <c r="D566" i="5"/>
  <c r="B566" i="5"/>
  <c r="J565" i="5"/>
  <c r="I565" i="5"/>
  <c r="G565" i="5"/>
  <c r="F565" i="5"/>
  <c r="D565" i="5"/>
  <c r="B565" i="5"/>
  <c r="J564" i="5"/>
  <c r="I564" i="5"/>
  <c r="G564" i="5"/>
  <c r="F564" i="5"/>
  <c r="D564" i="5"/>
  <c r="B564" i="5"/>
  <c r="J563" i="5"/>
  <c r="I563" i="5"/>
  <c r="G563" i="5"/>
  <c r="F563" i="5"/>
  <c r="D563" i="5"/>
  <c r="B563" i="5"/>
  <c r="J562" i="5"/>
  <c r="I562" i="5"/>
  <c r="G562" i="5"/>
  <c r="F562" i="5"/>
  <c r="D562" i="5"/>
  <c r="B562" i="5"/>
  <c r="J561" i="5"/>
  <c r="I561" i="5"/>
  <c r="G561" i="5"/>
  <c r="F561" i="5"/>
  <c r="D561" i="5"/>
  <c r="B561" i="5"/>
  <c r="J560" i="5"/>
  <c r="I560" i="5"/>
  <c r="G560" i="5"/>
  <c r="F560" i="5"/>
  <c r="D560" i="5"/>
  <c r="B560" i="5"/>
  <c r="J559" i="5"/>
  <c r="I559" i="5"/>
  <c r="G559" i="5"/>
  <c r="F559" i="5"/>
  <c r="D559" i="5"/>
  <c r="B559" i="5"/>
  <c r="J558" i="5"/>
  <c r="I558" i="5"/>
  <c r="G558" i="5"/>
  <c r="F558" i="5"/>
  <c r="D558" i="5"/>
  <c r="B558" i="5"/>
  <c r="J557" i="5"/>
  <c r="I557" i="5"/>
  <c r="G557" i="5"/>
  <c r="F557" i="5"/>
  <c r="D557" i="5"/>
  <c r="B557" i="5"/>
  <c r="J556" i="5"/>
  <c r="I556" i="5"/>
  <c r="G556" i="5"/>
  <c r="F556" i="5"/>
  <c r="D556" i="5"/>
  <c r="B556" i="5"/>
  <c r="J555" i="5"/>
  <c r="I555" i="5"/>
  <c r="G555" i="5"/>
  <c r="F555" i="5"/>
  <c r="D555" i="5"/>
  <c r="B555" i="5"/>
  <c r="J554" i="5"/>
  <c r="I554" i="5"/>
  <c r="G554" i="5"/>
  <c r="F554" i="5"/>
  <c r="D554" i="5"/>
  <c r="B554" i="5"/>
  <c r="J553" i="5"/>
  <c r="I553" i="5"/>
  <c r="G553" i="5"/>
  <c r="F553" i="5"/>
  <c r="D553" i="5"/>
  <c r="B553" i="5"/>
  <c r="J552" i="5"/>
  <c r="I552" i="5"/>
  <c r="G552" i="5"/>
  <c r="F552" i="5"/>
  <c r="D552" i="5"/>
  <c r="B552" i="5"/>
  <c r="J551" i="5"/>
  <c r="I551" i="5"/>
  <c r="G551" i="5"/>
  <c r="F551" i="5"/>
  <c r="D551" i="5"/>
  <c r="B551" i="5"/>
  <c r="J550" i="5"/>
  <c r="I550" i="5"/>
  <c r="G550" i="5"/>
  <c r="F550" i="5"/>
  <c r="D550" i="5"/>
  <c r="B550" i="5"/>
  <c r="J549" i="5"/>
  <c r="I549" i="5"/>
  <c r="G549" i="5"/>
  <c r="F549" i="5"/>
  <c r="D549" i="5"/>
  <c r="B549" i="5"/>
  <c r="J548" i="5"/>
  <c r="I548" i="5"/>
  <c r="G548" i="5"/>
  <c r="F548" i="5"/>
  <c r="D548" i="5"/>
  <c r="B548" i="5"/>
  <c r="J547" i="5"/>
  <c r="I547" i="5"/>
  <c r="G547" i="5"/>
  <c r="F547" i="5"/>
  <c r="D547" i="5"/>
  <c r="B547" i="5"/>
  <c r="J546" i="5"/>
  <c r="I546" i="5"/>
  <c r="G546" i="5"/>
  <c r="F546" i="5"/>
  <c r="D546" i="5"/>
  <c r="B546" i="5"/>
  <c r="J545" i="5"/>
  <c r="I545" i="5"/>
  <c r="G545" i="5"/>
  <c r="F545" i="5"/>
  <c r="D545" i="5"/>
  <c r="B545" i="5"/>
  <c r="J544" i="5"/>
  <c r="I544" i="5"/>
  <c r="G544" i="5"/>
  <c r="F544" i="5"/>
  <c r="D544" i="5"/>
  <c r="B544" i="5"/>
  <c r="J543" i="5"/>
  <c r="I543" i="5"/>
  <c r="G543" i="5"/>
  <c r="F543" i="5"/>
  <c r="D543" i="5"/>
  <c r="B543" i="5"/>
  <c r="J542" i="5"/>
  <c r="I542" i="5"/>
  <c r="G542" i="5"/>
  <c r="F542" i="5"/>
  <c r="D542" i="5"/>
  <c r="B542" i="5"/>
  <c r="J541" i="5"/>
  <c r="I541" i="5"/>
  <c r="G541" i="5"/>
  <c r="F541" i="5"/>
  <c r="D541" i="5"/>
  <c r="B541" i="5"/>
  <c r="J540" i="5"/>
  <c r="I540" i="5"/>
  <c r="G540" i="5"/>
  <c r="F540" i="5"/>
  <c r="D540" i="5"/>
  <c r="B540" i="5"/>
  <c r="J539" i="5"/>
  <c r="I539" i="5"/>
  <c r="G539" i="5"/>
  <c r="F539" i="5"/>
  <c r="D539" i="5"/>
  <c r="B539" i="5"/>
  <c r="J538" i="5"/>
  <c r="I538" i="5"/>
  <c r="G538" i="5"/>
  <c r="F538" i="5"/>
  <c r="D538" i="5"/>
  <c r="B538" i="5"/>
  <c r="J537" i="5"/>
  <c r="I537" i="5"/>
  <c r="G537" i="5"/>
  <c r="F537" i="5"/>
  <c r="D537" i="5"/>
  <c r="B537" i="5"/>
  <c r="J536" i="5"/>
  <c r="I536" i="5"/>
  <c r="G536" i="5"/>
  <c r="F536" i="5"/>
  <c r="D536" i="5"/>
  <c r="B536" i="5"/>
  <c r="J535" i="5"/>
  <c r="I535" i="5"/>
  <c r="G535" i="5"/>
  <c r="F535" i="5"/>
  <c r="D535" i="5"/>
  <c r="B535" i="5"/>
  <c r="J534" i="5"/>
  <c r="I534" i="5"/>
  <c r="G534" i="5"/>
  <c r="F534" i="5"/>
  <c r="D534" i="5"/>
  <c r="B534" i="5"/>
  <c r="J533" i="5"/>
  <c r="I533" i="5"/>
  <c r="G533" i="5"/>
  <c r="F533" i="5"/>
  <c r="D533" i="5"/>
  <c r="B533" i="5"/>
  <c r="J532" i="5"/>
  <c r="I532" i="5"/>
  <c r="G532" i="5"/>
  <c r="F532" i="5"/>
  <c r="D532" i="5"/>
  <c r="B532" i="5"/>
  <c r="J531" i="5"/>
  <c r="I531" i="5"/>
  <c r="G531" i="5"/>
  <c r="F531" i="5"/>
  <c r="D531" i="5"/>
  <c r="B531" i="5"/>
  <c r="J530" i="5"/>
  <c r="I530" i="5"/>
  <c r="G530" i="5"/>
  <c r="F530" i="5"/>
  <c r="D530" i="5"/>
  <c r="B530" i="5"/>
  <c r="J529" i="5"/>
  <c r="I529" i="5"/>
  <c r="G529" i="5"/>
  <c r="F529" i="5"/>
  <c r="D529" i="5"/>
  <c r="B529" i="5"/>
  <c r="J528" i="5"/>
  <c r="I528" i="5"/>
  <c r="G528" i="5"/>
  <c r="F528" i="5"/>
  <c r="D528" i="5"/>
  <c r="B528" i="5"/>
  <c r="J527" i="5"/>
  <c r="I527" i="5"/>
  <c r="G527" i="5"/>
  <c r="F527" i="5"/>
  <c r="D527" i="5"/>
  <c r="B527" i="5"/>
  <c r="J526" i="5"/>
  <c r="I526" i="5"/>
  <c r="G526" i="5"/>
  <c r="F526" i="5"/>
  <c r="D526" i="5"/>
  <c r="B526" i="5"/>
  <c r="J525" i="5"/>
  <c r="I525" i="5"/>
  <c r="G525" i="5"/>
  <c r="F525" i="5"/>
  <c r="D525" i="5"/>
  <c r="B525" i="5"/>
  <c r="J524" i="5"/>
  <c r="I524" i="5"/>
  <c r="G524" i="5"/>
  <c r="F524" i="5"/>
  <c r="D524" i="5"/>
  <c r="B524" i="5"/>
  <c r="J523" i="5"/>
  <c r="I523" i="5"/>
  <c r="G523" i="5"/>
  <c r="F523" i="5"/>
  <c r="D523" i="5"/>
  <c r="B523" i="5"/>
  <c r="J522" i="5"/>
  <c r="I522" i="5"/>
  <c r="G522" i="5"/>
  <c r="F522" i="5"/>
  <c r="D522" i="5"/>
  <c r="B522" i="5"/>
  <c r="J521" i="5"/>
  <c r="I521" i="5"/>
  <c r="G521" i="5"/>
  <c r="F521" i="5"/>
  <c r="D521" i="5"/>
  <c r="B521" i="5"/>
  <c r="J520" i="5"/>
  <c r="I520" i="5"/>
  <c r="G520" i="5"/>
  <c r="F520" i="5"/>
  <c r="D520" i="5"/>
  <c r="B520" i="5"/>
  <c r="J519" i="5"/>
  <c r="I519" i="5"/>
  <c r="G519" i="5"/>
  <c r="F519" i="5"/>
  <c r="D519" i="5"/>
  <c r="B519" i="5"/>
  <c r="J518" i="5"/>
  <c r="I518" i="5"/>
  <c r="G518" i="5"/>
  <c r="F518" i="5"/>
  <c r="D518" i="5"/>
  <c r="B518" i="5"/>
  <c r="J517" i="5"/>
  <c r="I517" i="5"/>
  <c r="G517" i="5"/>
  <c r="F517" i="5"/>
  <c r="D517" i="5"/>
  <c r="B517" i="5"/>
  <c r="J516" i="5"/>
  <c r="I516" i="5"/>
  <c r="G516" i="5"/>
  <c r="F516" i="5"/>
  <c r="D516" i="5"/>
  <c r="B516" i="5"/>
  <c r="J515" i="5"/>
  <c r="I515" i="5"/>
  <c r="G515" i="5"/>
  <c r="F515" i="5"/>
  <c r="D515" i="5"/>
  <c r="B515" i="5"/>
  <c r="J514" i="5"/>
  <c r="I514" i="5"/>
  <c r="G514" i="5"/>
  <c r="F514" i="5"/>
  <c r="D514" i="5"/>
  <c r="B514" i="5"/>
  <c r="J513" i="5"/>
  <c r="I513" i="5"/>
  <c r="G513" i="5"/>
  <c r="F513" i="5"/>
  <c r="D513" i="5"/>
  <c r="B513" i="5"/>
  <c r="J512" i="5"/>
  <c r="I512" i="5"/>
  <c r="G512" i="5"/>
  <c r="F512" i="5"/>
  <c r="D512" i="5"/>
  <c r="B512" i="5"/>
  <c r="J511" i="5"/>
  <c r="I511" i="5"/>
  <c r="G511" i="5"/>
  <c r="F511" i="5"/>
  <c r="D511" i="5"/>
  <c r="B511" i="5"/>
  <c r="J510" i="5"/>
  <c r="I510" i="5"/>
  <c r="G510" i="5"/>
  <c r="F510" i="5"/>
  <c r="D510" i="5"/>
  <c r="B510" i="5"/>
  <c r="J509" i="5"/>
  <c r="I509" i="5"/>
  <c r="G509" i="5"/>
  <c r="F509" i="5"/>
  <c r="D509" i="5"/>
  <c r="B509" i="5"/>
  <c r="J508" i="5"/>
  <c r="I508" i="5"/>
  <c r="G508" i="5"/>
  <c r="F508" i="5"/>
  <c r="D508" i="5"/>
  <c r="B508" i="5"/>
  <c r="J507" i="5"/>
  <c r="I507" i="5"/>
  <c r="G507" i="5"/>
  <c r="F507" i="5"/>
  <c r="D507" i="5"/>
  <c r="B507" i="5"/>
  <c r="J506" i="5"/>
  <c r="I506" i="5"/>
  <c r="G506" i="5"/>
  <c r="F506" i="5"/>
  <c r="D506" i="5"/>
  <c r="B506" i="5"/>
  <c r="J505" i="5"/>
  <c r="I505" i="5"/>
  <c r="G505" i="5"/>
  <c r="F505" i="5"/>
  <c r="D505" i="5"/>
  <c r="B505" i="5"/>
  <c r="J504" i="5"/>
  <c r="I504" i="5"/>
  <c r="G504" i="5"/>
  <c r="F504" i="5"/>
  <c r="D504" i="5"/>
  <c r="B504" i="5"/>
  <c r="J503" i="5"/>
  <c r="I503" i="5"/>
  <c r="G503" i="5"/>
  <c r="F503" i="5"/>
  <c r="D503" i="5"/>
  <c r="B503" i="5"/>
  <c r="J502" i="5"/>
  <c r="I502" i="5"/>
  <c r="G502" i="5"/>
  <c r="F502" i="5"/>
  <c r="D502" i="5"/>
  <c r="B502" i="5"/>
  <c r="J501" i="5"/>
  <c r="I501" i="5"/>
  <c r="G501" i="5"/>
  <c r="F501" i="5"/>
  <c r="D501" i="5"/>
  <c r="B501" i="5"/>
  <c r="J500" i="5"/>
  <c r="I500" i="5"/>
  <c r="G500" i="5"/>
  <c r="F500" i="5"/>
  <c r="D500" i="5"/>
  <c r="B500" i="5"/>
  <c r="J499" i="5"/>
  <c r="I499" i="5"/>
  <c r="G499" i="5"/>
  <c r="F499" i="5"/>
  <c r="D499" i="5"/>
  <c r="B499" i="5"/>
  <c r="J498" i="5"/>
  <c r="I498" i="5"/>
  <c r="G498" i="5"/>
  <c r="F498" i="5"/>
  <c r="D498" i="5"/>
  <c r="B498" i="5"/>
  <c r="J497" i="5"/>
  <c r="I497" i="5"/>
  <c r="G497" i="5"/>
  <c r="F497" i="5"/>
  <c r="D497" i="5"/>
  <c r="B497" i="5"/>
  <c r="J496" i="5"/>
  <c r="I496" i="5"/>
  <c r="G496" i="5"/>
  <c r="F496" i="5"/>
  <c r="D496" i="5"/>
  <c r="B496" i="5"/>
  <c r="J495" i="5"/>
  <c r="I495" i="5"/>
  <c r="G495" i="5"/>
  <c r="F495" i="5"/>
  <c r="D495" i="5"/>
  <c r="B495" i="5"/>
  <c r="J494" i="5"/>
  <c r="I494" i="5"/>
  <c r="G494" i="5"/>
  <c r="F494" i="5"/>
  <c r="D494" i="5"/>
  <c r="B494" i="5"/>
  <c r="J493" i="5"/>
  <c r="I493" i="5"/>
  <c r="G493" i="5"/>
  <c r="F493" i="5"/>
  <c r="D493" i="5"/>
  <c r="B493" i="5"/>
  <c r="J492" i="5"/>
  <c r="I492" i="5"/>
  <c r="G492" i="5"/>
  <c r="F492" i="5"/>
  <c r="D492" i="5"/>
  <c r="B492" i="5"/>
  <c r="J491" i="5"/>
  <c r="I491" i="5"/>
  <c r="G491" i="5"/>
  <c r="F491" i="5"/>
  <c r="D491" i="5"/>
  <c r="B491" i="5"/>
  <c r="J490" i="5"/>
  <c r="I490" i="5"/>
  <c r="G490" i="5"/>
  <c r="F490" i="5"/>
  <c r="D490" i="5"/>
  <c r="B490" i="5"/>
  <c r="J489" i="5"/>
  <c r="I489" i="5"/>
  <c r="G489" i="5"/>
  <c r="F489" i="5"/>
  <c r="D489" i="5"/>
  <c r="B489" i="5"/>
  <c r="J488" i="5"/>
  <c r="I488" i="5"/>
  <c r="G488" i="5"/>
  <c r="F488" i="5"/>
  <c r="D488" i="5"/>
  <c r="B488" i="5"/>
  <c r="J487" i="5"/>
  <c r="I487" i="5"/>
  <c r="G487" i="5"/>
  <c r="F487" i="5"/>
  <c r="D487" i="5"/>
  <c r="B487" i="5"/>
  <c r="J486" i="5"/>
  <c r="I486" i="5"/>
  <c r="G486" i="5"/>
  <c r="F486" i="5"/>
  <c r="D486" i="5"/>
  <c r="B486" i="5"/>
  <c r="J485" i="5"/>
  <c r="I485" i="5"/>
  <c r="G485" i="5"/>
  <c r="F485" i="5"/>
  <c r="D485" i="5"/>
  <c r="B485" i="5"/>
  <c r="J484" i="5"/>
  <c r="I484" i="5"/>
  <c r="G484" i="5"/>
  <c r="F484" i="5"/>
  <c r="D484" i="5"/>
  <c r="B484" i="5"/>
  <c r="J483" i="5"/>
  <c r="I483" i="5"/>
  <c r="G483" i="5"/>
  <c r="F483" i="5"/>
  <c r="D483" i="5"/>
  <c r="B483" i="5"/>
  <c r="J482" i="5"/>
  <c r="I482" i="5"/>
  <c r="G482" i="5"/>
  <c r="F482" i="5"/>
  <c r="D482" i="5"/>
  <c r="B482" i="5"/>
  <c r="J481" i="5"/>
  <c r="I481" i="5"/>
  <c r="G481" i="5"/>
  <c r="F481" i="5"/>
  <c r="D481" i="5"/>
  <c r="B481" i="5"/>
  <c r="J480" i="5"/>
  <c r="I480" i="5"/>
  <c r="G480" i="5"/>
  <c r="F480" i="5"/>
  <c r="D480" i="5"/>
  <c r="B480" i="5"/>
  <c r="J479" i="5"/>
  <c r="I479" i="5"/>
  <c r="G479" i="5"/>
  <c r="F479" i="5"/>
  <c r="D479" i="5"/>
  <c r="B479" i="5"/>
  <c r="J478" i="5"/>
  <c r="I478" i="5"/>
  <c r="G478" i="5"/>
  <c r="F478" i="5"/>
  <c r="D478" i="5"/>
  <c r="B478" i="5"/>
  <c r="J477" i="5"/>
  <c r="I477" i="5"/>
  <c r="G477" i="5"/>
  <c r="F477" i="5"/>
  <c r="D477" i="5"/>
  <c r="B477" i="5"/>
  <c r="J476" i="5"/>
  <c r="I476" i="5"/>
  <c r="G476" i="5"/>
  <c r="F476" i="5"/>
  <c r="D476" i="5"/>
  <c r="B476" i="5"/>
  <c r="J475" i="5"/>
  <c r="I475" i="5"/>
  <c r="G475" i="5"/>
  <c r="F475" i="5"/>
  <c r="D475" i="5"/>
  <c r="B475" i="5"/>
  <c r="J474" i="5"/>
  <c r="I474" i="5"/>
  <c r="G474" i="5"/>
  <c r="F474" i="5"/>
  <c r="D474" i="5"/>
  <c r="B474" i="5"/>
  <c r="J473" i="5"/>
  <c r="I473" i="5"/>
  <c r="G473" i="5"/>
  <c r="F473" i="5"/>
  <c r="D473" i="5"/>
  <c r="B473" i="5"/>
  <c r="J472" i="5"/>
  <c r="I472" i="5"/>
  <c r="G472" i="5"/>
  <c r="F472" i="5"/>
  <c r="D472" i="5"/>
  <c r="B472" i="5"/>
  <c r="J471" i="5"/>
  <c r="I471" i="5"/>
  <c r="G471" i="5"/>
  <c r="F471" i="5"/>
  <c r="D471" i="5"/>
  <c r="B471" i="5"/>
  <c r="J470" i="5"/>
  <c r="I470" i="5"/>
  <c r="G470" i="5"/>
  <c r="F470" i="5"/>
  <c r="D470" i="5"/>
  <c r="B470" i="5"/>
  <c r="J469" i="5"/>
  <c r="I469" i="5"/>
  <c r="G469" i="5"/>
  <c r="F469" i="5"/>
  <c r="D469" i="5"/>
  <c r="B469" i="5"/>
  <c r="J468" i="5"/>
  <c r="I468" i="5"/>
  <c r="G468" i="5"/>
  <c r="F468" i="5"/>
  <c r="D468" i="5"/>
  <c r="B468" i="5"/>
  <c r="J467" i="5"/>
  <c r="I467" i="5"/>
  <c r="G467" i="5"/>
  <c r="F467" i="5"/>
  <c r="D467" i="5"/>
  <c r="B467" i="5"/>
  <c r="J466" i="5"/>
  <c r="I466" i="5"/>
  <c r="G466" i="5"/>
  <c r="F466" i="5"/>
  <c r="D466" i="5"/>
  <c r="B466" i="5"/>
  <c r="J465" i="5"/>
  <c r="I465" i="5"/>
  <c r="G465" i="5"/>
  <c r="F465" i="5"/>
  <c r="D465" i="5"/>
  <c r="B465" i="5"/>
  <c r="J464" i="5"/>
  <c r="I464" i="5"/>
  <c r="G464" i="5"/>
  <c r="F464" i="5"/>
  <c r="D464" i="5"/>
  <c r="B464" i="5"/>
  <c r="J463" i="5"/>
  <c r="I463" i="5"/>
  <c r="G463" i="5"/>
  <c r="F463" i="5"/>
  <c r="D463" i="5"/>
  <c r="B463" i="5"/>
  <c r="J462" i="5"/>
  <c r="I462" i="5"/>
  <c r="G462" i="5"/>
  <c r="F462" i="5"/>
  <c r="D462" i="5"/>
  <c r="B462" i="5"/>
  <c r="J461" i="5"/>
  <c r="I461" i="5"/>
  <c r="G461" i="5"/>
  <c r="F461" i="5"/>
  <c r="D461" i="5"/>
  <c r="B461" i="5"/>
  <c r="J460" i="5"/>
  <c r="I460" i="5"/>
  <c r="G460" i="5"/>
  <c r="F460" i="5"/>
  <c r="D460" i="5"/>
  <c r="B460" i="5"/>
  <c r="J459" i="5"/>
  <c r="I459" i="5"/>
  <c r="G459" i="5"/>
  <c r="F459" i="5"/>
  <c r="D459" i="5"/>
  <c r="B459" i="5"/>
  <c r="J458" i="5"/>
  <c r="I458" i="5"/>
  <c r="G458" i="5"/>
  <c r="F458" i="5"/>
  <c r="D458" i="5"/>
  <c r="B458" i="5"/>
  <c r="J457" i="5"/>
  <c r="I457" i="5"/>
  <c r="G457" i="5"/>
  <c r="F457" i="5"/>
  <c r="D457" i="5"/>
  <c r="B457" i="5"/>
  <c r="J456" i="5"/>
  <c r="I456" i="5"/>
  <c r="G456" i="5"/>
  <c r="F456" i="5"/>
  <c r="D456" i="5"/>
  <c r="B456" i="5"/>
  <c r="J455" i="5"/>
  <c r="I455" i="5"/>
  <c r="G455" i="5"/>
  <c r="F455" i="5"/>
  <c r="D455" i="5"/>
  <c r="B455" i="5"/>
  <c r="J454" i="5"/>
  <c r="I454" i="5"/>
  <c r="G454" i="5"/>
  <c r="F454" i="5"/>
  <c r="D454" i="5"/>
  <c r="B454" i="5"/>
  <c r="J453" i="5"/>
  <c r="I453" i="5"/>
  <c r="G453" i="5"/>
  <c r="F453" i="5"/>
  <c r="D453" i="5"/>
  <c r="B453" i="5"/>
  <c r="J452" i="5"/>
  <c r="I452" i="5"/>
  <c r="G452" i="5"/>
  <c r="F452" i="5"/>
  <c r="D452" i="5"/>
  <c r="B452" i="5"/>
  <c r="J451" i="5"/>
  <c r="I451" i="5"/>
  <c r="G451" i="5"/>
  <c r="F451" i="5"/>
  <c r="D451" i="5"/>
  <c r="B451" i="5"/>
  <c r="J450" i="5"/>
  <c r="I450" i="5"/>
  <c r="G450" i="5"/>
  <c r="F450" i="5"/>
  <c r="D450" i="5"/>
  <c r="B450" i="5"/>
  <c r="J449" i="5"/>
  <c r="I449" i="5"/>
  <c r="G449" i="5"/>
  <c r="F449" i="5"/>
  <c r="D449" i="5"/>
  <c r="B449" i="5"/>
  <c r="J448" i="5"/>
  <c r="I448" i="5"/>
  <c r="G448" i="5"/>
  <c r="F448" i="5"/>
  <c r="D448" i="5"/>
  <c r="B448" i="5"/>
  <c r="J447" i="5"/>
  <c r="I447" i="5"/>
  <c r="G447" i="5"/>
  <c r="F447" i="5"/>
  <c r="D447" i="5"/>
  <c r="B447" i="5"/>
  <c r="J446" i="5"/>
  <c r="I446" i="5"/>
  <c r="G446" i="5"/>
  <c r="F446" i="5"/>
  <c r="D446" i="5"/>
  <c r="B446" i="5"/>
  <c r="J445" i="5"/>
  <c r="I445" i="5"/>
  <c r="G445" i="5"/>
  <c r="F445" i="5"/>
  <c r="D445" i="5"/>
  <c r="B445" i="5"/>
  <c r="J444" i="5"/>
  <c r="I444" i="5"/>
  <c r="G444" i="5"/>
  <c r="F444" i="5"/>
  <c r="D444" i="5"/>
  <c r="B444" i="5"/>
  <c r="J443" i="5"/>
  <c r="I443" i="5"/>
  <c r="G443" i="5"/>
  <c r="F443" i="5"/>
  <c r="D443" i="5"/>
  <c r="B443" i="5"/>
  <c r="J442" i="5"/>
  <c r="I442" i="5"/>
  <c r="G442" i="5"/>
  <c r="F442" i="5"/>
  <c r="D442" i="5"/>
  <c r="B442" i="5"/>
  <c r="J441" i="5"/>
  <c r="I441" i="5"/>
  <c r="G441" i="5"/>
  <c r="F441" i="5"/>
  <c r="D441" i="5"/>
  <c r="B441" i="5"/>
  <c r="J440" i="5"/>
  <c r="I440" i="5"/>
  <c r="G440" i="5"/>
  <c r="F440" i="5"/>
  <c r="D440" i="5"/>
  <c r="B440" i="5"/>
  <c r="J439" i="5"/>
  <c r="I439" i="5"/>
  <c r="G439" i="5"/>
  <c r="F439" i="5"/>
  <c r="D439" i="5"/>
  <c r="B439" i="5"/>
  <c r="J438" i="5"/>
  <c r="I438" i="5"/>
  <c r="G438" i="5"/>
  <c r="F438" i="5"/>
  <c r="D438" i="5"/>
  <c r="B438" i="5"/>
  <c r="J437" i="5"/>
  <c r="I437" i="5"/>
  <c r="G437" i="5"/>
  <c r="F437" i="5"/>
  <c r="D437" i="5"/>
  <c r="B437" i="5"/>
  <c r="J436" i="5"/>
  <c r="I436" i="5"/>
  <c r="G436" i="5"/>
  <c r="F436" i="5"/>
  <c r="D436" i="5"/>
  <c r="B436" i="5"/>
  <c r="J435" i="5"/>
  <c r="I435" i="5"/>
  <c r="G435" i="5"/>
  <c r="F435" i="5"/>
  <c r="D435" i="5"/>
  <c r="B435" i="5"/>
  <c r="J434" i="5"/>
  <c r="I434" i="5"/>
  <c r="G434" i="5"/>
  <c r="F434" i="5"/>
  <c r="D434" i="5"/>
  <c r="B434" i="5"/>
  <c r="J433" i="5"/>
  <c r="I433" i="5"/>
  <c r="G433" i="5"/>
  <c r="F433" i="5"/>
  <c r="D433" i="5"/>
  <c r="B433" i="5"/>
  <c r="J432" i="5"/>
  <c r="I432" i="5"/>
  <c r="G432" i="5"/>
  <c r="F432" i="5"/>
  <c r="D432" i="5"/>
  <c r="B432" i="5"/>
  <c r="J431" i="5"/>
  <c r="I431" i="5"/>
  <c r="G431" i="5"/>
  <c r="F431" i="5"/>
  <c r="D431" i="5"/>
  <c r="B431" i="5"/>
  <c r="J430" i="5"/>
  <c r="I430" i="5"/>
  <c r="G430" i="5"/>
  <c r="F430" i="5"/>
  <c r="D430" i="5"/>
  <c r="B430" i="5"/>
  <c r="J429" i="5"/>
  <c r="I429" i="5"/>
  <c r="G429" i="5"/>
  <c r="F429" i="5"/>
  <c r="D429" i="5"/>
  <c r="B429" i="5"/>
  <c r="J428" i="5"/>
  <c r="I428" i="5"/>
  <c r="G428" i="5"/>
  <c r="F428" i="5"/>
  <c r="D428" i="5"/>
  <c r="B428" i="5"/>
  <c r="J427" i="5"/>
  <c r="I427" i="5"/>
  <c r="G427" i="5"/>
  <c r="F427" i="5"/>
  <c r="D427" i="5"/>
  <c r="B427" i="5"/>
  <c r="J426" i="5"/>
  <c r="I426" i="5"/>
  <c r="G426" i="5"/>
  <c r="F426" i="5"/>
  <c r="D426" i="5"/>
  <c r="B426" i="5"/>
  <c r="J425" i="5"/>
  <c r="I425" i="5"/>
  <c r="G425" i="5"/>
  <c r="F425" i="5"/>
  <c r="D425" i="5"/>
  <c r="B425" i="5"/>
  <c r="J424" i="5"/>
  <c r="I424" i="5"/>
  <c r="G424" i="5"/>
  <c r="F424" i="5"/>
  <c r="D424" i="5"/>
  <c r="B424" i="5"/>
  <c r="J423" i="5"/>
  <c r="I423" i="5"/>
  <c r="G423" i="5"/>
  <c r="F423" i="5"/>
  <c r="D423" i="5"/>
  <c r="B423" i="5"/>
  <c r="J422" i="5"/>
  <c r="I422" i="5"/>
  <c r="G422" i="5"/>
  <c r="F422" i="5"/>
  <c r="D422" i="5"/>
  <c r="B422" i="5"/>
  <c r="J421" i="5"/>
  <c r="I421" i="5"/>
  <c r="G421" i="5"/>
  <c r="F421" i="5"/>
  <c r="D421" i="5"/>
  <c r="B421" i="5"/>
  <c r="J420" i="5"/>
  <c r="I420" i="5"/>
  <c r="G420" i="5"/>
  <c r="F420" i="5"/>
  <c r="D420" i="5"/>
  <c r="B420" i="5"/>
  <c r="J419" i="5"/>
  <c r="I419" i="5"/>
  <c r="G419" i="5"/>
  <c r="F419" i="5"/>
  <c r="D419" i="5"/>
  <c r="B419" i="5"/>
  <c r="J418" i="5"/>
  <c r="I418" i="5"/>
  <c r="G418" i="5"/>
  <c r="F418" i="5"/>
  <c r="D418" i="5"/>
  <c r="B418" i="5"/>
  <c r="J417" i="5"/>
  <c r="I417" i="5"/>
  <c r="G417" i="5"/>
  <c r="F417" i="5"/>
  <c r="D417" i="5"/>
  <c r="B417" i="5"/>
  <c r="J416" i="5"/>
  <c r="I416" i="5"/>
  <c r="G416" i="5"/>
  <c r="F416" i="5"/>
  <c r="D416" i="5"/>
  <c r="B416" i="5"/>
  <c r="J415" i="5"/>
  <c r="I415" i="5"/>
  <c r="G415" i="5"/>
  <c r="F415" i="5"/>
  <c r="D415" i="5"/>
  <c r="B415" i="5"/>
  <c r="J414" i="5"/>
  <c r="I414" i="5"/>
  <c r="G414" i="5"/>
  <c r="F414" i="5"/>
  <c r="D414" i="5"/>
  <c r="B414" i="5"/>
  <c r="J413" i="5"/>
  <c r="I413" i="5"/>
  <c r="G413" i="5"/>
  <c r="F413" i="5"/>
  <c r="D413" i="5"/>
  <c r="B413" i="5"/>
  <c r="J412" i="5"/>
  <c r="I412" i="5"/>
  <c r="G412" i="5"/>
  <c r="F412" i="5"/>
  <c r="D412" i="5"/>
  <c r="B412" i="5"/>
  <c r="J411" i="5"/>
  <c r="I411" i="5"/>
  <c r="G411" i="5"/>
  <c r="F411" i="5"/>
  <c r="D411" i="5"/>
  <c r="B411" i="5"/>
  <c r="J410" i="5"/>
  <c r="I410" i="5"/>
  <c r="G410" i="5"/>
  <c r="F410" i="5"/>
  <c r="D410" i="5"/>
  <c r="B410" i="5"/>
  <c r="J409" i="5"/>
  <c r="I409" i="5"/>
  <c r="G409" i="5"/>
  <c r="F409" i="5"/>
  <c r="D409" i="5"/>
  <c r="B409" i="5"/>
  <c r="J408" i="5"/>
  <c r="I408" i="5"/>
  <c r="G408" i="5"/>
  <c r="F408" i="5"/>
  <c r="D408" i="5"/>
  <c r="B408" i="5"/>
  <c r="J407" i="5"/>
  <c r="I407" i="5"/>
  <c r="G407" i="5"/>
  <c r="F407" i="5"/>
  <c r="D407" i="5"/>
  <c r="B407" i="5"/>
  <c r="J406" i="5"/>
  <c r="I406" i="5"/>
  <c r="G406" i="5"/>
  <c r="F406" i="5"/>
  <c r="D406" i="5"/>
  <c r="B406" i="5"/>
  <c r="J405" i="5"/>
  <c r="I405" i="5"/>
  <c r="G405" i="5"/>
  <c r="F405" i="5"/>
  <c r="D405" i="5"/>
  <c r="B405" i="5"/>
  <c r="J404" i="5"/>
  <c r="I404" i="5"/>
  <c r="G404" i="5"/>
  <c r="F404" i="5"/>
  <c r="D404" i="5"/>
  <c r="B404" i="5"/>
  <c r="J403" i="5"/>
  <c r="I403" i="5"/>
  <c r="G403" i="5"/>
  <c r="F403" i="5"/>
  <c r="D403" i="5"/>
  <c r="B403" i="5"/>
  <c r="J402" i="5"/>
  <c r="I402" i="5"/>
  <c r="G402" i="5"/>
  <c r="F402" i="5"/>
  <c r="D402" i="5"/>
  <c r="B402" i="5"/>
  <c r="J401" i="5"/>
  <c r="I401" i="5"/>
  <c r="G401" i="5"/>
  <c r="F401" i="5"/>
  <c r="D401" i="5"/>
  <c r="B401" i="5"/>
  <c r="J400" i="5"/>
  <c r="I400" i="5"/>
  <c r="G400" i="5"/>
  <c r="F400" i="5"/>
  <c r="D400" i="5"/>
  <c r="B400" i="5"/>
  <c r="J399" i="5"/>
  <c r="I399" i="5"/>
  <c r="G399" i="5"/>
  <c r="F399" i="5"/>
  <c r="D399" i="5"/>
  <c r="B399" i="5"/>
  <c r="J398" i="5"/>
  <c r="I398" i="5"/>
  <c r="G398" i="5"/>
  <c r="F398" i="5"/>
  <c r="D398" i="5"/>
  <c r="B398" i="5"/>
  <c r="J397" i="5"/>
  <c r="I397" i="5"/>
  <c r="G397" i="5"/>
  <c r="F397" i="5"/>
  <c r="D397" i="5"/>
  <c r="B397" i="5"/>
  <c r="J396" i="5"/>
  <c r="I396" i="5"/>
  <c r="G396" i="5"/>
  <c r="F396" i="5"/>
  <c r="D396" i="5"/>
  <c r="B396" i="5"/>
  <c r="J395" i="5"/>
  <c r="I395" i="5"/>
  <c r="G395" i="5"/>
  <c r="F395" i="5"/>
  <c r="D395" i="5"/>
  <c r="B395" i="5"/>
  <c r="J394" i="5"/>
  <c r="I394" i="5"/>
  <c r="G394" i="5"/>
  <c r="F394" i="5"/>
  <c r="D394" i="5"/>
  <c r="B394" i="5"/>
  <c r="J393" i="5"/>
  <c r="I393" i="5"/>
  <c r="G393" i="5"/>
  <c r="F393" i="5"/>
  <c r="D393" i="5"/>
  <c r="B393" i="5"/>
  <c r="J392" i="5"/>
  <c r="I392" i="5"/>
  <c r="G392" i="5"/>
  <c r="F392" i="5"/>
  <c r="D392" i="5"/>
  <c r="B392" i="5"/>
  <c r="J391" i="5"/>
  <c r="I391" i="5"/>
  <c r="G391" i="5"/>
  <c r="F391" i="5"/>
  <c r="D391" i="5"/>
  <c r="B391" i="5"/>
  <c r="J390" i="5"/>
  <c r="I390" i="5"/>
  <c r="G390" i="5"/>
  <c r="F390" i="5"/>
  <c r="D390" i="5"/>
  <c r="B390" i="5"/>
  <c r="J389" i="5"/>
  <c r="I389" i="5"/>
  <c r="G389" i="5"/>
  <c r="F389" i="5"/>
  <c r="D389" i="5"/>
  <c r="B389" i="5"/>
  <c r="J388" i="5"/>
  <c r="I388" i="5"/>
  <c r="G388" i="5"/>
  <c r="F388" i="5"/>
  <c r="D388" i="5"/>
  <c r="B388" i="5"/>
  <c r="J387" i="5"/>
  <c r="I387" i="5"/>
  <c r="G387" i="5"/>
  <c r="F387" i="5"/>
  <c r="D387" i="5"/>
  <c r="B387" i="5"/>
  <c r="J386" i="5"/>
  <c r="I386" i="5"/>
  <c r="G386" i="5"/>
  <c r="F386" i="5"/>
  <c r="D386" i="5"/>
  <c r="B386" i="5"/>
  <c r="J385" i="5"/>
  <c r="I385" i="5"/>
  <c r="G385" i="5"/>
  <c r="F385" i="5"/>
  <c r="D385" i="5"/>
  <c r="B385" i="5"/>
  <c r="J384" i="5"/>
  <c r="I384" i="5"/>
  <c r="G384" i="5"/>
  <c r="F384" i="5"/>
  <c r="D384" i="5"/>
  <c r="B384" i="5"/>
  <c r="J383" i="5"/>
  <c r="I383" i="5"/>
  <c r="G383" i="5"/>
  <c r="F383" i="5"/>
  <c r="D383" i="5"/>
  <c r="B383" i="5"/>
  <c r="J382" i="5"/>
  <c r="I382" i="5"/>
  <c r="G382" i="5"/>
  <c r="F382" i="5"/>
  <c r="D382" i="5"/>
  <c r="B382" i="5"/>
  <c r="J381" i="5"/>
  <c r="I381" i="5"/>
  <c r="G381" i="5"/>
  <c r="F381" i="5"/>
  <c r="D381" i="5"/>
  <c r="B381" i="5"/>
  <c r="J380" i="5"/>
  <c r="I380" i="5"/>
  <c r="G380" i="5"/>
  <c r="F380" i="5"/>
  <c r="D380" i="5"/>
  <c r="B380" i="5"/>
  <c r="J379" i="5"/>
  <c r="I379" i="5"/>
  <c r="G379" i="5"/>
  <c r="F379" i="5"/>
  <c r="D379" i="5"/>
  <c r="B379" i="5"/>
  <c r="J378" i="5"/>
  <c r="I378" i="5"/>
  <c r="G378" i="5"/>
  <c r="F378" i="5"/>
  <c r="D378" i="5"/>
  <c r="B378" i="5"/>
  <c r="J377" i="5"/>
  <c r="I377" i="5"/>
  <c r="G377" i="5"/>
  <c r="F377" i="5"/>
  <c r="D377" i="5"/>
  <c r="B377" i="5"/>
  <c r="J376" i="5"/>
  <c r="I376" i="5"/>
  <c r="G376" i="5"/>
  <c r="F376" i="5"/>
  <c r="D376" i="5"/>
  <c r="B376" i="5"/>
  <c r="J375" i="5"/>
  <c r="I375" i="5"/>
  <c r="G375" i="5"/>
  <c r="F375" i="5"/>
  <c r="D375" i="5"/>
  <c r="B375" i="5"/>
  <c r="J374" i="5"/>
  <c r="I374" i="5"/>
  <c r="G374" i="5"/>
  <c r="F374" i="5"/>
  <c r="D374" i="5"/>
  <c r="B374" i="5"/>
  <c r="J373" i="5"/>
  <c r="I373" i="5"/>
  <c r="G373" i="5"/>
  <c r="F373" i="5"/>
  <c r="D373" i="5"/>
  <c r="B373" i="5"/>
  <c r="J372" i="5"/>
  <c r="I372" i="5"/>
  <c r="G372" i="5"/>
  <c r="F372" i="5"/>
  <c r="D372" i="5"/>
  <c r="B372" i="5"/>
  <c r="J371" i="5"/>
  <c r="I371" i="5"/>
  <c r="G371" i="5"/>
  <c r="F371" i="5"/>
  <c r="D371" i="5"/>
  <c r="B371" i="5"/>
  <c r="J370" i="5"/>
  <c r="I370" i="5"/>
  <c r="G370" i="5"/>
  <c r="F370" i="5"/>
  <c r="D370" i="5"/>
  <c r="B370" i="5"/>
  <c r="J369" i="5"/>
  <c r="I369" i="5"/>
  <c r="G369" i="5"/>
  <c r="F369" i="5"/>
  <c r="D369" i="5"/>
  <c r="B369" i="5"/>
  <c r="J368" i="5"/>
  <c r="I368" i="5"/>
  <c r="G368" i="5"/>
  <c r="F368" i="5"/>
  <c r="D368" i="5"/>
  <c r="B368" i="5"/>
  <c r="J367" i="5"/>
  <c r="I367" i="5"/>
  <c r="G367" i="5"/>
  <c r="F367" i="5"/>
  <c r="D367" i="5"/>
  <c r="B367" i="5"/>
  <c r="J366" i="5"/>
  <c r="I366" i="5"/>
  <c r="G366" i="5"/>
  <c r="F366" i="5"/>
  <c r="D366" i="5"/>
  <c r="B366" i="5"/>
  <c r="J365" i="5"/>
  <c r="I365" i="5"/>
  <c r="G365" i="5"/>
  <c r="F365" i="5"/>
  <c r="D365" i="5"/>
  <c r="B365" i="5"/>
  <c r="J364" i="5"/>
  <c r="I364" i="5"/>
  <c r="G364" i="5"/>
  <c r="F364" i="5"/>
  <c r="D364" i="5"/>
  <c r="B364" i="5"/>
  <c r="J363" i="5"/>
  <c r="I363" i="5"/>
  <c r="G363" i="5"/>
  <c r="F363" i="5"/>
  <c r="D363" i="5"/>
  <c r="B363" i="5"/>
  <c r="J362" i="5"/>
  <c r="I362" i="5"/>
  <c r="G362" i="5"/>
  <c r="F362" i="5"/>
  <c r="D362" i="5"/>
  <c r="B362" i="5"/>
  <c r="J361" i="5"/>
  <c r="I361" i="5"/>
  <c r="G361" i="5"/>
  <c r="F361" i="5"/>
  <c r="D361" i="5"/>
  <c r="B361" i="5"/>
  <c r="J360" i="5"/>
  <c r="I360" i="5"/>
  <c r="G360" i="5"/>
  <c r="F360" i="5"/>
  <c r="D360" i="5"/>
  <c r="B360" i="5"/>
  <c r="J359" i="5"/>
  <c r="I359" i="5"/>
  <c r="G359" i="5"/>
  <c r="F359" i="5"/>
  <c r="D359" i="5"/>
  <c r="B359" i="5"/>
  <c r="J358" i="5"/>
  <c r="I358" i="5"/>
  <c r="G358" i="5"/>
  <c r="F358" i="5"/>
  <c r="D358" i="5"/>
  <c r="B358" i="5"/>
  <c r="J357" i="5"/>
  <c r="I357" i="5"/>
  <c r="G357" i="5"/>
  <c r="F357" i="5"/>
  <c r="D357" i="5"/>
  <c r="B357" i="5"/>
  <c r="J356" i="5"/>
  <c r="I356" i="5"/>
  <c r="G356" i="5"/>
  <c r="F356" i="5"/>
  <c r="D356" i="5"/>
  <c r="B356" i="5"/>
  <c r="J355" i="5"/>
  <c r="I355" i="5"/>
  <c r="G355" i="5"/>
  <c r="F355" i="5"/>
  <c r="D355" i="5"/>
  <c r="B355" i="5"/>
  <c r="J354" i="5"/>
  <c r="I354" i="5"/>
  <c r="G354" i="5"/>
  <c r="F354" i="5"/>
  <c r="D354" i="5"/>
  <c r="B354" i="5"/>
  <c r="J353" i="5"/>
  <c r="I353" i="5"/>
  <c r="G353" i="5"/>
  <c r="F353" i="5"/>
  <c r="D353" i="5"/>
  <c r="B353" i="5"/>
  <c r="J352" i="5"/>
  <c r="I352" i="5"/>
  <c r="G352" i="5"/>
  <c r="F352" i="5"/>
  <c r="D352" i="5"/>
  <c r="B352" i="5"/>
  <c r="J351" i="5"/>
  <c r="I351" i="5"/>
  <c r="G351" i="5"/>
  <c r="F351" i="5"/>
  <c r="D351" i="5"/>
  <c r="B351" i="5"/>
  <c r="J350" i="5"/>
  <c r="I350" i="5"/>
  <c r="G350" i="5"/>
  <c r="F350" i="5"/>
  <c r="D350" i="5"/>
  <c r="B350" i="5"/>
  <c r="J349" i="5"/>
  <c r="I349" i="5"/>
  <c r="G349" i="5"/>
  <c r="F349" i="5"/>
  <c r="D349" i="5"/>
  <c r="B349" i="5"/>
  <c r="J348" i="5"/>
  <c r="I348" i="5"/>
  <c r="G348" i="5"/>
  <c r="F348" i="5"/>
  <c r="D348" i="5"/>
  <c r="B348" i="5"/>
  <c r="J347" i="5"/>
  <c r="I347" i="5"/>
  <c r="G347" i="5"/>
  <c r="F347" i="5"/>
  <c r="D347" i="5"/>
  <c r="B347" i="5"/>
  <c r="J346" i="5"/>
  <c r="I346" i="5"/>
  <c r="G346" i="5"/>
  <c r="F346" i="5"/>
  <c r="D346" i="5"/>
  <c r="B346" i="5"/>
  <c r="J345" i="5"/>
  <c r="I345" i="5"/>
  <c r="G345" i="5"/>
  <c r="F345" i="5"/>
  <c r="D345" i="5"/>
  <c r="B345" i="5"/>
  <c r="J344" i="5"/>
  <c r="I344" i="5"/>
  <c r="G344" i="5"/>
  <c r="F344" i="5"/>
  <c r="D344" i="5"/>
  <c r="B344" i="5"/>
  <c r="J343" i="5"/>
  <c r="I343" i="5"/>
  <c r="G343" i="5"/>
  <c r="F343" i="5"/>
  <c r="D343" i="5"/>
  <c r="B343" i="5"/>
  <c r="J342" i="5"/>
  <c r="I342" i="5"/>
  <c r="G342" i="5"/>
  <c r="F342" i="5"/>
  <c r="D342" i="5"/>
  <c r="B342" i="5"/>
  <c r="J341" i="5"/>
  <c r="I341" i="5"/>
  <c r="G341" i="5"/>
  <c r="F341" i="5"/>
  <c r="D341" i="5"/>
  <c r="B341" i="5"/>
  <c r="J340" i="5"/>
  <c r="I340" i="5"/>
  <c r="G340" i="5"/>
  <c r="F340" i="5"/>
  <c r="D340" i="5"/>
  <c r="B340" i="5"/>
  <c r="J339" i="5"/>
  <c r="I339" i="5"/>
  <c r="G339" i="5"/>
  <c r="F339" i="5"/>
  <c r="D339" i="5"/>
  <c r="B339" i="5"/>
  <c r="J338" i="5"/>
  <c r="I338" i="5"/>
  <c r="G338" i="5"/>
  <c r="F338" i="5"/>
  <c r="D338" i="5"/>
  <c r="B338" i="5"/>
  <c r="J337" i="5"/>
  <c r="I337" i="5"/>
  <c r="G337" i="5"/>
  <c r="F337" i="5"/>
  <c r="D337" i="5"/>
  <c r="B337" i="5"/>
  <c r="J336" i="5"/>
  <c r="I336" i="5"/>
  <c r="G336" i="5"/>
  <c r="F336" i="5"/>
  <c r="D336" i="5"/>
  <c r="B336" i="5"/>
  <c r="J335" i="5"/>
  <c r="I335" i="5"/>
  <c r="G335" i="5"/>
  <c r="F335" i="5"/>
  <c r="D335" i="5"/>
  <c r="B335" i="5"/>
  <c r="J334" i="5"/>
  <c r="I334" i="5"/>
  <c r="G334" i="5"/>
  <c r="F334" i="5"/>
  <c r="D334" i="5"/>
  <c r="B334" i="5"/>
  <c r="J333" i="5"/>
  <c r="I333" i="5"/>
  <c r="G333" i="5"/>
  <c r="F333" i="5"/>
  <c r="D333" i="5"/>
  <c r="B333" i="5"/>
  <c r="J332" i="5"/>
  <c r="I332" i="5"/>
  <c r="G332" i="5"/>
  <c r="F332" i="5"/>
  <c r="D332" i="5"/>
  <c r="B332" i="5"/>
  <c r="J331" i="5"/>
  <c r="I331" i="5"/>
  <c r="G331" i="5"/>
  <c r="F331" i="5"/>
  <c r="D331" i="5"/>
  <c r="B331" i="5"/>
  <c r="J330" i="5"/>
  <c r="I330" i="5"/>
  <c r="G330" i="5"/>
  <c r="F330" i="5"/>
  <c r="D330" i="5"/>
  <c r="B330" i="5"/>
  <c r="J329" i="5"/>
  <c r="I329" i="5"/>
  <c r="G329" i="5"/>
  <c r="F329" i="5"/>
  <c r="D329" i="5"/>
  <c r="B329" i="5"/>
  <c r="J328" i="5"/>
  <c r="I328" i="5"/>
  <c r="G328" i="5"/>
  <c r="F328" i="5"/>
  <c r="D328" i="5"/>
  <c r="B328" i="5"/>
  <c r="J327" i="5"/>
  <c r="I327" i="5"/>
  <c r="G327" i="5"/>
  <c r="F327" i="5"/>
  <c r="D327" i="5"/>
  <c r="B327" i="5"/>
  <c r="J326" i="5"/>
  <c r="I326" i="5"/>
  <c r="G326" i="5"/>
  <c r="F326" i="5"/>
  <c r="D326" i="5"/>
  <c r="B326" i="5"/>
  <c r="J325" i="5"/>
  <c r="I325" i="5"/>
  <c r="G325" i="5"/>
  <c r="F325" i="5"/>
  <c r="D325" i="5"/>
  <c r="B325" i="5"/>
  <c r="J324" i="5"/>
  <c r="I324" i="5"/>
  <c r="G324" i="5"/>
  <c r="F324" i="5"/>
  <c r="D324" i="5"/>
  <c r="B324" i="5"/>
  <c r="J323" i="5"/>
  <c r="I323" i="5"/>
  <c r="G323" i="5"/>
  <c r="F323" i="5"/>
  <c r="D323" i="5"/>
  <c r="B323" i="5"/>
  <c r="J322" i="5"/>
  <c r="I322" i="5"/>
  <c r="G322" i="5"/>
  <c r="F322" i="5"/>
  <c r="D322" i="5"/>
  <c r="B322" i="5"/>
  <c r="J321" i="5"/>
  <c r="I321" i="5"/>
  <c r="G321" i="5"/>
  <c r="F321" i="5"/>
  <c r="D321" i="5"/>
  <c r="B321" i="5"/>
  <c r="J320" i="5"/>
  <c r="I320" i="5"/>
  <c r="G320" i="5"/>
  <c r="F320" i="5"/>
  <c r="D320" i="5"/>
  <c r="B320" i="5"/>
  <c r="J319" i="5"/>
  <c r="I319" i="5"/>
  <c r="G319" i="5"/>
  <c r="F319" i="5"/>
  <c r="D319" i="5"/>
  <c r="B319" i="5"/>
  <c r="J318" i="5"/>
  <c r="I318" i="5"/>
  <c r="G318" i="5"/>
  <c r="F318" i="5"/>
  <c r="D318" i="5"/>
  <c r="B318" i="5"/>
  <c r="J317" i="5"/>
  <c r="I317" i="5"/>
  <c r="G317" i="5"/>
  <c r="F317" i="5"/>
  <c r="D317" i="5"/>
  <c r="B317" i="5"/>
  <c r="J316" i="5"/>
  <c r="I316" i="5"/>
  <c r="G316" i="5"/>
  <c r="F316" i="5"/>
  <c r="D316" i="5"/>
  <c r="B316" i="5"/>
  <c r="J315" i="5"/>
  <c r="I315" i="5"/>
  <c r="G315" i="5"/>
  <c r="F315" i="5"/>
  <c r="D315" i="5"/>
  <c r="B315" i="5"/>
  <c r="J314" i="5"/>
  <c r="I314" i="5"/>
  <c r="G314" i="5"/>
  <c r="F314" i="5"/>
  <c r="D314" i="5"/>
  <c r="B314" i="5"/>
  <c r="J313" i="5"/>
  <c r="I313" i="5"/>
  <c r="G313" i="5"/>
  <c r="F313" i="5"/>
  <c r="D313" i="5"/>
  <c r="B313" i="5"/>
  <c r="J312" i="5"/>
  <c r="I312" i="5"/>
  <c r="G312" i="5"/>
  <c r="F312" i="5"/>
  <c r="D312" i="5"/>
  <c r="B312" i="5"/>
  <c r="J311" i="5"/>
  <c r="I311" i="5"/>
  <c r="G311" i="5"/>
  <c r="F311" i="5"/>
  <c r="D311" i="5"/>
  <c r="B311" i="5"/>
  <c r="J310" i="5"/>
  <c r="I310" i="5"/>
  <c r="G310" i="5"/>
  <c r="F310" i="5"/>
  <c r="D310" i="5"/>
  <c r="B310" i="5"/>
  <c r="J309" i="5"/>
  <c r="I309" i="5"/>
  <c r="G309" i="5"/>
  <c r="F309" i="5"/>
  <c r="D309" i="5"/>
  <c r="B309" i="5"/>
  <c r="J308" i="5"/>
  <c r="I308" i="5"/>
  <c r="G308" i="5"/>
  <c r="F308" i="5"/>
  <c r="D308" i="5"/>
  <c r="B308" i="5"/>
  <c r="J307" i="5"/>
  <c r="I307" i="5"/>
  <c r="G307" i="5"/>
  <c r="F307" i="5"/>
  <c r="D307" i="5"/>
  <c r="B307" i="5"/>
  <c r="J306" i="5"/>
  <c r="I306" i="5"/>
  <c r="G306" i="5"/>
  <c r="F306" i="5"/>
  <c r="D306" i="5"/>
  <c r="B306" i="5"/>
  <c r="J305" i="5"/>
  <c r="I305" i="5"/>
  <c r="G305" i="5"/>
  <c r="F305" i="5"/>
  <c r="D305" i="5"/>
  <c r="B305" i="5"/>
  <c r="J304" i="5"/>
  <c r="I304" i="5"/>
  <c r="G304" i="5"/>
  <c r="F304" i="5"/>
  <c r="D304" i="5"/>
  <c r="B304" i="5"/>
  <c r="J303" i="5"/>
  <c r="I303" i="5"/>
  <c r="G303" i="5"/>
  <c r="F303" i="5"/>
  <c r="D303" i="5"/>
  <c r="B303" i="5"/>
  <c r="J302" i="5"/>
  <c r="I302" i="5"/>
  <c r="G302" i="5"/>
  <c r="F302" i="5"/>
  <c r="D302" i="5"/>
  <c r="B302" i="5"/>
  <c r="J301" i="5"/>
  <c r="I301" i="5"/>
  <c r="G301" i="5"/>
  <c r="F301" i="5"/>
  <c r="D301" i="5"/>
  <c r="B301" i="5"/>
  <c r="J300" i="5"/>
  <c r="I300" i="5"/>
  <c r="G300" i="5"/>
  <c r="F300" i="5"/>
  <c r="D300" i="5"/>
  <c r="B300" i="5"/>
  <c r="J299" i="5"/>
  <c r="I299" i="5"/>
  <c r="G299" i="5"/>
  <c r="F299" i="5"/>
  <c r="D299" i="5"/>
  <c r="B299" i="5"/>
  <c r="J298" i="5"/>
  <c r="I298" i="5"/>
  <c r="G298" i="5"/>
  <c r="F298" i="5"/>
  <c r="D298" i="5"/>
  <c r="B298" i="5"/>
  <c r="J297" i="5"/>
  <c r="I297" i="5"/>
  <c r="G297" i="5"/>
  <c r="F297" i="5"/>
  <c r="D297" i="5"/>
  <c r="B297" i="5"/>
  <c r="J296" i="5"/>
  <c r="I296" i="5"/>
  <c r="G296" i="5"/>
  <c r="F296" i="5"/>
  <c r="D296" i="5"/>
  <c r="B296" i="5"/>
  <c r="J295" i="5"/>
  <c r="I295" i="5"/>
  <c r="G295" i="5"/>
  <c r="F295" i="5"/>
  <c r="D295" i="5"/>
  <c r="B295" i="5"/>
  <c r="J294" i="5"/>
  <c r="I294" i="5"/>
  <c r="G294" i="5"/>
  <c r="F294" i="5"/>
  <c r="D294" i="5"/>
  <c r="B294" i="5"/>
  <c r="J293" i="5"/>
  <c r="I293" i="5"/>
  <c r="G293" i="5"/>
  <c r="F293" i="5"/>
  <c r="D293" i="5"/>
  <c r="B293" i="5"/>
  <c r="J292" i="5"/>
  <c r="I292" i="5"/>
  <c r="G292" i="5"/>
  <c r="F292" i="5"/>
  <c r="D292" i="5"/>
  <c r="B292" i="5"/>
  <c r="J291" i="5"/>
  <c r="I291" i="5"/>
  <c r="G291" i="5"/>
  <c r="F291" i="5"/>
  <c r="D291" i="5"/>
  <c r="B291" i="5"/>
  <c r="J290" i="5"/>
  <c r="I290" i="5"/>
  <c r="G290" i="5"/>
  <c r="F290" i="5"/>
  <c r="D290" i="5"/>
  <c r="B290" i="5"/>
  <c r="J289" i="5"/>
  <c r="I289" i="5"/>
  <c r="G289" i="5"/>
  <c r="F289" i="5"/>
  <c r="D289" i="5"/>
  <c r="B289" i="5"/>
  <c r="J288" i="5"/>
  <c r="I288" i="5"/>
  <c r="G288" i="5"/>
  <c r="F288" i="5"/>
  <c r="D288" i="5"/>
  <c r="B288" i="5"/>
  <c r="J287" i="5"/>
  <c r="I287" i="5"/>
  <c r="G287" i="5"/>
  <c r="F287" i="5"/>
  <c r="D287" i="5"/>
  <c r="B287" i="5"/>
  <c r="J286" i="5"/>
  <c r="I286" i="5"/>
  <c r="G286" i="5"/>
  <c r="F286" i="5"/>
  <c r="D286" i="5"/>
  <c r="B286" i="5"/>
  <c r="J285" i="5"/>
  <c r="I285" i="5"/>
  <c r="G285" i="5"/>
  <c r="F285" i="5"/>
  <c r="D285" i="5"/>
  <c r="B285" i="5"/>
  <c r="J284" i="5"/>
  <c r="I284" i="5"/>
  <c r="G284" i="5"/>
  <c r="F284" i="5"/>
  <c r="D284" i="5"/>
  <c r="B284" i="5"/>
  <c r="J283" i="5"/>
  <c r="I283" i="5"/>
  <c r="G283" i="5"/>
  <c r="F283" i="5"/>
  <c r="D283" i="5"/>
  <c r="B283" i="5"/>
  <c r="J282" i="5"/>
  <c r="I282" i="5"/>
  <c r="G282" i="5"/>
  <c r="F282" i="5"/>
  <c r="D282" i="5"/>
  <c r="B282" i="5"/>
  <c r="J281" i="5"/>
  <c r="I281" i="5"/>
  <c r="G281" i="5"/>
  <c r="F281" i="5"/>
  <c r="D281" i="5"/>
  <c r="B281" i="5"/>
  <c r="J280" i="5"/>
  <c r="I280" i="5"/>
  <c r="G280" i="5"/>
  <c r="F280" i="5"/>
  <c r="D280" i="5"/>
  <c r="B280" i="5"/>
  <c r="J279" i="5"/>
  <c r="I279" i="5"/>
  <c r="G279" i="5"/>
  <c r="F279" i="5"/>
  <c r="D279" i="5"/>
  <c r="B279" i="5"/>
  <c r="J278" i="5"/>
  <c r="I278" i="5"/>
  <c r="G278" i="5"/>
  <c r="F278" i="5"/>
  <c r="D278" i="5"/>
  <c r="B278" i="5"/>
  <c r="J277" i="5"/>
  <c r="I277" i="5"/>
  <c r="G277" i="5"/>
  <c r="F277" i="5"/>
  <c r="D277" i="5"/>
  <c r="B277" i="5"/>
  <c r="J276" i="5"/>
  <c r="I276" i="5"/>
  <c r="G276" i="5"/>
  <c r="F276" i="5"/>
  <c r="D276" i="5"/>
  <c r="B276" i="5"/>
  <c r="J275" i="5"/>
  <c r="I275" i="5"/>
  <c r="G275" i="5"/>
  <c r="F275" i="5"/>
  <c r="D275" i="5"/>
  <c r="B275" i="5"/>
  <c r="J274" i="5"/>
  <c r="I274" i="5"/>
  <c r="G274" i="5"/>
  <c r="F274" i="5"/>
  <c r="D274" i="5"/>
  <c r="B274" i="5"/>
  <c r="J273" i="5"/>
  <c r="I273" i="5"/>
  <c r="G273" i="5"/>
  <c r="F273" i="5"/>
  <c r="D273" i="5"/>
  <c r="B273" i="5"/>
  <c r="J272" i="5"/>
  <c r="I272" i="5"/>
  <c r="G272" i="5"/>
  <c r="F272" i="5"/>
  <c r="D272" i="5"/>
  <c r="B272" i="5"/>
  <c r="J271" i="5"/>
  <c r="I271" i="5"/>
  <c r="G271" i="5"/>
  <c r="F271" i="5"/>
  <c r="D271" i="5"/>
  <c r="B271" i="5"/>
  <c r="J270" i="5"/>
  <c r="I270" i="5"/>
  <c r="G270" i="5"/>
  <c r="F270" i="5"/>
  <c r="D270" i="5"/>
  <c r="B270" i="5"/>
  <c r="J269" i="5"/>
  <c r="I269" i="5"/>
  <c r="G269" i="5"/>
  <c r="F269" i="5"/>
  <c r="D269" i="5"/>
  <c r="B269" i="5"/>
  <c r="J268" i="5"/>
  <c r="I268" i="5"/>
  <c r="G268" i="5"/>
  <c r="F268" i="5"/>
  <c r="D268" i="5"/>
  <c r="B268" i="5"/>
  <c r="J267" i="5"/>
  <c r="I267" i="5"/>
  <c r="G267" i="5"/>
  <c r="F267" i="5"/>
  <c r="D267" i="5"/>
  <c r="B267" i="5"/>
  <c r="J266" i="5"/>
  <c r="I266" i="5"/>
  <c r="G266" i="5"/>
  <c r="F266" i="5"/>
  <c r="D266" i="5"/>
  <c r="B266" i="5"/>
  <c r="J265" i="5"/>
  <c r="I265" i="5"/>
  <c r="G265" i="5"/>
  <c r="F265" i="5"/>
  <c r="D265" i="5"/>
  <c r="B265" i="5"/>
  <c r="J264" i="5"/>
  <c r="I264" i="5"/>
  <c r="G264" i="5"/>
  <c r="F264" i="5"/>
  <c r="D264" i="5"/>
  <c r="B264" i="5"/>
  <c r="J263" i="5"/>
  <c r="I263" i="5"/>
  <c r="G263" i="5"/>
  <c r="F263" i="5"/>
  <c r="D263" i="5"/>
  <c r="B263" i="5"/>
  <c r="J262" i="5"/>
  <c r="I262" i="5"/>
  <c r="G262" i="5"/>
  <c r="F262" i="5"/>
  <c r="D262" i="5"/>
  <c r="B262" i="5"/>
  <c r="J261" i="5"/>
  <c r="I261" i="5"/>
  <c r="G261" i="5"/>
  <c r="F261" i="5"/>
  <c r="D261" i="5"/>
  <c r="B261" i="5"/>
  <c r="J260" i="5"/>
  <c r="I260" i="5"/>
  <c r="G260" i="5"/>
  <c r="F260" i="5"/>
  <c r="D260" i="5"/>
  <c r="B260" i="5"/>
  <c r="J259" i="5"/>
  <c r="I259" i="5"/>
  <c r="G259" i="5"/>
  <c r="F259" i="5"/>
  <c r="D259" i="5"/>
  <c r="B259" i="5"/>
  <c r="J258" i="5"/>
  <c r="I258" i="5"/>
  <c r="G258" i="5"/>
  <c r="F258" i="5"/>
  <c r="D258" i="5"/>
  <c r="B258" i="5"/>
  <c r="J257" i="5"/>
  <c r="I257" i="5"/>
  <c r="G257" i="5"/>
  <c r="F257" i="5"/>
  <c r="D257" i="5"/>
  <c r="B257" i="5"/>
  <c r="J256" i="5"/>
  <c r="I256" i="5"/>
  <c r="G256" i="5"/>
  <c r="F256" i="5"/>
  <c r="D256" i="5"/>
  <c r="B256" i="5"/>
  <c r="J255" i="5"/>
  <c r="I255" i="5"/>
  <c r="G255" i="5"/>
  <c r="F255" i="5"/>
  <c r="D255" i="5"/>
  <c r="B255" i="5"/>
  <c r="J254" i="5"/>
  <c r="I254" i="5"/>
  <c r="G254" i="5"/>
  <c r="F254" i="5"/>
  <c r="D254" i="5"/>
  <c r="B254" i="5"/>
  <c r="J253" i="5"/>
  <c r="I253" i="5"/>
  <c r="G253" i="5"/>
  <c r="F253" i="5"/>
  <c r="D253" i="5"/>
  <c r="B253" i="5"/>
  <c r="J252" i="5"/>
  <c r="I252" i="5"/>
  <c r="G252" i="5"/>
  <c r="F252" i="5"/>
  <c r="D252" i="5"/>
  <c r="B252" i="5"/>
  <c r="J251" i="5"/>
  <c r="I251" i="5"/>
  <c r="G251" i="5"/>
  <c r="F251" i="5"/>
  <c r="D251" i="5"/>
  <c r="B251" i="5"/>
  <c r="J250" i="5"/>
  <c r="I250" i="5"/>
  <c r="G250" i="5"/>
  <c r="F250" i="5"/>
  <c r="D250" i="5"/>
  <c r="B250" i="5"/>
  <c r="J249" i="5"/>
  <c r="I249" i="5"/>
  <c r="G249" i="5"/>
  <c r="F249" i="5"/>
  <c r="D249" i="5"/>
  <c r="B249" i="5"/>
  <c r="J248" i="5"/>
  <c r="I248" i="5"/>
  <c r="G248" i="5"/>
  <c r="F248" i="5"/>
  <c r="D248" i="5"/>
  <c r="B248" i="5"/>
  <c r="J247" i="5"/>
  <c r="I247" i="5"/>
  <c r="G247" i="5"/>
  <c r="F247" i="5"/>
  <c r="D247" i="5"/>
  <c r="B247" i="5"/>
  <c r="J246" i="5"/>
  <c r="I246" i="5"/>
  <c r="G246" i="5"/>
  <c r="F246" i="5"/>
  <c r="D246" i="5"/>
  <c r="B246" i="5"/>
  <c r="J245" i="5"/>
  <c r="I245" i="5"/>
  <c r="G245" i="5"/>
  <c r="F245" i="5"/>
  <c r="D245" i="5"/>
  <c r="B245" i="5"/>
  <c r="J244" i="5"/>
  <c r="I244" i="5"/>
  <c r="G244" i="5"/>
  <c r="F244" i="5"/>
  <c r="D244" i="5"/>
  <c r="B244" i="5"/>
  <c r="J243" i="5"/>
  <c r="I243" i="5"/>
  <c r="G243" i="5"/>
  <c r="F243" i="5"/>
  <c r="D243" i="5"/>
  <c r="B243" i="5"/>
  <c r="J242" i="5"/>
  <c r="I242" i="5"/>
  <c r="G242" i="5"/>
  <c r="F242" i="5"/>
  <c r="D242" i="5"/>
  <c r="B242" i="5"/>
  <c r="J241" i="5"/>
  <c r="I241" i="5"/>
  <c r="G241" i="5"/>
  <c r="F241" i="5"/>
  <c r="D241" i="5"/>
  <c r="B241" i="5"/>
  <c r="J240" i="5"/>
  <c r="I240" i="5"/>
  <c r="G240" i="5"/>
  <c r="F240" i="5"/>
  <c r="D240" i="5"/>
  <c r="B240" i="5"/>
  <c r="J239" i="5"/>
  <c r="I239" i="5"/>
  <c r="G239" i="5"/>
  <c r="F239" i="5"/>
  <c r="D239" i="5"/>
  <c r="B239" i="5"/>
  <c r="J238" i="5"/>
  <c r="I238" i="5"/>
  <c r="G238" i="5"/>
  <c r="F238" i="5"/>
  <c r="D238" i="5"/>
  <c r="B238" i="5"/>
  <c r="J237" i="5"/>
  <c r="I237" i="5"/>
  <c r="G237" i="5"/>
  <c r="F237" i="5"/>
  <c r="D237" i="5"/>
  <c r="B237" i="5"/>
  <c r="J236" i="5"/>
  <c r="I236" i="5"/>
  <c r="G236" i="5"/>
  <c r="F236" i="5"/>
  <c r="D236" i="5"/>
  <c r="B236" i="5"/>
  <c r="J235" i="5"/>
  <c r="I235" i="5"/>
  <c r="G235" i="5"/>
  <c r="F235" i="5"/>
  <c r="D235" i="5"/>
  <c r="B235" i="5"/>
  <c r="J234" i="5"/>
  <c r="I234" i="5"/>
  <c r="G234" i="5"/>
  <c r="F234" i="5"/>
  <c r="D234" i="5"/>
  <c r="B234" i="5"/>
  <c r="J233" i="5"/>
  <c r="I233" i="5"/>
  <c r="G233" i="5"/>
  <c r="F233" i="5"/>
  <c r="D233" i="5"/>
  <c r="B233" i="5"/>
  <c r="J232" i="5"/>
  <c r="I232" i="5"/>
  <c r="G232" i="5"/>
  <c r="F232" i="5"/>
  <c r="D232" i="5"/>
  <c r="B232" i="5"/>
  <c r="J231" i="5"/>
  <c r="I231" i="5"/>
  <c r="G231" i="5"/>
  <c r="F231" i="5"/>
  <c r="D231" i="5"/>
  <c r="B231" i="5"/>
  <c r="J230" i="5"/>
  <c r="I230" i="5"/>
  <c r="G230" i="5"/>
  <c r="F230" i="5"/>
  <c r="D230" i="5"/>
  <c r="B230" i="5"/>
  <c r="J229" i="5"/>
  <c r="I229" i="5"/>
  <c r="G229" i="5"/>
  <c r="F229" i="5"/>
  <c r="D229" i="5"/>
  <c r="B229" i="5"/>
  <c r="J228" i="5"/>
  <c r="I228" i="5"/>
  <c r="G228" i="5"/>
  <c r="F228" i="5"/>
  <c r="D228" i="5"/>
  <c r="B228" i="5"/>
  <c r="J227" i="5"/>
  <c r="I227" i="5"/>
  <c r="G227" i="5"/>
  <c r="F227" i="5"/>
  <c r="D227" i="5"/>
  <c r="B227" i="5"/>
  <c r="J226" i="5"/>
  <c r="I226" i="5"/>
  <c r="G226" i="5"/>
  <c r="F226" i="5"/>
  <c r="D226" i="5"/>
  <c r="B226" i="5"/>
  <c r="J225" i="5"/>
  <c r="I225" i="5"/>
  <c r="G225" i="5"/>
  <c r="F225" i="5"/>
  <c r="D225" i="5"/>
  <c r="B225" i="5"/>
  <c r="J224" i="5"/>
  <c r="I224" i="5"/>
  <c r="G224" i="5"/>
  <c r="F224" i="5"/>
  <c r="D224" i="5"/>
  <c r="B224" i="5"/>
  <c r="J223" i="5"/>
  <c r="I223" i="5"/>
  <c r="G223" i="5"/>
  <c r="F223" i="5"/>
  <c r="D223" i="5"/>
  <c r="B223" i="5"/>
  <c r="J222" i="5"/>
  <c r="I222" i="5"/>
  <c r="G222" i="5"/>
  <c r="F222" i="5"/>
  <c r="D222" i="5"/>
  <c r="B222" i="5"/>
  <c r="J221" i="5"/>
  <c r="I221" i="5"/>
  <c r="G221" i="5"/>
  <c r="F221" i="5"/>
  <c r="D221" i="5"/>
  <c r="B221" i="5"/>
  <c r="J220" i="5"/>
  <c r="I220" i="5"/>
  <c r="G220" i="5"/>
  <c r="F220" i="5"/>
  <c r="D220" i="5"/>
  <c r="B220" i="5"/>
  <c r="J219" i="5"/>
  <c r="I219" i="5"/>
  <c r="G219" i="5"/>
  <c r="F219" i="5"/>
  <c r="D219" i="5"/>
  <c r="B219" i="5"/>
  <c r="J218" i="5"/>
  <c r="I218" i="5"/>
  <c r="G218" i="5"/>
  <c r="F218" i="5"/>
  <c r="D218" i="5"/>
  <c r="B218" i="5"/>
  <c r="J217" i="5"/>
  <c r="I217" i="5"/>
  <c r="G217" i="5"/>
  <c r="F217" i="5"/>
  <c r="D217" i="5"/>
  <c r="B217" i="5"/>
  <c r="J216" i="5"/>
  <c r="I216" i="5"/>
  <c r="G216" i="5"/>
  <c r="F216" i="5"/>
  <c r="D216" i="5"/>
  <c r="B216" i="5"/>
  <c r="J215" i="5"/>
  <c r="I215" i="5"/>
  <c r="G215" i="5"/>
  <c r="F215" i="5"/>
  <c r="D215" i="5"/>
  <c r="B215" i="5"/>
  <c r="J214" i="5"/>
  <c r="I214" i="5"/>
  <c r="G214" i="5"/>
  <c r="F214" i="5"/>
  <c r="D214" i="5"/>
  <c r="B214" i="5"/>
  <c r="J213" i="5"/>
  <c r="I213" i="5"/>
  <c r="G213" i="5"/>
  <c r="F213" i="5"/>
  <c r="D213" i="5"/>
  <c r="B213" i="5"/>
  <c r="J212" i="5"/>
  <c r="I212" i="5"/>
  <c r="G212" i="5"/>
  <c r="F212" i="5"/>
  <c r="D212" i="5"/>
  <c r="B212" i="5"/>
  <c r="J211" i="5"/>
  <c r="I211" i="5"/>
  <c r="G211" i="5"/>
  <c r="F211" i="5"/>
  <c r="D211" i="5"/>
  <c r="B211" i="5"/>
  <c r="J210" i="5"/>
  <c r="I210" i="5"/>
  <c r="G210" i="5"/>
  <c r="F210" i="5"/>
  <c r="D210" i="5"/>
  <c r="B210" i="5"/>
  <c r="J209" i="5"/>
  <c r="I209" i="5"/>
  <c r="G209" i="5"/>
  <c r="F209" i="5"/>
  <c r="D209" i="5"/>
  <c r="B209" i="5"/>
  <c r="J208" i="5"/>
  <c r="I208" i="5"/>
  <c r="G208" i="5"/>
  <c r="F208" i="5"/>
  <c r="D208" i="5"/>
  <c r="B208" i="5"/>
  <c r="J207" i="5"/>
  <c r="I207" i="5"/>
  <c r="G207" i="5"/>
  <c r="F207" i="5"/>
  <c r="D207" i="5"/>
  <c r="B207" i="5"/>
  <c r="J206" i="5"/>
  <c r="I206" i="5"/>
  <c r="G206" i="5"/>
  <c r="F206" i="5"/>
  <c r="D206" i="5"/>
  <c r="B206" i="5"/>
  <c r="J205" i="5"/>
  <c r="I205" i="5"/>
  <c r="G205" i="5"/>
  <c r="F205" i="5"/>
  <c r="D205" i="5"/>
  <c r="B205" i="5"/>
  <c r="J204" i="5"/>
  <c r="I204" i="5"/>
  <c r="G204" i="5"/>
  <c r="F204" i="5"/>
  <c r="D204" i="5"/>
  <c r="B204" i="5"/>
  <c r="J203" i="5"/>
  <c r="I203" i="5"/>
  <c r="G203" i="5"/>
  <c r="F203" i="5"/>
  <c r="D203" i="5"/>
  <c r="B203" i="5"/>
  <c r="J202" i="5"/>
  <c r="I202" i="5"/>
  <c r="G202" i="5"/>
  <c r="F202" i="5"/>
  <c r="D202" i="5"/>
  <c r="B202" i="5"/>
  <c r="J201" i="5"/>
  <c r="I201" i="5"/>
  <c r="G201" i="5"/>
  <c r="F201" i="5"/>
  <c r="D201" i="5"/>
  <c r="B201" i="5"/>
  <c r="J200" i="5"/>
  <c r="I200" i="5"/>
  <c r="G200" i="5"/>
  <c r="F200" i="5"/>
  <c r="D200" i="5"/>
  <c r="B200" i="5"/>
  <c r="J199" i="5"/>
  <c r="I199" i="5"/>
  <c r="G199" i="5"/>
  <c r="F199" i="5"/>
  <c r="D199" i="5"/>
  <c r="B199" i="5"/>
  <c r="J198" i="5"/>
  <c r="I198" i="5"/>
  <c r="G198" i="5"/>
  <c r="F198" i="5"/>
  <c r="D198" i="5"/>
  <c r="B198" i="5"/>
  <c r="J197" i="5"/>
  <c r="I197" i="5"/>
  <c r="G197" i="5"/>
  <c r="F197" i="5"/>
  <c r="D197" i="5"/>
  <c r="B197" i="5"/>
  <c r="J196" i="5"/>
  <c r="I196" i="5"/>
  <c r="G196" i="5"/>
  <c r="F196" i="5"/>
  <c r="D196" i="5"/>
  <c r="B196" i="5"/>
  <c r="J195" i="5"/>
  <c r="I195" i="5"/>
  <c r="G195" i="5"/>
  <c r="F195" i="5"/>
  <c r="D195" i="5"/>
  <c r="B195" i="5"/>
  <c r="J194" i="5"/>
  <c r="I194" i="5"/>
  <c r="G194" i="5"/>
  <c r="F194" i="5"/>
  <c r="D194" i="5"/>
  <c r="B194" i="5"/>
  <c r="J193" i="5"/>
  <c r="I193" i="5"/>
  <c r="G193" i="5"/>
  <c r="F193" i="5"/>
  <c r="D193" i="5"/>
  <c r="B193" i="5"/>
  <c r="J192" i="5"/>
  <c r="I192" i="5"/>
  <c r="G192" i="5"/>
  <c r="F192" i="5"/>
  <c r="D192" i="5"/>
  <c r="B192" i="5"/>
  <c r="J191" i="5"/>
  <c r="I191" i="5"/>
  <c r="G191" i="5"/>
  <c r="F191" i="5"/>
  <c r="D191" i="5"/>
  <c r="B191" i="5"/>
  <c r="J190" i="5"/>
  <c r="I190" i="5"/>
  <c r="G190" i="5"/>
  <c r="F190" i="5"/>
  <c r="D190" i="5"/>
  <c r="B190" i="5"/>
  <c r="J189" i="5"/>
  <c r="I189" i="5"/>
  <c r="G189" i="5"/>
  <c r="F189" i="5"/>
  <c r="D189" i="5"/>
  <c r="B189" i="5"/>
  <c r="J188" i="5"/>
  <c r="I188" i="5"/>
  <c r="G188" i="5"/>
  <c r="F188" i="5"/>
  <c r="D188" i="5"/>
  <c r="B188" i="5"/>
  <c r="J187" i="5"/>
  <c r="I187" i="5"/>
  <c r="G187" i="5"/>
  <c r="F187" i="5"/>
  <c r="D187" i="5"/>
  <c r="B187" i="5"/>
  <c r="J186" i="5"/>
  <c r="I186" i="5"/>
  <c r="G186" i="5"/>
  <c r="F186" i="5"/>
  <c r="D186" i="5"/>
  <c r="B186" i="5"/>
  <c r="J185" i="5"/>
  <c r="I185" i="5"/>
  <c r="G185" i="5"/>
  <c r="F185" i="5"/>
  <c r="D185" i="5"/>
  <c r="B185" i="5"/>
  <c r="J184" i="5"/>
  <c r="I184" i="5"/>
  <c r="G184" i="5"/>
  <c r="F184" i="5"/>
  <c r="D184" i="5"/>
  <c r="B184" i="5"/>
  <c r="J183" i="5"/>
  <c r="I183" i="5"/>
  <c r="G183" i="5"/>
  <c r="F183" i="5"/>
  <c r="D183" i="5"/>
  <c r="B183" i="5"/>
  <c r="J182" i="5"/>
  <c r="I182" i="5"/>
  <c r="G182" i="5"/>
  <c r="F182" i="5"/>
  <c r="D182" i="5"/>
  <c r="B182" i="5"/>
  <c r="J181" i="5"/>
  <c r="I181" i="5"/>
  <c r="G181" i="5"/>
  <c r="F181" i="5"/>
  <c r="D181" i="5"/>
  <c r="B181" i="5"/>
  <c r="J180" i="5"/>
  <c r="I180" i="5"/>
  <c r="G180" i="5"/>
  <c r="F180" i="5"/>
  <c r="D180" i="5"/>
  <c r="B180" i="5"/>
  <c r="J179" i="5"/>
  <c r="I179" i="5"/>
  <c r="G179" i="5"/>
  <c r="F179" i="5"/>
  <c r="D179" i="5"/>
  <c r="B179" i="5"/>
  <c r="J178" i="5"/>
  <c r="I178" i="5"/>
  <c r="G178" i="5"/>
  <c r="F178" i="5"/>
  <c r="D178" i="5"/>
  <c r="B178" i="5"/>
  <c r="J177" i="5"/>
  <c r="I177" i="5"/>
  <c r="G177" i="5"/>
  <c r="F177" i="5"/>
  <c r="D177" i="5"/>
  <c r="B177" i="5"/>
  <c r="J176" i="5"/>
  <c r="I176" i="5"/>
  <c r="G176" i="5"/>
  <c r="F176" i="5"/>
  <c r="D176" i="5"/>
  <c r="B176" i="5"/>
  <c r="J175" i="5"/>
  <c r="I175" i="5"/>
  <c r="G175" i="5"/>
  <c r="F175" i="5"/>
  <c r="D175" i="5"/>
  <c r="B175" i="5"/>
  <c r="J174" i="5"/>
  <c r="I174" i="5"/>
  <c r="G174" i="5"/>
  <c r="F174" i="5"/>
  <c r="D174" i="5"/>
  <c r="B174" i="5"/>
  <c r="J173" i="5"/>
  <c r="I173" i="5"/>
  <c r="G173" i="5"/>
  <c r="F173" i="5"/>
  <c r="D173" i="5"/>
  <c r="B173" i="5"/>
  <c r="J172" i="5"/>
  <c r="I172" i="5"/>
  <c r="G172" i="5"/>
  <c r="F172" i="5"/>
  <c r="D172" i="5"/>
  <c r="B172" i="5"/>
  <c r="J171" i="5"/>
  <c r="I171" i="5"/>
  <c r="G171" i="5"/>
  <c r="F171" i="5"/>
  <c r="D171" i="5"/>
  <c r="B171" i="5"/>
  <c r="J170" i="5"/>
  <c r="I170" i="5"/>
  <c r="G170" i="5"/>
  <c r="F170" i="5"/>
  <c r="D170" i="5"/>
  <c r="B170" i="5"/>
  <c r="J169" i="5"/>
  <c r="I169" i="5"/>
  <c r="G169" i="5"/>
  <c r="F169" i="5"/>
  <c r="D169" i="5"/>
  <c r="B169" i="5"/>
  <c r="J168" i="5"/>
  <c r="I168" i="5"/>
  <c r="G168" i="5"/>
  <c r="F168" i="5"/>
  <c r="D168" i="5"/>
  <c r="B168" i="5"/>
  <c r="J167" i="5"/>
  <c r="I167" i="5"/>
  <c r="G167" i="5"/>
  <c r="F167" i="5"/>
  <c r="D167" i="5"/>
  <c r="B167" i="5"/>
  <c r="J166" i="5"/>
  <c r="I166" i="5"/>
  <c r="G166" i="5"/>
  <c r="F166" i="5"/>
  <c r="D166" i="5"/>
  <c r="B166" i="5"/>
  <c r="J165" i="5"/>
  <c r="I165" i="5"/>
  <c r="G165" i="5"/>
  <c r="F165" i="5"/>
  <c r="D165" i="5"/>
  <c r="B165" i="5"/>
  <c r="J164" i="5"/>
  <c r="I164" i="5"/>
  <c r="G164" i="5"/>
  <c r="F164" i="5"/>
  <c r="D164" i="5"/>
  <c r="B164" i="5"/>
  <c r="J163" i="5"/>
  <c r="I163" i="5"/>
  <c r="G163" i="5"/>
  <c r="F163" i="5"/>
  <c r="D163" i="5"/>
  <c r="B163" i="5"/>
  <c r="J162" i="5"/>
  <c r="I162" i="5"/>
  <c r="G162" i="5"/>
  <c r="F162" i="5"/>
  <c r="D162" i="5"/>
  <c r="B162" i="5"/>
  <c r="J161" i="5"/>
  <c r="I161" i="5"/>
  <c r="G161" i="5"/>
  <c r="F161" i="5"/>
  <c r="D161" i="5"/>
  <c r="B161" i="5"/>
  <c r="J160" i="5"/>
  <c r="I160" i="5"/>
  <c r="G160" i="5"/>
  <c r="F160" i="5"/>
  <c r="D160" i="5"/>
  <c r="B160" i="5"/>
  <c r="J159" i="5"/>
  <c r="I159" i="5"/>
  <c r="G159" i="5"/>
  <c r="F159" i="5"/>
  <c r="D159" i="5"/>
  <c r="B159" i="5"/>
  <c r="J158" i="5"/>
  <c r="I158" i="5"/>
  <c r="G158" i="5"/>
  <c r="F158" i="5"/>
  <c r="D158" i="5"/>
  <c r="B158" i="5"/>
  <c r="J157" i="5"/>
  <c r="I157" i="5"/>
  <c r="G157" i="5"/>
  <c r="F157" i="5"/>
  <c r="D157" i="5"/>
  <c r="B157" i="5"/>
  <c r="J156" i="5"/>
  <c r="I156" i="5"/>
  <c r="G156" i="5"/>
  <c r="F156" i="5"/>
  <c r="D156" i="5"/>
  <c r="B156" i="5"/>
  <c r="J155" i="5"/>
  <c r="I155" i="5"/>
  <c r="G155" i="5"/>
  <c r="F155" i="5"/>
  <c r="D155" i="5"/>
  <c r="B155" i="5"/>
  <c r="J154" i="5"/>
  <c r="I154" i="5"/>
  <c r="G154" i="5"/>
  <c r="F154" i="5"/>
  <c r="D154" i="5"/>
  <c r="B154" i="5"/>
  <c r="J153" i="5"/>
  <c r="I153" i="5"/>
  <c r="G153" i="5"/>
  <c r="F153" i="5"/>
  <c r="D153" i="5"/>
  <c r="B153" i="5"/>
  <c r="J152" i="5"/>
  <c r="I152" i="5"/>
  <c r="G152" i="5"/>
  <c r="F152" i="5"/>
  <c r="D152" i="5"/>
  <c r="B152" i="5"/>
  <c r="J151" i="5"/>
  <c r="I151" i="5"/>
  <c r="G151" i="5"/>
  <c r="F151" i="5"/>
  <c r="D151" i="5"/>
  <c r="B151" i="5"/>
  <c r="J150" i="5"/>
  <c r="I150" i="5"/>
  <c r="G150" i="5"/>
  <c r="F150" i="5"/>
  <c r="D150" i="5"/>
  <c r="B150" i="5"/>
  <c r="J149" i="5"/>
  <c r="I149" i="5"/>
  <c r="G149" i="5"/>
  <c r="F149" i="5"/>
  <c r="D149" i="5"/>
  <c r="B149" i="5"/>
  <c r="J148" i="5"/>
  <c r="I148" i="5"/>
  <c r="G148" i="5"/>
  <c r="F148" i="5"/>
  <c r="D148" i="5"/>
  <c r="B148" i="5"/>
  <c r="J147" i="5"/>
  <c r="I147" i="5"/>
  <c r="G147" i="5"/>
  <c r="F147" i="5"/>
  <c r="D147" i="5"/>
  <c r="B147" i="5"/>
  <c r="J146" i="5"/>
  <c r="I146" i="5"/>
  <c r="G146" i="5"/>
  <c r="F146" i="5"/>
  <c r="D146" i="5"/>
  <c r="B146" i="5"/>
  <c r="J145" i="5"/>
  <c r="I145" i="5"/>
  <c r="G145" i="5"/>
  <c r="F145" i="5"/>
  <c r="D145" i="5"/>
  <c r="B145" i="5"/>
  <c r="J144" i="5"/>
  <c r="I144" i="5"/>
  <c r="G144" i="5"/>
  <c r="F144" i="5"/>
  <c r="D144" i="5"/>
  <c r="B144" i="5"/>
  <c r="J143" i="5"/>
  <c r="I143" i="5"/>
  <c r="G143" i="5"/>
  <c r="F143" i="5"/>
  <c r="D143" i="5"/>
  <c r="B143" i="5"/>
  <c r="J142" i="5"/>
  <c r="I142" i="5"/>
  <c r="G142" i="5"/>
  <c r="F142" i="5"/>
  <c r="D142" i="5"/>
  <c r="B142" i="5"/>
  <c r="J141" i="5"/>
  <c r="I141" i="5"/>
  <c r="G141" i="5"/>
  <c r="F141" i="5"/>
  <c r="D141" i="5"/>
  <c r="B141" i="5"/>
  <c r="J140" i="5"/>
  <c r="I140" i="5"/>
  <c r="G140" i="5"/>
  <c r="F140" i="5"/>
  <c r="D140" i="5"/>
  <c r="B140" i="5"/>
  <c r="J139" i="5"/>
  <c r="I139" i="5"/>
  <c r="G139" i="5"/>
  <c r="F139" i="5"/>
  <c r="D139" i="5"/>
  <c r="B139" i="5"/>
  <c r="J138" i="5"/>
  <c r="I138" i="5"/>
  <c r="G138" i="5"/>
  <c r="F138" i="5"/>
  <c r="D138" i="5"/>
  <c r="B138" i="5"/>
  <c r="J137" i="5"/>
  <c r="I137" i="5"/>
  <c r="G137" i="5"/>
  <c r="F137" i="5"/>
  <c r="D137" i="5"/>
  <c r="B137" i="5"/>
  <c r="J136" i="5"/>
  <c r="I136" i="5"/>
  <c r="G136" i="5"/>
  <c r="F136" i="5"/>
  <c r="D136" i="5"/>
  <c r="B136" i="5"/>
  <c r="J135" i="5"/>
  <c r="I135" i="5"/>
  <c r="G135" i="5"/>
  <c r="F135" i="5"/>
  <c r="D135" i="5"/>
  <c r="B135" i="5"/>
  <c r="J134" i="5"/>
  <c r="I134" i="5"/>
  <c r="G134" i="5"/>
  <c r="F134" i="5"/>
  <c r="D134" i="5"/>
  <c r="B134" i="5"/>
  <c r="J133" i="5"/>
  <c r="I133" i="5"/>
  <c r="G133" i="5"/>
  <c r="F133" i="5"/>
  <c r="D133" i="5"/>
  <c r="B133" i="5"/>
  <c r="J132" i="5"/>
  <c r="I132" i="5"/>
  <c r="G132" i="5"/>
  <c r="F132" i="5"/>
  <c r="D132" i="5"/>
  <c r="B132" i="5"/>
  <c r="J131" i="5"/>
  <c r="I131" i="5"/>
  <c r="G131" i="5"/>
  <c r="F131" i="5"/>
  <c r="D131" i="5"/>
  <c r="B131" i="5"/>
  <c r="J130" i="5"/>
  <c r="I130" i="5"/>
  <c r="G130" i="5"/>
  <c r="F130" i="5"/>
  <c r="D130" i="5"/>
  <c r="B130" i="5"/>
  <c r="J129" i="5"/>
  <c r="I129" i="5"/>
  <c r="G129" i="5"/>
  <c r="F129" i="5"/>
  <c r="D129" i="5"/>
  <c r="B129" i="5"/>
  <c r="J128" i="5"/>
  <c r="I128" i="5"/>
  <c r="G128" i="5"/>
  <c r="F128" i="5"/>
  <c r="D128" i="5"/>
  <c r="B128" i="5"/>
  <c r="J127" i="5"/>
  <c r="I127" i="5"/>
  <c r="G127" i="5"/>
  <c r="F127" i="5"/>
  <c r="D127" i="5"/>
  <c r="B127" i="5"/>
  <c r="J126" i="5"/>
  <c r="I126" i="5"/>
  <c r="G126" i="5"/>
  <c r="F126" i="5"/>
  <c r="D126" i="5"/>
  <c r="B126" i="5"/>
  <c r="J125" i="5"/>
  <c r="I125" i="5"/>
  <c r="G125" i="5"/>
  <c r="F125" i="5"/>
  <c r="D125" i="5"/>
  <c r="B125" i="5"/>
  <c r="J124" i="5"/>
  <c r="I124" i="5"/>
  <c r="G124" i="5"/>
  <c r="F124" i="5"/>
  <c r="D124" i="5"/>
  <c r="B124" i="5"/>
  <c r="J123" i="5"/>
  <c r="I123" i="5"/>
  <c r="G123" i="5"/>
  <c r="F123" i="5"/>
  <c r="D123" i="5"/>
  <c r="B123" i="5"/>
  <c r="J122" i="5"/>
  <c r="I122" i="5"/>
  <c r="G122" i="5"/>
  <c r="F122" i="5"/>
  <c r="D122" i="5"/>
  <c r="B122" i="5"/>
  <c r="J121" i="5"/>
  <c r="I121" i="5"/>
  <c r="G121" i="5"/>
  <c r="F121" i="5"/>
  <c r="D121" i="5"/>
  <c r="B121" i="5"/>
  <c r="J120" i="5"/>
  <c r="I120" i="5"/>
  <c r="G120" i="5"/>
  <c r="F120" i="5"/>
  <c r="D120" i="5"/>
  <c r="B120" i="5"/>
  <c r="J119" i="5"/>
  <c r="I119" i="5"/>
  <c r="G119" i="5"/>
  <c r="F119" i="5"/>
  <c r="D119" i="5"/>
  <c r="B119" i="5"/>
  <c r="J118" i="5"/>
  <c r="I118" i="5"/>
  <c r="G118" i="5"/>
  <c r="F118" i="5"/>
  <c r="D118" i="5"/>
  <c r="B118" i="5"/>
  <c r="J117" i="5"/>
  <c r="I117" i="5"/>
  <c r="G117" i="5"/>
  <c r="F117" i="5"/>
  <c r="D117" i="5"/>
  <c r="B117" i="5"/>
  <c r="J116" i="5"/>
  <c r="I116" i="5"/>
  <c r="G116" i="5"/>
  <c r="F116" i="5"/>
  <c r="D116" i="5"/>
  <c r="B116" i="5"/>
  <c r="J115" i="5"/>
  <c r="I115" i="5"/>
  <c r="G115" i="5"/>
  <c r="F115" i="5"/>
  <c r="D115" i="5"/>
  <c r="B115" i="5"/>
  <c r="J114" i="5"/>
  <c r="I114" i="5"/>
  <c r="G114" i="5"/>
  <c r="F114" i="5"/>
  <c r="D114" i="5"/>
  <c r="B114" i="5"/>
  <c r="J113" i="5"/>
  <c r="I113" i="5"/>
  <c r="G113" i="5"/>
  <c r="F113" i="5"/>
  <c r="D113" i="5"/>
  <c r="B113" i="5"/>
  <c r="J112" i="5"/>
  <c r="I112" i="5"/>
  <c r="G112" i="5"/>
  <c r="F112" i="5"/>
  <c r="D112" i="5"/>
  <c r="B112" i="5"/>
  <c r="J111" i="5"/>
  <c r="I111" i="5"/>
  <c r="G111" i="5"/>
  <c r="F111" i="5"/>
  <c r="D111" i="5"/>
  <c r="B111" i="5"/>
  <c r="J110" i="5"/>
  <c r="I110" i="5"/>
  <c r="G110" i="5"/>
  <c r="F110" i="5"/>
  <c r="D110" i="5"/>
  <c r="B110" i="5"/>
  <c r="J109" i="5"/>
  <c r="I109" i="5"/>
  <c r="G109" i="5"/>
  <c r="F109" i="5"/>
  <c r="D109" i="5"/>
  <c r="B109" i="5"/>
  <c r="J108" i="5"/>
  <c r="I108" i="5"/>
  <c r="G108" i="5"/>
  <c r="F108" i="5"/>
  <c r="D108" i="5"/>
  <c r="B108" i="5"/>
  <c r="J107" i="5"/>
  <c r="I107" i="5"/>
  <c r="G107" i="5"/>
  <c r="F107" i="5"/>
  <c r="D107" i="5"/>
  <c r="B107" i="5"/>
  <c r="J106" i="5"/>
  <c r="I106" i="5"/>
  <c r="G106" i="5"/>
  <c r="F106" i="5"/>
  <c r="D106" i="5"/>
  <c r="B106" i="5"/>
  <c r="J105" i="5"/>
  <c r="I105" i="5"/>
  <c r="G105" i="5"/>
  <c r="F105" i="5"/>
  <c r="D105" i="5"/>
  <c r="B105" i="5"/>
  <c r="J104" i="5"/>
  <c r="I104" i="5"/>
  <c r="G104" i="5"/>
  <c r="F104" i="5"/>
  <c r="D104" i="5"/>
  <c r="B104" i="5"/>
  <c r="J103" i="5"/>
  <c r="I103" i="5"/>
  <c r="G103" i="5"/>
  <c r="F103" i="5"/>
  <c r="D103" i="5"/>
  <c r="B103" i="5"/>
  <c r="J102" i="5"/>
  <c r="I102" i="5"/>
  <c r="G102" i="5"/>
  <c r="F102" i="5"/>
  <c r="D102" i="5"/>
  <c r="B102" i="5"/>
  <c r="J101" i="5"/>
  <c r="I101" i="5"/>
  <c r="G101" i="5"/>
  <c r="F101" i="5"/>
  <c r="D101" i="5"/>
  <c r="B101" i="5"/>
  <c r="J100" i="5"/>
  <c r="I100" i="5"/>
  <c r="G100" i="5"/>
  <c r="F100" i="5"/>
  <c r="D100" i="5"/>
  <c r="B100" i="5"/>
  <c r="J99" i="5"/>
  <c r="I99" i="5"/>
  <c r="G99" i="5"/>
  <c r="F99" i="5"/>
  <c r="D99" i="5"/>
  <c r="B99" i="5"/>
  <c r="J98" i="5"/>
  <c r="I98" i="5"/>
  <c r="G98" i="5"/>
  <c r="F98" i="5"/>
  <c r="D98" i="5"/>
  <c r="B98" i="5"/>
  <c r="J97" i="5"/>
  <c r="I97" i="5"/>
  <c r="G97" i="5"/>
  <c r="F97" i="5"/>
  <c r="D97" i="5"/>
  <c r="B97" i="5"/>
  <c r="J96" i="5"/>
  <c r="I96" i="5"/>
  <c r="G96" i="5"/>
  <c r="F96" i="5"/>
  <c r="D96" i="5"/>
  <c r="B96" i="5"/>
  <c r="J95" i="5"/>
  <c r="I95" i="5"/>
  <c r="G95" i="5"/>
  <c r="F95" i="5"/>
  <c r="D95" i="5"/>
  <c r="B95" i="5"/>
  <c r="J94" i="5"/>
  <c r="I94" i="5"/>
  <c r="G94" i="5"/>
  <c r="F94" i="5"/>
  <c r="D94" i="5"/>
  <c r="B94" i="5"/>
  <c r="J93" i="5"/>
  <c r="I93" i="5"/>
  <c r="G93" i="5"/>
  <c r="F93" i="5"/>
  <c r="D93" i="5"/>
  <c r="B93" i="5"/>
  <c r="J92" i="5"/>
  <c r="I92" i="5"/>
  <c r="G92" i="5"/>
  <c r="F92" i="5"/>
  <c r="D92" i="5"/>
  <c r="B92" i="5"/>
  <c r="J91" i="5"/>
  <c r="I91" i="5"/>
  <c r="G91" i="5"/>
  <c r="F91" i="5"/>
  <c r="D91" i="5"/>
  <c r="B91" i="5"/>
  <c r="J90" i="5"/>
  <c r="I90" i="5"/>
  <c r="G90" i="5"/>
  <c r="F90" i="5"/>
  <c r="D90" i="5"/>
  <c r="B90" i="5"/>
  <c r="J89" i="5"/>
  <c r="I89" i="5"/>
  <c r="G89" i="5"/>
  <c r="F89" i="5"/>
  <c r="D89" i="5"/>
  <c r="B89" i="5"/>
  <c r="J88" i="5"/>
  <c r="I88" i="5"/>
  <c r="G88" i="5"/>
  <c r="F88" i="5"/>
  <c r="D88" i="5"/>
  <c r="B88" i="5"/>
  <c r="J87" i="5"/>
  <c r="I87" i="5"/>
  <c r="G87" i="5"/>
  <c r="F87" i="5"/>
  <c r="D87" i="5"/>
  <c r="B87" i="5"/>
  <c r="J86" i="5"/>
  <c r="I86" i="5"/>
  <c r="G86" i="5"/>
  <c r="F86" i="5"/>
  <c r="D86" i="5"/>
  <c r="B86" i="5"/>
  <c r="J85" i="5"/>
  <c r="I85" i="5"/>
  <c r="G85" i="5"/>
  <c r="F85" i="5"/>
  <c r="D85" i="5"/>
  <c r="B85" i="5"/>
  <c r="J84" i="5"/>
  <c r="I84" i="5"/>
  <c r="G84" i="5"/>
  <c r="F84" i="5"/>
  <c r="D84" i="5"/>
  <c r="B84" i="5"/>
  <c r="J83" i="5"/>
  <c r="I83" i="5"/>
  <c r="G83" i="5"/>
  <c r="F83" i="5"/>
  <c r="D83" i="5"/>
  <c r="B83" i="5"/>
  <c r="J82" i="5"/>
  <c r="I82" i="5"/>
  <c r="G82" i="5"/>
  <c r="F82" i="5"/>
  <c r="D82" i="5"/>
  <c r="B82" i="5"/>
  <c r="J81" i="5"/>
  <c r="I81" i="5"/>
  <c r="G81" i="5"/>
  <c r="F81" i="5"/>
  <c r="D81" i="5"/>
  <c r="B81" i="5"/>
  <c r="J80" i="5"/>
  <c r="I80" i="5"/>
  <c r="G80" i="5"/>
  <c r="F80" i="5"/>
  <c r="D80" i="5"/>
  <c r="B80" i="5"/>
  <c r="J79" i="5"/>
  <c r="I79" i="5"/>
  <c r="G79" i="5"/>
  <c r="F79" i="5"/>
  <c r="D79" i="5"/>
  <c r="B79" i="5"/>
  <c r="J78" i="5"/>
  <c r="I78" i="5"/>
  <c r="G78" i="5"/>
  <c r="F78" i="5"/>
  <c r="D78" i="5"/>
  <c r="B78" i="5"/>
  <c r="J77" i="5"/>
  <c r="I77" i="5"/>
  <c r="G77" i="5"/>
  <c r="F77" i="5"/>
  <c r="D77" i="5"/>
  <c r="B77" i="5"/>
  <c r="J76" i="5"/>
  <c r="I76" i="5"/>
  <c r="G76" i="5"/>
  <c r="F76" i="5"/>
  <c r="D76" i="5"/>
  <c r="B76" i="5"/>
  <c r="J75" i="5"/>
  <c r="I75" i="5"/>
  <c r="G75" i="5"/>
  <c r="F75" i="5"/>
  <c r="D75" i="5"/>
  <c r="B75" i="5"/>
  <c r="J74" i="5"/>
  <c r="I74" i="5"/>
  <c r="G74" i="5"/>
  <c r="F74" i="5"/>
  <c r="D74" i="5"/>
  <c r="B74" i="5"/>
  <c r="J73" i="5"/>
  <c r="I73" i="5"/>
  <c r="G73" i="5"/>
  <c r="F73" i="5"/>
  <c r="D73" i="5"/>
  <c r="B73" i="5"/>
  <c r="J72" i="5"/>
  <c r="I72" i="5"/>
  <c r="G72" i="5"/>
  <c r="F72" i="5"/>
  <c r="D72" i="5"/>
  <c r="B72" i="5"/>
  <c r="J71" i="5"/>
  <c r="I71" i="5"/>
  <c r="G71" i="5"/>
  <c r="F71" i="5"/>
  <c r="D71" i="5"/>
  <c r="B71" i="5"/>
  <c r="J70" i="5"/>
  <c r="I70" i="5"/>
  <c r="G70" i="5"/>
  <c r="F70" i="5"/>
  <c r="D70" i="5"/>
  <c r="B70" i="5"/>
  <c r="J69" i="5"/>
  <c r="I69" i="5"/>
  <c r="G69" i="5"/>
  <c r="F69" i="5"/>
  <c r="D69" i="5"/>
  <c r="B69" i="5"/>
  <c r="J68" i="5"/>
  <c r="I68" i="5"/>
  <c r="G68" i="5"/>
  <c r="F68" i="5"/>
  <c r="D68" i="5"/>
  <c r="B68" i="5"/>
  <c r="J67" i="5"/>
  <c r="I67" i="5"/>
  <c r="G67" i="5"/>
  <c r="F67" i="5"/>
  <c r="D67" i="5"/>
  <c r="B67" i="5"/>
  <c r="J66" i="5"/>
  <c r="I66" i="5"/>
  <c r="G66" i="5"/>
  <c r="F66" i="5"/>
  <c r="D66" i="5"/>
  <c r="B66" i="5"/>
  <c r="J65" i="5"/>
  <c r="I65" i="5"/>
  <c r="G65" i="5"/>
  <c r="F65" i="5"/>
  <c r="D65" i="5"/>
  <c r="B65" i="5"/>
  <c r="J64" i="5"/>
  <c r="I64" i="5"/>
  <c r="G64" i="5"/>
  <c r="F64" i="5"/>
  <c r="D64" i="5"/>
  <c r="B64" i="5"/>
  <c r="J63" i="5"/>
  <c r="I63" i="5"/>
  <c r="G63" i="5"/>
  <c r="F63" i="5"/>
  <c r="D63" i="5"/>
  <c r="B63" i="5"/>
  <c r="J62" i="5"/>
  <c r="I62" i="5"/>
  <c r="G62" i="5"/>
  <c r="F62" i="5"/>
  <c r="D62" i="5"/>
  <c r="B62" i="5"/>
  <c r="J61" i="5"/>
  <c r="I61" i="5"/>
  <c r="G61" i="5"/>
  <c r="F61" i="5"/>
  <c r="D61" i="5"/>
  <c r="B61" i="5"/>
  <c r="J60" i="5"/>
  <c r="I60" i="5"/>
  <c r="G60" i="5"/>
  <c r="F60" i="5"/>
  <c r="D60" i="5"/>
  <c r="B60" i="5"/>
  <c r="J59" i="5"/>
  <c r="I59" i="5"/>
  <c r="G59" i="5"/>
  <c r="F59" i="5"/>
  <c r="D59" i="5"/>
  <c r="B59" i="5"/>
  <c r="J58" i="5"/>
  <c r="I58" i="5"/>
  <c r="G58" i="5"/>
  <c r="F58" i="5"/>
  <c r="D58" i="5"/>
  <c r="B58" i="5"/>
  <c r="J57" i="5"/>
  <c r="I57" i="5"/>
  <c r="G57" i="5"/>
  <c r="F57" i="5"/>
  <c r="D57" i="5"/>
  <c r="B57" i="5"/>
  <c r="J56" i="5"/>
  <c r="I56" i="5"/>
  <c r="G56" i="5"/>
  <c r="F56" i="5"/>
  <c r="D56" i="5"/>
  <c r="B56" i="5"/>
  <c r="J55" i="5"/>
  <c r="I55" i="5"/>
  <c r="G55" i="5"/>
  <c r="F55" i="5"/>
  <c r="D55" i="5"/>
  <c r="B55" i="5"/>
  <c r="J54" i="5"/>
  <c r="I54" i="5"/>
  <c r="G54" i="5"/>
  <c r="F54" i="5"/>
  <c r="D54" i="5"/>
  <c r="B54" i="5"/>
  <c r="J53" i="5"/>
  <c r="I53" i="5"/>
  <c r="G53" i="5"/>
  <c r="F53" i="5"/>
  <c r="D53" i="5"/>
  <c r="B53" i="5"/>
  <c r="J52" i="5"/>
  <c r="I52" i="5"/>
  <c r="G52" i="5"/>
  <c r="F52" i="5"/>
  <c r="D52" i="5"/>
  <c r="B52" i="5"/>
  <c r="J51" i="5"/>
  <c r="I51" i="5"/>
  <c r="G51" i="5"/>
  <c r="F51" i="5"/>
  <c r="D51" i="5"/>
  <c r="B51" i="5"/>
  <c r="J50" i="5"/>
  <c r="I50" i="5"/>
  <c r="G50" i="5"/>
  <c r="F50" i="5"/>
  <c r="D50" i="5"/>
  <c r="B50" i="5"/>
  <c r="J49" i="5"/>
  <c r="I49" i="5"/>
  <c r="G49" i="5"/>
  <c r="F49" i="5"/>
  <c r="D49" i="5"/>
  <c r="B49" i="5"/>
  <c r="J48" i="5"/>
  <c r="I48" i="5"/>
  <c r="G48" i="5"/>
  <c r="F48" i="5"/>
  <c r="D48" i="5"/>
  <c r="B48" i="5"/>
  <c r="J47" i="5"/>
  <c r="I47" i="5"/>
  <c r="G47" i="5"/>
  <c r="F47" i="5"/>
  <c r="D47" i="5"/>
  <c r="B47" i="5"/>
  <c r="J46" i="5"/>
  <c r="I46" i="5"/>
  <c r="G46" i="5"/>
  <c r="F46" i="5"/>
  <c r="D46" i="5"/>
  <c r="B46" i="5"/>
  <c r="J45" i="5"/>
  <c r="I45" i="5"/>
  <c r="G45" i="5"/>
  <c r="F45" i="5"/>
  <c r="D45" i="5"/>
  <c r="B45" i="5"/>
  <c r="J44" i="5"/>
  <c r="I44" i="5"/>
  <c r="G44" i="5"/>
  <c r="F44" i="5"/>
  <c r="D44" i="5"/>
  <c r="B44" i="5"/>
  <c r="J43" i="5"/>
  <c r="I43" i="5"/>
  <c r="G43" i="5"/>
  <c r="F43" i="5"/>
  <c r="D43" i="5"/>
  <c r="B43" i="5"/>
  <c r="J42" i="5"/>
  <c r="I42" i="5"/>
  <c r="G42" i="5"/>
  <c r="F42" i="5"/>
  <c r="D42" i="5"/>
  <c r="B42" i="5"/>
  <c r="J41" i="5"/>
  <c r="I41" i="5"/>
  <c r="G41" i="5"/>
  <c r="F41" i="5"/>
  <c r="D41" i="5"/>
  <c r="B41" i="5"/>
  <c r="J40" i="5"/>
  <c r="I40" i="5"/>
  <c r="G40" i="5"/>
  <c r="F40" i="5"/>
  <c r="D40" i="5"/>
  <c r="B40" i="5"/>
  <c r="J39" i="5"/>
  <c r="I39" i="5"/>
  <c r="G39" i="5"/>
  <c r="F39" i="5"/>
  <c r="D39" i="5"/>
  <c r="B39" i="5"/>
  <c r="J38" i="5"/>
  <c r="I38" i="5"/>
  <c r="G38" i="5"/>
  <c r="F38" i="5"/>
  <c r="D38" i="5"/>
  <c r="B38" i="5"/>
  <c r="J37" i="5"/>
  <c r="I37" i="5"/>
  <c r="G37" i="5"/>
  <c r="F37" i="5"/>
  <c r="D37" i="5"/>
  <c r="B37" i="5"/>
  <c r="J36" i="5"/>
  <c r="I36" i="5"/>
  <c r="G36" i="5"/>
  <c r="F36" i="5"/>
  <c r="D36" i="5"/>
  <c r="B36" i="5"/>
  <c r="J35" i="5"/>
  <c r="I35" i="5"/>
  <c r="G35" i="5"/>
  <c r="F35" i="5"/>
  <c r="D35" i="5"/>
  <c r="B35" i="5"/>
  <c r="J34" i="5"/>
  <c r="I34" i="5"/>
  <c r="G34" i="5"/>
  <c r="F34" i="5"/>
  <c r="D34" i="5"/>
  <c r="B34" i="5"/>
  <c r="J33" i="5"/>
  <c r="I33" i="5"/>
  <c r="G33" i="5"/>
  <c r="F33" i="5"/>
  <c r="D33" i="5"/>
  <c r="B33" i="5"/>
  <c r="J32" i="5"/>
  <c r="I32" i="5"/>
  <c r="G32" i="5"/>
  <c r="F32" i="5"/>
  <c r="D32" i="5"/>
  <c r="B32" i="5"/>
  <c r="J31" i="5"/>
  <c r="I31" i="5"/>
  <c r="G31" i="5"/>
  <c r="F31" i="5"/>
  <c r="D31" i="5"/>
  <c r="B31" i="5"/>
  <c r="J30" i="5"/>
  <c r="I30" i="5"/>
  <c r="G30" i="5"/>
  <c r="F30" i="5"/>
  <c r="D30" i="5"/>
  <c r="B30" i="5"/>
  <c r="J29" i="5"/>
  <c r="I29" i="5"/>
  <c r="G29" i="5"/>
  <c r="F29" i="5"/>
  <c r="D29" i="5"/>
  <c r="B29" i="5"/>
  <c r="J28" i="5"/>
  <c r="I28" i="5"/>
  <c r="G28" i="5"/>
  <c r="F28" i="5"/>
  <c r="D28" i="5"/>
  <c r="B28" i="5"/>
  <c r="J27" i="5"/>
  <c r="I27" i="5"/>
  <c r="G27" i="5"/>
  <c r="F27" i="5"/>
  <c r="D27" i="5"/>
  <c r="B27" i="5"/>
  <c r="J26" i="5"/>
  <c r="I26" i="5"/>
  <c r="G26" i="5"/>
  <c r="F26" i="5"/>
  <c r="D26" i="5"/>
  <c r="B26" i="5"/>
  <c r="J25" i="5"/>
  <c r="I25" i="5"/>
  <c r="G25" i="5"/>
  <c r="F25" i="5"/>
  <c r="D25" i="5"/>
  <c r="B25" i="5"/>
  <c r="J24" i="5"/>
  <c r="I24" i="5"/>
  <c r="G24" i="5"/>
  <c r="F24" i="5"/>
  <c r="D24" i="5"/>
  <c r="B24" i="5"/>
  <c r="J23" i="5"/>
  <c r="I23" i="5"/>
  <c r="G23" i="5"/>
  <c r="F23" i="5"/>
  <c r="D23" i="5"/>
  <c r="B23" i="5"/>
  <c r="J22" i="5"/>
  <c r="I22" i="5"/>
  <c r="G22" i="5"/>
  <c r="F22" i="5"/>
  <c r="D22" i="5"/>
  <c r="B22" i="5"/>
  <c r="J21" i="5"/>
  <c r="I21" i="5"/>
  <c r="G21" i="5"/>
  <c r="F21" i="5"/>
  <c r="D21" i="5"/>
  <c r="B21" i="5"/>
  <c r="J20" i="5"/>
  <c r="I20" i="5"/>
  <c r="G20" i="5"/>
  <c r="F20" i="5"/>
  <c r="D20" i="5"/>
  <c r="B20" i="5"/>
  <c r="J19" i="5"/>
  <c r="I19" i="5"/>
  <c r="G19" i="5"/>
  <c r="F19" i="5"/>
  <c r="D19" i="5"/>
  <c r="B19" i="5"/>
  <c r="J18" i="5"/>
  <c r="I18" i="5"/>
  <c r="G18" i="5"/>
  <c r="F18" i="5"/>
  <c r="D18" i="5"/>
  <c r="B18" i="5"/>
  <c r="J17" i="5"/>
  <c r="I17" i="5"/>
  <c r="G17" i="5"/>
  <c r="F17" i="5"/>
  <c r="D17" i="5"/>
  <c r="B17" i="5"/>
  <c r="J16" i="5"/>
  <c r="I16" i="5"/>
  <c r="G16" i="5"/>
  <c r="F16" i="5"/>
  <c r="D16" i="5"/>
  <c r="B16" i="5"/>
  <c r="J15" i="5"/>
  <c r="I15" i="5"/>
  <c r="G15" i="5"/>
  <c r="F15" i="5"/>
  <c r="D15" i="5"/>
  <c r="B15" i="5"/>
  <c r="J14" i="5"/>
  <c r="F14" i="5"/>
  <c r="G14" i="5" s="1"/>
  <c r="I14" i="5" s="1"/>
  <c r="D14" i="5"/>
  <c r="B14" i="5"/>
  <c r="J13" i="5"/>
  <c r="G13" i="5"/>
  <c r="I13" i="5" s="1"/>
  <c r="D13" i="5"/>
  <c r="B13" i="5"/>
  <c r="J12" i="5"/>
  <c r="F12" i="5"/>
  <c r="G12" i="5" s="1"/>
  <c r="I12" i="5" s="1"/>
  <c r="D12" i="5"/>
  <c r="B12" i="5"/>
  <c r="J11" i="5"/>
  <c r="G11" i="5"/>
  <c r="I11" i="5" s="1"/>
  <c r="F11" i="5"/>
  <c r="D11" i="5"/>
  <c r="B11" i="5"/>
  <c r="J10" i="5"/>
  <c r="F10" i="5"/>
  <c r="G10" i="5" s="1"/>
  <c r="D10" i="5"/>
  <c r="B10" i="5"/>
  <c r="J9" i="5"/>
  <c r="G9" i="5"/>
  <c r="I9" i="5" s="1"/>
  <c r="F9" i="5"/>
  <c r="D9" i="5"/>
  <c r="B9" i="5"/>
  <c r="J8" i="5"/>
  <c r="F8" i="5"/>
  <c r="G8" i="5" s="1"/>
  <c r="I8" i="5" s="1"/>
  <c r="D8" i="5"/>
  <c r="B8" i="5"/>
  <c r="J7" i="5"/>
  <c r="F7" i="5"/>
  <c r="G7" i="5" s="1"/>
  <c r="I7" i="5" s="1"/>
  <c r="D7" i="5"/>
  <c r="B7" i="5"/>
  <c r="J6" i="5"/>
  <c r="F6" i="5"/>
  <c r="G6" i="5" s="1"/>
  <c r="I6" i="5" s="1"/>
  <c r="D6" i="5"/>
  <c r="B6" i="5"/>
  <c r="J5" i="5"/>
  <c r="G5" i="5"/>
  <c r="I5" i="5" s="1"/>
  <c r="F5" i="5"/>
  <c r="D5" i="5"/>
  <c r="B5" i="5"/>
  <c r="J4" i="5"/>
  <c r="F4" i="5"/>
  <c r="G4" i="5" s="1"/>
  <c r="D4" i="5"/>
  <c r="B4" i="5"/>
  <c r="L503" i="4"/>
  <c r="K503" i="4"/>
  <c r="J503" i="4"/>
  <c r="I503" i="4"/>
  <c r="H503" i="4"/>
  <c r="G503" i="4"/>
  <c r="L502" i="4"/>
  <c r="K502" i="4"/>
  <c r="J502" i="4"/>
  <c r="I502" i="4"/>
  <c r="H502" i="4"/>
  <c r="G502" i="4"/>
  <c r="L501" i="4"/>
  <c r="K501" i="4"/>
  <c r="J501" i="4"/>
  <c r="I501" i="4"/>
  <c r="H501" i="4"/>
  <c r="G501" i="4"/>
  <c r="L500" i="4"/>
  <c r="K500" i="4"/>
  <c r="J500" i="4"/>
  <c r="I500" i="4"/>
  <c r="H500" i="4"/>
  <c r="G500" i="4"/>
  <c r="L499" i="4"/>
  <c r="K499" i="4"/>
  <c r="J499" i="4"/>
  <c r="I499" i="4"/>
  <c r="H499" i="4"/>
  <c r="G499" i="4"/>
  <c r="L498" i="4"/>
  <c r="K498" i="4"/>
  <c r="J498" i="4"/>
  <c r="I498" i="4"/>
  <c r="H498" i="4"/>
  <c r="G498" i="4"/>
  <c r="L497" i="4"/>
  <c r="K497" i="4"/>
  <c r="J497" i="4"/>
  <c r="I497" i="4"/>
  <c r="H497" i="4"/>
  <c r="G497" i="4"/>
  <c r="L496" i="4"/>
  <c r="K496" i="4"/>
  <c r="J496" i="4"/>
  <c r="I496" i="4"/>
  <c r="H496" i="4"/>
  <c r="G496" i="4"/>
  <c r="L495" i="4"/>
  <c r="K495" i="4"/>
  <c r="J495" i="4"/>
  <c r="I495" i="4"/>
  <c r="H495" i="4"/>
  <c r="G495" i="4"/>
  <c r="L494" i="4"/>
  <c r="K494" i="4"/>
  <c r="J494" i="4"/>
  <c r="I494" i="4"/>
  <c r="H494" i="4"/>
  <c r="G494" i="4"/>
  <c r="L493" i="4"/>
  <c r="K493" i="4"/>
  <c r="J493" i="4"/>
  <c r="I493" i="4"/>
  <c r="H493" i="4"/>
  <c r="G493" i="4"/>
  <c r="L492" i="4"/>
  <c r="K492" i="4"/>
  <c r="J492" i="4"/>
  <c r="I492" i="4"/>
  <c r="H492" i="4"/>
  <c r="G492" i="4"/>
  <c r="L491" i="4"/>
  <c r="K491" i="4"/>
  <c r="J491" i="4"/>
  <c r="I491" i="4"/>
  <c r="H491" i="4"/>
  <c r="G491" i="4"/>
  <c r="L490" i="4"/>
  <c r="K490" i="4"/>
  <c r="J490" i="4"/>
  <c r="I490" i="4"/>
  <c r="H490" i="4"/>
  <c r="G490" i="4"/>
  <c r="L489" i="4"/>
  <c r="K489" i="4"/>
  <c r="J489" i="4"/>
  <c r="I489" i="4"/>
  <c r="H489" i="4"/>
  <c r="G489" i="4"/>
  <c r="L488" i="4"/>
  <c r="K488" i="4"/>
  <c r="J488" i="4"/>
  <c r="I488" i="4"/>
  <c r="H488" i="4"/>
  <c r="G488" i="4"/>
  <c r="L487" i="4"/>
  <c r="K487" i="4"/>
  <c r="J487" i="4"/>
  <c r="I487" i="4"/>
  <c r="H487" i="4"/>
  <c r="G487" i="4"/>
  <c r="L486" i="4"/>
  <c r="K486" i="4"/>
  <c r="J486" i="4"/>
  <c r="I486" i="4"/>
  <c r="H486" i="4"/>
  <c r="G486" i="4"/>
  <c r="L485" i="4"/>
  <c r="K485" i="4"/>
  <c r="J485" i="4"/>
  <c r="I485" i="4"/>
  <c r="H485" i="4"/>
  <c r="G485" i="4"/>
  <c r="L484" i="4"/>
  <c r="K484" i="4"/>
  <c r="J484" i="4"/>
  <c r="I484" i="4"/>
  <c r="H484" i="4"/>
  <c r="G484" i="4"/>
  <c r="L483" i="4"/>
  <c r="K483" i="4"/>
  <c r="J483" i="4"/>
  <c r="I483" i="4"/>
  <c r="H483" i="4"/>
  <c r="G483" i="4"/>
  <c r="L482" i="4"/>
  <c r="K482" i="4"/>
  <c r="J482" i="4"/>
  <c r="I482" i="4"/>
  <c r="H482" i="4"/>
  <c r="G482" i="4"/>
  <c r="L481" i="4"/>
  <c r="K481" i="4"/>
  <c r="J481" i="4"/>
  <c r="I481" i="4"/>
  <c r="H481" i="4"/>
  <c r="G481" i="4"/>
  <c r="L480" i="4"/>
  <c r="K480" i="4"/>
  <c r="J480" i="4"/>
  <c r="I480" i="4"/>
  <c r="H480" i="4"/>
  <c r="G480" i="4"/>
  <c r="L479" i="4"/>
  <c r="K479" i="4"/>
  <c r="J479" i="4"/>
  <c r="I479" i="4"/>
  <c r="H479" i="4"/>
  <c r="G479" i="4"/>
  <c r="L478" i="4"/>
  <c r="K478" i="4"/>
  <c r="J478" i="4"/>
  <c r="I478" i="4"/>
  <c r="H478" i="4"/>
  <c r="G478" i="4"/>
  <c r="L477" i="4"/>
  <c r="K477" i="4"/>
  <c r="J477" i="4"/>
  <c r="I477" i="4"/>
  <c r="H477" i="4"/>
  <c r="G477" i="4"/>
  <c r="L476" i="4"/>
  <c r="K476" i="4"/>
  <c r="J476" i="4"/>
  <c r="I476" i="4"/>
  <c r="H476" i="4"/>
  <c r="G476" i="4"/>
  <c r="L475" i="4"/>
  <c r="K475" i="4"/>
  <c r="J475" i="4"/>
  <c r="I475" i="4"/>
  <c r="H475" i="4"/>
  <c r="G475" i="4"/>
  <c r="L474" i="4"/>
  <c r="K474" i="4"/>
  <c r="J474" i="4"/>
  <c r="I474" i="4"/>
  <c r="H474" i="4"/>
  <c r="G474" i="4"/>
  <c r="L473" i="4"/>
  <c r="K473" i="4"/>
  <c r="J473" i="4"/>
  <c r="I473" i="4"/>
  <c r="H473" i="4"/>
  <c r="G473" i="4"/>
  <c r="L472" i="4"/>
  <c r="K472" i="4"/>
  <c r="J472" i="4"/>
  <c r="I472" i="4"/>
  <c r="H472" i="4"/>
  <c r="G472" i="4"/>
  <c r="L471" i="4"/>
  <c r="K471" i="4"/>
  <c r="J471" i="4"/>
  <c r="I471" i="4"/>
  <c r="H471" i="4"/>
  <c r="G471" i="4"/>
  <c r="L470" i="4"/>
  <c r="K470" i="4"/>
  <c r="J470" i="4"/>
  <c r="I470" i="4"/>
  <c r="H470" i="4"/>
  <c r="G470" i="4"/>
  <c r="L469" i="4"/>
  <c r="K469" i="4"/>
  <c r="J469" i="4"/>
  <c r="I469" i="4"/>
  <c r="H469" i="4"/>
  <c r="G469" i="4"/>
  <c r="L468" i="4"/>
  <c r="K468" i="4"/>
  <c r="J468" i="4"/>
  <c r="I468" i="4"/>
  <c r="H468" i="4"/>
  <c r="G468" i="4"/>
  <c r="L467" i="4"/>
  <c r="K467" i="4"/>
  <c r="J467" i="4"/>
  <c r="I467" i="4"/>
  <c r="H467" i="4"/>
  <c r="G467" i="4"/>
  <c r="L466" i="4"/>
  <c r="K466" i="4"/>
  <c r="J466" i="4"/>
  <c r="I466" i="4"/>
  <c r="H466" i="4"/>
  <c r="G466" i="4"/>
  <c r="L465" i="4"/>
  <c r="K465" i="4"/>
  <c r="J465" i="4"/>
  <c r="I465" i="4"/>
  <c r="H465" i="4"/>
  <c r="G465" i="4"/>
  <c r="L464" i="4"/>
  <c r="K464" i="4"/>
  <c r="J464" i="4"/>
  <c r="I464" i="4"/>
  <c r="H464" i="4"/>
  <c r="G464" i="4"/>
  <c r="L463" i="4"/>
  <c r="K463" i="4"/>
  <c r="J463" i="4"/>
  <c r="I463" i="4"/>
  <c r="H463" i="4"/>
  <c r="G463" i="4"/>
  <c r="L462" i="4"/>
  <c r="K462" i="4"/>
  <c r="J462" i="4"/>
  <c r="I462" i="4"/>
  <c r="H462" i="4"/>
  <c r="G462" i="4"/>
  <c r="L461" i="4"/>
  <c r="K461" i="4"/>
  <c r="J461" i="4"/>
  <c r="I461" i="4"/>
  <c r="H461" i="4"/>
  <c r="G461" i="4"/>
  <c r="L460" i="4"/>
  <c r="K460" i="4"/>
  <c r="J460" i="4"/>
  <c r="I460" i="4"/>
  <c r="H460" i="4"/>
  <c r="G460" i="4"/>
  <c r="L459" i="4"/>
  <c r="K459" i="4"/>
  <c r="J459" i="4"/>
  <c r="I459" i="4"/>
  <c r="H459" i="4"/>
  <c r="G459" i="4"/>
  <c r="L458" i="4"/>
  <c r="K458" i="4"/>
  <c r="J458" i="4"/>
  <c r="I458" i="4"/>
  <c r="H458" i="4"/>
  <c r="G458" i="4"/>
  <c r="L457" i="4"/>
  <c r="K457" i="4"/>
  <c r="J457" i="4"/>
  <c r="I457" i="4"/>
  <c r="H457" i="4"/>
  <c r="G457" i="4"/>
  <c r="L456" i="4"/>
  <c r="K456" i="4"/>
  <c r="J456" i="4"/>
  <c r="I456" i="4"/>
  <c r="H456" i="4"/>
  <c r="G456" i="4"/>
  <c r="L455" i="4"/>
  <c r="K455" i="4"/>
  <c r="J455" i="4"/>
  <c r="I455" i="4"/>
  <c r="H455" i="4"/>
  <c r="G455" i="4"/>
  <c r="L454" i="4"/>
  <c r="K454" i="4"/>
  <c r="J454" i="4"/>
  <c r="I454" i="4"/>
  <c r="H454" i="4"/>
  <c r="G454" i="4"/>
  <c r="L453" i="4"/>
  <c r="K453" i="4"/>
  <c r="J453" i="4"/>
  <c r="I453" i="4"/>
  <c r="H453" i="4"/>
  <c r="G453" i="4"/>
  <c r="L452" i="4"/>
  <c r="K452" i="4"/>
  <c r="J452" i="4"/>
  <c r="I452" i="4"/>
  <c r="H452" i="4"/>
  <c r="G452" i="4"/>
  <c r="L451" i="4"/>
  <c r="K451" i="4"/>
  <c r="J451" i="4"/>
  <c r="I451" i="4"/>
  <c r="H451" i="4"/>
  <c r="G451" i="4"/>
  <c r="L450" i="4"/>
  <c r="K450" i="4"/>
  <c r="J450" i="4"/>
  <c r="I450" i="4"/>
  <c r="H450" i="4"/>
  <c r="G450" i="4"/>
  <c r="L449" i="4"/>
  <c r="K449" i="4"/>
  <c r="J449" i="4"/>
  <c r="I449" i="4"/>
  <c r="H449" i="4"/>
  <c r="G449" i="4"/>
  <c r="L448" i="4"/>
  <c r="K448" i="4"/>
  <c r="J448" i="4"/>
  <c r="I448" i="4"/>
  <c r="H448" i="4"/>
  <c r="G448" i="4"/>
  <c r="L447" i="4"/>
  <c r="K447" i="4"/>
  <c r="J447" i="4"/>
  <c r="I447" i="4"/>
  <c r="H447" i="4"/>
  <c r="G447" i="4"/>
  <c r="L446" i="4"/>
  <c r="K446" i="4"/>
  <c r="J446" i="4"/>
  <c r="I446" i="4"/>
  <c r="H446" i="4"/>
  <c r="G446" i="4"/>
  <c r="L445" i="4"/>
  <c r="K445" i="4"/>
  <c r="J445" i="4"/>
  <c r="I445" i="4"/>
  <c r="H445" i="4"/>
  <c r="G445" i="4"/>
  <c r="L444" i="4"/>
  <c r="K444" i="4"/>
  <c r="J444" i="4"/>
  <c r="I444" i="4"/>
  <c r="H444" i="4"/>
  <c r="G444" i="4"/>
  <c r="L443" i="4"/>
  <c r="K443" i="4"/>
  <c r="J443" i="4"/>
  <c r="I443" i="4"/>
  <c r="H443" i="4"/>
  <c r="G443" i="4"/>
  <c r="L442" i="4"/>
  <c r="K442" i="4"/>
  <c r="J442" i="4"/>
  <c r="I442" i="4"/>
  <c r="H442" i="4"/>
  <c r="G442" i="4"/>
  <c r="L441" i="4"/>
  <c r="K441" i="4"/>
  <c r="J441" i="4"/>
  <c r="I441" i="4"/>
  <c r="H441" i="4"/>
  <c r="G441" i="4"/>
  <c r="L440" i="4"/>
  <c r="K440" i="4"/>
  <c r="J440" i="4"/>
  <c r="I440" i="4"/>
  <c r="H440" i="4"/>
  <c r="G440" i="4"/>
  <c r="L439" i="4"/>
  <c r="K439" i="4"/>
  <c r="J439" i="4"/>
  <c r="I439" i="4"/>
  <c r="H439" i="4"/>
  <c r="G439" i="4"/>
  <c r="L438" i="4"/>
  <c r="K438" i="4"/>
  <c r="J438" i="4"/>
  <c r="I438" i="4"/>
  <c r="H438" i="4"/>
  <c r="G438" i="4"/>
  <c r="L437" i="4"/>
  <c r="K437" i="4"/>
  <c r="J437" i="4"/>
  <c r="I437" i="4"/>
  <c r="H437" i="4"/>
  <c r="G437" i="4"/>
  <c r="L436" i="4"/>
  <c r="K436" i="4"/>
  <c r="J436" i="4"/>
  <c r="I436" i="4"/>
  <c r="H436" i="4"/>
  <c r="G436" i="4"/>
  <c r="L435" i="4"/>
  <c r="K435" i="4"/>
  <c r="J435" i="4"/>
  <c r="I435" i="4"/>
  <c r="H435" i="4"/>
  <c r="G435" i="4"/>
  <c r="L434" i="4"/>
  <c r="K434" i="4"/>
  <c r="J434" i="4"/>
  <c r="I434" i="4"/>
  <c r="H434" i="4"/>
  <c r="G434" i="4"/>
  <c r="L433" i="4"/>
  <c r="K433" i="4"/>
  <c r="J433" i="4"/>
  <c r="I433" i="4"/>
  <c r="H433" i="4"/>
  <c r="G433" i="4"/>
  <c r="L432" i="4"/>
  <c r="K432" i="4"/>
  <c r="J432" i="4"/>
  <c r="I432" i="4"/>
  <c r="H432" i="4"/>
  <c r="G432" i="4"/>
  <c r="L431" i="4"/>
  <c r="K431" i="4"/>
  <c r="J431" i="4"/>
  <c r="I431" i="4"/>
  <c r="H431" i="4"/>
  <c r="G431" i="4"/>
  <c r="L430" i="4"/>
  <c r="K430" i="4"/>
  <c r="J430" i="4"/>
  <c r="I430" i="4"/>
  <c r="H430" i="4"/>
  <c r="G430" i="4"/>
  <c r="L429" i="4"/>
  <c r="K429" i="4"/>
  <c r="J429" i="4"/>
  <c r="I429" i="4"/>
  <c r="H429" i="4"/>
  <c r="G429" i="4"/>
  <c r="L428" i="4"/>
  <c r="K428" i="4"/>
  <c r="J428" i="4"/>
  <c r="I428" i="4"/>
  <c r="H428" i="4"/>
  <c r="G428" i="4"/>
  <c r="L427" i="4"/>
  <c r="K427" i="4"/>
  <c r="J427" i="4"/>
  <c r="I427" i="4"/>
  <c r="H427" i="4"/>
  <c r="G427" i="4"/>
  <c r="L426" i="4"/>
  <c r="K426" i="4"/>
  <c r="J426" i="4"/>
  <c r="I426" i="4"/>
  <c r="H426" i="4"/>
  <c r="G426" i="4"/>
  <c r="L425" i="4"/>
  <c r="K425" i="4"/>
  <c r="J425" i="4"/>
  <c r="I425" i="4"/>
  <c r="H425" i="4"/>
  <c r="G425" i="4"/>
  <c r="L424" i="4"/>
  <c r="K424" i="4"/>
  <c r="J424" i="4"/>
  <c r="I424" i="4"/>
  <c r="H424" i="4"/>
  <c r="G424" i="4"/>
  <c r="L423" i="4"/>
  <c r="K423" i="4"/>
  <c r="J423" i="4"/>
  <c r="I423" i="4"/>
  <c r="H423" i="4"/>
  <c r="G423" i="4"/>
  <c r="L422" i="4"/>
  <c r="K422" i="4"/>
  <c r="J422" i="4"/>
  <c r="I422" i="4"/>
  <c r="H422" i="4"/>
  <c r="G422" i="4"/>
  <c r="L421" i="4"/>
  <c r="K421" i="4"/>
  <c r="J421" i="4"/>
  <c r="I421" i="4"/>
  <c r="H421" i="4"/>
  <c r="G421" i="4"/>
  <c r="L420" i="4"/>
  <c r="K420" i="4"/>
  <c r="J420" i="4"/>
  <c r="I420" i="4"/>
  <c r="H420" i="4"/>
  <c r="G420" i="4"/>
  <c r="L419" i="4"/>
  <c r="K419" i="4"/>
  <c r="J419" i="4"/>
  <c r="I419" i="4"/>
  <c r="H419" i="4"/>
  <c r="G419" i="4"/>
  <c r="L418" i="4"/>
  <c r="K418" i="4"/>
  <c r="J418" i="4"/>
  <c r="I418" i="4"/>
  <c r="H418" i="4"/>
  <c r="G418" i="4"/>
  <c r="L417" i="4"/>
  <c r="K417" i="4"/>
  <c r="J417" i="4"/>
  <c r="I417" i="4"/>
  <c r="H417" i="4"/>
  <c r="G417" i="4"/>
  <c r="L416" i="4"/>
  <c r="K416" i="4"/>
  <c r="J416" i="4"/>
  <c r="I416" i="4"/>
  <c r="H416" i="4"/>
  <c r="G416" i="4"/>
  <c r="L415" i="4"/>
  <c r="K415" i="4"/>
  <c r="J415" i="4"/>
  <c r="I415" i="4"/>
  <c r="H415" i="4"/>
  <c r="G415" i="4"/>
  <c r="L414" i="4"/>
  <c r="K414" i="4"/>
  <c r="J414" i="4"/>
  <c r="I414" i="4"/>
  <c r="H414" i="4"/>
  <c r="G414" i="4"/>
  <c r="L413" i="4"/>
  <c r="K413" i="4"/>
  <c r="J413" i="4"/>
  <c r="I413" i="4"/>
  <c r="H413" i="4"/>
  <c r="G413" i="4"/>
  <c r="L412" i="4"/>
  <c r="K412" i="4"/>
  <c r="J412" i="4"/>
  <c r="I412" i="4"/>
  <c r="H412" i="4"/>
  <c r="G412" i="4"/>
  <c r="L411" i="4"/>
  <c r="K411" i="4"/>
  <c r="J411" i="4"/>
  <c r="I411" i="4"/>
  <c r="H411" i="4"/>
  <c r="G411" i="4"/>
  <c r="L410" i="4"/>
  <c r="K410" i="4"/>
  <c r="J410" i="4"/>
  <c r="I410" i="4"/>
  <c r="H410" i="4"/>
  <c r="G410" i="4"/>
  <c r="L409" i="4"/>
  <c r="K409" i="4"/>
  <c r="J409" i="4"/>
  <c r="I409" i="4"/>
  <c r="H409" i="4"/>
  <c r="G409" i="4"/>
  <c r="L408" i="4"/>
  <c r="K408" i="4"/>
  <c r="J408" i="4"/>
  <c r="I408" i="4"/>
  <c r="H408" i="4"/>
  <c r="G408" i="4"/>
  <c r="L407" i="4"/>
  <c r="K407" i="4"/>
  <c r="J407" i="4"/>
  <c r="I407" i="4"/>
  <c r="H407" i="4"/>
  <c r="G407" i="4"/>
  <c r="L406" i="4"/>
  <c r="K406" i="4"/>
  <c r="J406" i="4"/>
  <c r="I406" i="4"/>
  <c r="H406" i="4"/>
  <c r="G406" i="4"/>
  <c r="L405" i="4"/>
  <c r="K405" i="4"/>
  <c r="J405" i="4"/>
  <c r="I405" i="4"/>
  <c r="H405" i="4"/>
  <c r="G405" i="4"/>
  <c r="L404" i="4"/>
  <c r="K404" i="4"/>
  <c r="J404" i="4"/>
  <c r="I404" i="4"/>
  <c r="H404" i="4"/>
  <c r="G404" i="4"/>
  <c r="L403" i="4"/>
  <c r="K403" i="4"/>
  <c r="J403" i="4"/>
  <c r="I403" i="4"/>
  <c r="H403" i="4"/>
  <c r="G403" i="4"/>
  <c r="L402" i="4"/>
  <c r="K402" i="4"/>
  <c r="J402" i="4"/>
  <c r="I402" i="4"/>
  <c r="H402" i="4"/>
  <c r="G402" i="4"/>
  <c r="L401" i="4"/>
  <c r="K401" i="4"/>
  <c r="J401" i="4"/>
  <c r="I401" i="4"/>
  <c r="H401" i="4"/>
  <c r="G401" i="4"/>
  <c r="L400" i="4"/>
  <c r="K400" i="4"/>
  <c r="J400" i="4"/>
  <c r="I400" i="4"/>
  <c r="H400" i="4"/>
  <c r="G400" i="4"/>
  <c r="L399" i="4"/>
  <c r="K399" i="4"/>
  <c r="J399" i="4"/>
  <c r="I399" i="4"/>
  <c r="H399" i="4"/>
  <c r="G399" i="4"/>
  <c r="L398" i="4"/>
  <c r="K398" i="4"/>
  <c r="J398" i="4"/>
  <c r="I398" i="4"/>
  <c r="H398" i="4"/>
  <c r="G398" i="4"/>
  <c r="L397" i="4"/>
  <c r="K397" i="4"/>
  <c r="J397" i="4"/>
  <c r="I397" i="4"/>
  <c r="H397" i="4"/>
  <c r="G397" i="4"/>
  <c r="L396" i="4"/>
  <c r="K396" i="4"/>
  <c r="J396" i="4"/>
  <c r="I396" i="4"/>
  <c r="H396" i="4"/>
  <c r="G396" i="4"/>
  <c r="L395" i="4"/>
  <c r="K395" i="4"/>
  <c r="J395" i="4"/>
  <c r="I395" i="4"/>
  <c r="H395" i="4"/>
  <c r="G395" i="4"/>
  <c r="L394" i="4"/>
  <c r="K394" i="4"/>
  <c r="J394" i="4"/>
  <c r="I394" i="4"/>
  <c r="H394" i="4"/>
  <c r="G394" i="4"/>
  <c r="L393" i="4"/>
  <c r="K393" i="4"/>
  <c r="J393" i="4"/>
  <c r="I393" i="4"/>
  <c r="H393" i="4"/>
  <c r="G393" i="4"/>
  <c r="L392" i="4"/>
  <c r="K392" i="4"/>
  <c r="J392" i="4"/>
  <c r="I392" i="4"/>
  <c r="H392" i="4"/>
  <c r="G392" i="4"/>
  <c r="L391" i="4"/>
  <c r="K391" i="4"/>
  <c r="J391" i="4"/>
  <c r="I391" i="4"/>
  <c r="H391" i="4"/>
  <c r="G391" i="4"/>
  <c r="L390" i="4"/>
  <c r="K390" i="4"/>
  <c r="J390" i="4"/>
  <c r="I390" i="4"/>
  <c r="H390" i="4"/>
  <c r="G390" i="4"/>
  <c r="L389" i="4"/>
  <c r="K389" i="4"/>
  <c r="J389" i="4"/>
  <c r="I389" i="4"/>
  <c r="H389" i="4"/>
  <c r="G389" i="4"/>
  <c r="L388" i="4"/>
  <c r="K388" i="4"/>
  <c r="J388" i="4"/>
  <c r="I388" i="4"/>
  <c r="H388" i="4"/>
  <c r="G388" i="4"/>
  <c r="L387" i="4"/>
  <c r="K387" i="4"/>
  <c r="J387" i="4"/>
  <c r="I387" i="4"/>
  <c r="H387" i="4"/>
  <c r="G387" i="4"/>
  <c r="L386" i="4"/>
  <c r="K386" i="4"/>
  <c r="J386" i="4"/>
  <c r="I386" i="4"/>
  <c r="H386" i="4"/>
  <c r="G386" i="4"/>
  <c r="L385" i="4"/>
  <c r="K385" i="4"/>
  <c r="J385" i="4"/>
  <c r="I385" i="4"/>
  <c r="H385" i="4"/>
  <c r="G385" i="4"/>
  <c r="L384" i="4"/>
  <c r="K384" i="4"/>
  <c r="J384" i="4"/>
  <c r="I384" i="4"/>
  <c r="H384" i="4"/>
  <c r="G384" i="4"/>
  <c r="L383" i="4"/>
  <c r="K383" i="4"/>
  <c r="J383" i="4"/>
  <c r="I383" i="4"/>
  <c r="H383" i="4"/>
  <c r="G383" i="4"/>
  <c r="L382" i="4"/>
  <c r="K382" i="4"/>
  <c r="J382" i="4"/>
  <c r="I382" i="4"/>
  <c r="H382" i="4"/>
  <c r="G382" i="4"/>
  <c r="L381" i="4"/>
  <c r="K381" i="4"/>
  <c r="J381" i="4"/>
  <c r="I381" i="4"/>
  <c r="H381" i="4"/>
  <c r="G381" i="4"/>
  <c r="L380" i="4"/>
  <c r="K380" i="4"/>
  <c r="J380" i="4"/>
  <c r="I380" i="4"/>
  <c r="H380" i="4"/>
  <c r="G380" i="4"/>
  <c r="L379" i="4"/>
  <c r="K379" i="4"/>
  <c r="J379" i="4"/>
  <c r="I379" i="4"/>
  <c r="H379" i="4"/>
  <c r="G379" i="4"/>
  <c r="L378" i="4"/>
  <c r="K378" i="4"/>
  <c r="J378" i="4"/>
  <c r="I378" i="4"/>
  <c r="H378" i="4"/>
  <c r="G378" i="4"/>
  <c r="L377" i="4"/>
  <c r="K377" i="4"/>
  <c r="J377" i="4"/>
  <c r="I377" i="4"/>
  <c r="H377" i="4"/>
  <c r="G377" i="4"/>
  <c r="L376" i="4"/>
  <c r="K376" i="4"/>
  <c r="J376" i="4"/>
  <c r="I376" i="4"/>
  <c r="H376" i="4"/>
  <c r="G376" i="4"/>
  <c r="L375" i="4"/>
  <c r="K375" i="4"/>
  <c r="J375" i="4"/>
  <c r="I375" i="4"/>
  <c r="H375" i="4"/>
  <c r="G375" i="4"/>
  <c r="L374" i="4"/>
  <c r="K374" i="4"/>
  <c r="J374" i="4"/>
  <c r="I374" i="4"/>
  <c r="H374" i="4"/>
  <c r="G374" i="4"/>
  <c r="L373" i="4"/>
  <c r="K373" i="4"/>
  <c r="J373" i="4"/>
  <c r="I373" i="4"/>
  <c r="H373" i="4"/>
  <c r="G373" i="4"/>
  <c r="L372" i="4"/>
  <c r="K372" i="4"/>
  <c r="J372" i="4"/>
  <c r="I372" i="4"/>
  <c r="H372" i="4"/>
  <c r="G372" i="4"/>
  <c r="L371" i="4"/>
  <c r="K371" i="4"/>
  <c r="J371" i="4"/>
  <c r="I371" i="4"/>
  <c r="H371" i="4"/>
  <c r="G371" i="4"/>
  <c r="L370" i="4"/>
  <c r="K370" i="4"/>
  <c r="J370" i="4"/>
  <c r="I370" i="4"/>
  <c r="H370" i="4"/>
  <c r="G370" i="4"/>
  <c r="L369" i="4"/>
  <c r="K369" i="4"/>
  <c r="J369" i="4"/>
  <c r="I369" i="4"/>
  <c r="H369" i="4"/>
  <c r="G369" i="4"/>
  <c r="L368" i="4"/>
  <c r="K368" i="4"/>
  <c r="J368" i="4"/>
  <c r="I368" i="4"/>
  <c r="H368" i="4"/>
  <c r="G368" i="4"/>
  <c r="L367" i="4"/>
  <c r="K367" i="4"/>
  <c r="J367" i="4"/>
  <c r="I367" i="4"/>
  <c r="H367" i="4"/>
  <c r="G367" i="4"/>
  <c r="L366" i="4"/>
  <c r="K366" i="4"/>
  <c r="J366" i="4"/>
  <c r="I366" i="4"/>
  <c r="H366" i="4"/>
  <c r="G366" i="4"/>
  <c r="L365" i="4"/>
  <c r="K365" i="4"/>
  <c r="J365" i="4"/>
  <c r="I365" i="4"/>
  <c r="H365" i="4"/>
  <c r="G365" i="4"/>
  <c r="L364" i="4"/>
  <c r="K364" i="4"/>
  <c r="J364" i="4"/>
  <c r="I364" i="4"/>
  <c r="H364" i="4"/>
  <c r="G364" i="4"/>
  <c r="L363" i="4"/>
  <c r="K363" i="4"/>
  <c r="J363" i="4"/>
  <c r="I363" i="4"/>
  <c r="H363" i="4"/>
  <c r="G363" i="4"/>
  <c r="L362" i="4"/>
  <c r="K362" i="4"/>
  <c r="J362" i="4"/>
  <c r="I362" i="4"/>
  <c r="H362" i="4"/>
  <c r="G362" i="4"/>
  <c r="L361" i="4"/>
  <c r="K361" i="4"/>
  <c r="J361" i="4"/>
  <c r="I361" i="4"/>
  <c r="H361" i="4"/>
  <c r="G361" i="4"/>
  <c r="L360" i="4"/>
  <c r="K360" i="4"/>
  <c r="J360" i="4"/>
  <c r="I360" i="4"/>
  <c r="H360" i="4"/>
  <c r="G360" i="4"/>
  <c r="L359" i="4"/>
  <c r="K359" i="4"/>
  <c r="J359" i="4"/>
  <c r="I359" i="4"/>
  <c r="H359" i="4"/>
  <c r="G359" i="4"/>
  <c r="L358" i="4"/>
  <c r="K358" i="4"/>
  <c r="J358" i="4"/>
  <c r="I358" i="4"/>
  <c r="H358" i="4"/>
  <c r="G358" i="4"/>
  <c r="L357" i="4"/>
  <c r="K357" i="4"/>
  <c r="J357" i="4"/>
  <c r="I357" i="4"/>
  <c r="H357" i="4"/>
  <c r="G357" i="4"/>
  <c r="L356" i="4"/>
  <c r="K356" i="4"/>
  <c r="J356" i="4"/>
  <c r="I356" i="4"/>
  <c r="H356" i="4"/>
  <c r="G356" i="4"/>
  <c r="L355" i="4"/>
  <c r="K355" i="4"/>
  <c r="J355" i="4"/>
  <c r="I355" i="4"/>
  <c r="H355" i="4"/>
  <c r="G355" i="4"/>
  <c r="L354" i="4"/>
  <c r="K354" i="4"/>
  <c r="J354" i="4"/>
  <c r="I354" i="4"/>
  <c r="H354" i="4"/>
  <c r="G354" i="4"/>
  <c r="L353" i="4"/>
  <c r="K353" i="4"/>
  <c r="J353" i="4"/>
  <c r="I353" i="4"/>
  <c r="H353" i="4"/>
  <c r="G353" i="4"/>
  <c r="L352" i="4"/>
  <c r="K352" i="4"/>
  <c r="J352" i="4"/>
  <c r="I352" i="4"/>
  <c r="H352" i="4"/>
  <c r="G352" i="4"/>
  <c r="L351" i="4"/>
  <c r="K351" i="4"/>
  <c r="J351" i="4"/>
  <c r="I351" i="4"/>
  <c r="H351" i="4"/>
  <c r="G351" i="4"/>
  <c r="L350" i="4"/>
  <c r="K350" i="4"/>
  <c r="J350" i="4"/>
  <c r="I350" i="4"/>
  <c r="H350" i="4"/>
  <c r="G350" i="4"/>
  <c r="L349" i="4"/>
  <c r="K349" i="4"/>
  <c r="J349" i="4"/>
  <c r="I349" i="4"/>
  <c r="H349" i="4"/>
  <c r="G349" i="4"/>
  <c r="L348" i="4"/>
  <c r="K348" i="4"/>
  <c r="J348" i="4"/>
  <c r="I348" i="4"/>
  <c r="H348" i="4"/>
  <c r="G348" i="4"/>
  <c r="L347" i="4"/>
  <c r="K347" i="4"/>
  <c r="J347" i="4"/>
  <c r="I347" i="4"/>
  <c r="H347" i="4"/>
  <c r="G347" i="4"/>
  <c r="L346" i="4"/>
  <c r="K346" i="4"/>
  <c r="J346" i="4"/>
  <c r="I346" i="4"/>
  <c r="H346" i="4"/>
  <c r="G346" i="4"/>
  <c r="L345" i="4"/>
  <c r="K345" i="4"/>
  <c r="J345" i="4"/>
  <c r="I345" i="4"/>
  <c r="H345" i="4"/>
  <c r="G345" i="4"/>
  <c r="L344" i="4"/>
  <c r="K344" i="4"/>
  <c r="J344" i="4"/>
  <c r="I344" i="4"/>
  <c r="H344" i="4"/>
  <c r="G344" i="4"/>
  <c r="L343" i="4"/>
  <c r="K343" i="4"/>
  <c r="J343" i="4"/>
  <c r="I343" i="4"/>
  <c r="H343" i="4"/>
  <c r="G343" i="4"/>
  <c r="L342" i="4"/>
  <c r="K342" i="4"/>
  <c r="J342" i="4"/>
  <c r="I342" i="4"/>
  <c r="H342" i="4"/>
  <c r="G342" i="4"/>
  <c r="L341" i="4"/>
  <c r="K341" i="4"/>
  <c r="J341" i="4"/>
  <c r="I341" i="4"/>
  <c r="H341" i="4"/>
  <c r="G341" i="4"/>
  <c r="L340" i="4"/>
  <c r="K340" i="4"/>
  <c r="J340" i="4"/>
  <c r="I340" i="4"/>
  <c r="H340" i="4"/>
  <c r="G340" i="4"/>
  <c r="L339" i="4"/>
  <c r="K339" i="4"/>
  <c r="J339" i="4"/>
  <c r="I339" i="4"/>
  <c r="H339" i="4"/>
  <c r="G339" i="4"/>
  <c r="L338" i="4"/>
  <c r="K338" i="4"/>
  <c r="J338" i="4"/>
  <c r="I338" i="4"/>
  <c r="H338" i="4"/>
  <c r="G338" i="4"/>
  <c r="L337" i="4"/>
  <c r="K337" i="4"/>
  <c r="J337" i="4"/>
  <c r="I337" i="4"/>
  <c r="H337" i="4"/>
  <c r="G337" i="4"/>
  <c r="L336" i="4"/>
  <c r="K336" i="4"/>
  <c r="J336" i="4"/>
  <c r="I336" i="4"/>
  <c r="H336" i="4"/>
  <c r="G336" i="4"/>
  <c r="L335" i="4"/>
  <c r="K335" i="4"/>
  <c r="J335" i="4"/>
  <c r="I335" i="4"/>
  <c r="H335" i="4"/>
  <c r="G335" i="4"/>
  <c r="L334" i="4"/>
  <c r="K334" i="4"/>
  <c r="J334" i="4"/>
  <c r="I334" i="4"/>
  <c r="H334" i="4"/>
  <c r="G334" i="4"/>
  <c r="L333" i="4"/>
  <c r="K333" i="4"/>
  <c r="J333" i="4"/>
  <c r="I333" i="4"/>
  <c r="H333" i="4"/>
  <c r="G333" i="4"/>
  <c r="L332" i="4"/>
  <c r="K332" i="4"/>
  <c r="J332" i="4"/>
  <c r="I332" i="4"/>
  <c r="H332" i="4"/>
  <c r="G332" i="4"/>
  <c r="L331" i="4"/>
  <c r="K331" i="4"/>
  <c r="J331" i="4"/>
  <c r="I331" i="4"/>
  <c r="H331" i="4"/>
  <c r="G331" i="4"/>
  <c r="L330" i="4"/>
  <c r="K330" i="4"/>
  <c r="J330" i="4"/>
  <c r="I330" i="4"/>
  <c r="H330" i="4"/>
  <c r="G330" i="4"/>
  <c r="L329" i="4"/>
  <c r="K329" i="4"/>
  <c r="J329" i="4"/>
  <c r="I329" i="4"/>
  <c r="H329" i="4"/>
  <c r="G329" i="4"/>
  <c r="L328" i="4"/>
  <c r="K328" i="4"/>
  <c r="J328" i="4"/>
  <c r="I328" i="4"/>
  <c r="H328" i="4"/>
  <c r="G328" i="4"/>
  <c r="L327" i="4"/>
  <c r="K327" i="4"/>
  <c r="J327" i="4"/>
  <c r="I327" i="4"/>
  <c r="H327" i="4"/>
  <c r="G327" i="4"/>
  <c r="L326" i="4"/>
  <c r="K326" i="4"/>
  <c r="J326" i="4"/>
  <c r="I326" i="4"/>
  <c r="H326" i="4"/>
  <c r="G326" i="4"/>
  <c r="L325" i="4"/>
  <c r="K325" i="4"/>
  <c r="J325" i="4"/>
  <c r="I325" i="4"/>
  <c r="H325" i="4"/>
  <c r="G325" i="4"/>
  <c r="L324" i="4"/>
  <c r="K324" i="4"/>
  <c r="J324" i="4"/>
  <c r="I324" i="4"/>
  <c r="H324" i="4"/>
  <c r="G324" i="4"/>
  <c r="L323" i="4"/>
  <c r="K323" i="4"/>
  <c r="J323" i="4"/>
  <c r="I323" i="4"/>
  <c r="H323" i="4"/>
  <c r="G323" i="4"/>
  <c r="L322" i="4"/>
  <c r="K322" i="4"/>
  <c r="J322" i="4"/>
  <c r="I322" i="4"/>
  <c r="H322" i="4"/>
  <c r="G322" i="4"/>
  <c r="L321" i="4"/>
  <c r="K321" i="4"/>
  <c r="J321" i="4"/>
  <c r="I321" i="4"/>
  <c r="H321" i="4"/>
  <c r="G321" i="4"/>
  <c r="L320" i="4"/>
  <c r="K320" i="4"/>
  <c r="J320" i="4"/>
  <c r="I320" i="4"/>
  <c r="H320" i="4"/>
  <c r="G320" i="4"/>
  <c r="L319" i="4"/>
  <c r="K319" i="4"/>
  <c r="J319" i="4"/>
  <c r="I319" i="4"/>
  <c r="H319" i="4"/>
  <c r="G319" i="4"/>
  <c r="L318" i="4"/>
  <c r="K318" i="4"/>
  <c r="J318" i="4"/>
  <c r="I318" i="4"/>
  <c r="H318" i="4"/>
  <c r="G318" i="4"/>
  <c r="L317" i="4"/>
  <c r="K317" i="4"/>
  <c r="J317" i="4"/>
  <c r="I317" i="4"/>
  <c r="H317" i="4"/>
  <c r="G317" i="4"/>
  <c r="L316" i="4"/>
  <c r="K316" i="4"/>
  <c r="J316" i="4"/>
  <c r="I316" i="4"/>
  <c r="H316" i="4"/>
  <c r="G316" i="4"/>
  <c r="L315" i="4"/>
  <c r="K315" i="4"/>
  <c r="J315" i="4"/>
  <c r="I315" i="4"/>
  <c r="H315" i="4"/>
  <c r="G315" i="4"/>
  <c r="L314" i="4"/>
  <c r="K314" i="4"/>
  <c r="J314" i="4"/>
  <c r="I314" i="4"/>
  <c r="H314" i="4"/>
  <c r="G314" i="4"/>
  <c r="L313" i="4"/>
  <c r="K313" i="4"/>
  <c r="J313" i="4"/>
  <c r="I313" i="4"/>
  <c r="H313" i="4"/>
  <c r="G313" i="4"/>
  <c r="L312" i="4"/>
  <c r="K312" i="4"/>
  <c r="J312" i="4"/>
  <c r="I312" i="4"/>
  <c r="H312" i="4"/>
  <c r="G312" i="4"/>
  <c r="L311" i="4"/>
  <c r="K311" i="4"/>
  <c r="J311" i="4"/>
  <c r="I311" i="4"/>
  <c r="H311" i="4"/>
  <c r="G311" i="4"/>
  <c r="L310" i="4"/>
  <c r="K310" i="4"/>
  <c r="J310" i="4"/>
  <c r="I310" i="4"/>
  <c r="H310" i="4"/>
  <c r="G310" i="4"/>
  <c r="L309" i="4"/>
  <c r="K309" i="4"/>
  <c r="J309" i="4"/>
  <c r="I309" i="4"/>
  <c r="H309" i="4"/>
  <c r="G309" i="4"/>
  <c r="L308" i="4"/>
  <c r="K308" i="4"/>
  <c r="J308" i="4"/>
  <c r="I308" i="4"/>
  <c r="H308" i="4"/>
  <c r="G308" i="4"/>
  <c r="L307" i="4"/>
  <c r="K307" i="4"/>
  <c r="J307" i="4"/>
  <c r="I307" i="4"/>
  <c r="H307" i="4"/>
  <c r="G307" i="4"/>
  <c r="L306" i="4"/>
  <c r="K306" i="4"/>
  <c r="J306" i="4"/>
  <c r="I306" i="4"/>
  <c r="H306" i="4"/>
  <c r="G306" i="4"/>
  <c r="L305" i="4"/>
  <c r="K305" i="4"/>
  <c r="J305" i="4"/>
  <c r="I305" i="4"/>
  <c r="H305" i="4"/>
  <c r="G305" i="4"/>
  <c r="L304" i="4"/>
  <c r="K304" i="4"/>
  <c r="J304" i="4"/>
  <c r="I304" i="4"/>
  <c r="H304" i="4"/>
  <c r="G304" i="4"/>
  <c r="L303" i="4"/>
  <c r="K303" i="4"/>
  <c r="J303" i="4"/>
  <c r="I303" i="4"/>
  <c r="H303" i="4"/>
  <c r="G303" i="4"/>
  <c r="L302" i="4"/>
  <c r="K302" i="4"/>
  <c r="J302" i="4"/>
  <c r="I302" i="4"/>
  <c r="H302" i="4"/>
  <c r="G302" i="4"/>
  <c r="L301" i="4"/>
  <c r="K301" i="4"/>
  <c r="J301" i="4"/>
  <c r="I301" i="4"/>
  <c r="H301" i="4"/>
  <c r="G301" i="4"/>
  <c r="L300" i="4"/>
  <c r="K300" i="4"/>
  <c r="J300" i="4"/>
  <c r="I300" i="4"/>
  <c r="H300" i="4"/>
  <c r="G300" i="4"/>
  <c r="L299" i="4"/>
  <c r="K299" i="4"/>
  <c r="J299" i="4"/>
  <c r="I299" i="4"/>
  <c r="H299" i="4"/>
  <c r="G299" i="4"/>
  <c r="L298" i="4"/>
  <c r="K298" i="4"/>
  <c r="J298" i="4"/>
  <c r="I298" i="4"/>
  <c r="H298" i="4"/>
  <c r="G298" i="4"/>
  <c r="L297" i="4"/>
  <c r="K297" i="4"/>
  <c r="J297" i="4"/>
  <c r="I297" i="4"/>
  <c r="H297" i="4"/>
  <c r="G297" i="4"/>
  <c r="L296" i="4"/>
  <c r="K296" i="4"/>
  <c r="J296" i="4"/>
  <c r="I296" i="4"/>
  <c r="H296" i="4"/>
  <c r="G296" i="4"/>
  <c r="L295" i="4"/>
  <c r="K295" i="4"/>
  <c r="J295" i="4"/>
  <c r="I295" i="4"/>
  <c r="H295" i="4"/>
  <c r="G295" i="4"/>
  <c r="L294" i="4"/>
  <c r="K294" i="4"/>
  <c r="J294" i="4"/>
  <c r="I294" i="4"/>
  <c r="H294" i="4"/>
  <c r="G294" i="4"/>
  <c r="L293" i="4"/>
  <c r="K293" i="4"/>
  <c r="J293" i="4"/>
  <c r="I293" i="4"/>
  <c r="H293" i="4"/>
  <c r="G293" i="4"/>
  <c r="L292" i="4"/>
  <c r="K292" i="4"/>
  <c r="J292" i="4"/>
  <c r="I292" i="4"/>
  <c r="H292" i="4"/>
  <c r="G292" i="4"/>
  <c r="L291" i="4"/>
  <c r="K291" i="4"/>
  <c r="J291" i="4"/>
  <c r="I291" i="4"/>
  <c r="H291" i="4"/>
  <c r="G291" i="4"/>
  <c r="L290" i="4"/>
  <c r="K290" i="4"/>
  <c r="J290" i="4"/>
  <c r="I290" i="4"/>
  <c r="H290" i="4"/>
  <c r="G290" i="4"/>
  <c r="L289" i="4"/>
  <c r="K289" i="4"/>
  <c r="J289" i="4"/>
  <c r="I289" i="4"/>
  <c r="H289" i="4"/>
  <c r="G289" i="4"/>
  <c r="L288" i="4"/>
  <c r="K288" i="4"/>
  <c r="J288" i="4"/>
  <c r="I288" i="4"/>
  <c r="H288" i="4"/>
  <c r="G288" i="4"/>
  <c r="L287" i="4"/>
  <c r="K287" i="4"/>
  <c r="J287" i="4"/>
  <c r="I287" i="4"/>
  <c r="H287" i="4"/>
  <c r="G287" i="4"/>
  <c r="L286" i="4"/>
  <c r="K286" i="4"/>
  <c r="J286" i="4"/>
  <c r="I286" i="4"/>
  <c r="H286" i="4"/>
  <c r="G286" i="4"/>
  <c r="L285" i="4"/>
  <c r="K285" i="4"/>
  <c r="J285" i="4"/>
  <c r="I285" i="4"/>
  <c r="H285" i="4"/>
  <c r="G285" i="4"/>
  <c r="L284" i="4"/>
  <c r="K284" i="4"/>
  <c r="J284" i="4"/>
  <c r="I284" i="4"/>
  <c r="H284" i="4"/>
  <c r="G284" i="4"/>
  <c r="L283" i="4"/>
  <c r="K283" i="4"/>
  <c r="J283" i="4"/>
  <c r="I283" i="4"/>
  <c r="H283" i="4"/>
  <c r="G283" i="4"/>
  <c r="L282" i="4"/>
  <c r="K282" i="4"/>
  <c r="J282" i="4"/>
  <c r="I282" i="4"/>
  <c r="H282" i="4"/>
  <c r="G282" i="4"/>
  <c r="L281" i="4"/>
  <c r="K281" i="4"/>
  <c r="J281" i="4"/>
  <c r="I281" i="4"/>
  <c r="H281" i="4"/>
  <c r="G281" i="4"/>
  <c r="L280" i="4"/>
  <c r="K280" i="4"/>
  <c r="J280" i="4"/>
  <c r="I280" i="4"/>
  <c r="H280" i="4"/>
  <c r="G280" i="4"/>
  <c r="L279" i="4"/>
  <c r="K279" i="4"/>
  <c r="J279" i="4"/>
  <c r="I279" i="4"/>
  <c r="H279" i="4"/>
  <c r="G279" i="4"/>
  <c r="L278" i="4"/>
  <c r="K278" i="4"/>
  <c r="J278" i="4"/>
  <c r="I278" i="4"/>
  <c r="H278" i="4"/>
  <c r="G278" i="4"/>
  <c r="L277" i="4"/>
  <c r="K277" i="4"/>
  <c r="J277" i="4"/>
  <c r="I277" i="4"/>
  <c r="H277" i="4"/>
  <c r="G277" i="4"/>
  <c r="L276" i="4"/>
  <c r="K276" i="4"/>
  <c r="J276" i="4"/>
  <c r="I276" i="4"/>
  <c r="H276" i="4"/>
  <c r="G276" i="4"/>
  <c r="L275" i="4"/>
  <c r="K275" i="4"/>
  <c r="J275" i="4"/>
  <c r="I275" i="4"/>
  <c r="H275" i="4"/>
  <c r="G275" i="4"/>
  <c r="L274" i="4"/>
  <c r="K274" i="4"/>
  <c r="J274" i="4"/>
  <c r="I274" i="4"/>
  <c r="H274" i="4"/>
  <c r="G274" i="4"/>
  <c r="L273" i="4"/>
  <c r="K273" i="4"/>
  <c r="J273" i="4"/>
  <c r="I273" i="4"/>
  <c r="H273" i="4"/>
  <c r="G273" i="4"/>
  <c r="L272" i="4"/>
  <c r="K272" i="4"/>
  <c r="J272" i="4"/>
  <c r="I272" i="4"/>
  <c r="H272" i="4"/>
  <c r="G272" i="4"/>
  <c r="L271" i="4"/>
  <c r="K271" i="4"/>
  <c r="J271" i="4"/>
  <c r="I271" i="4"/>
  <c r="H271" i="4"/>
  <c r="G271" i="4"/>
  <c r="L270" i="4"/>
  <c r="K270" i="4"/>
  <c r="J270" i="4"/>
  <c r="I270" i="4"/>
  <c r="H270" i="4"/>
  <c r="G270" i="4"/>
  <c r="L269" i="4"/>
  <c r="K269" i="4"/>
  <c r="J269" i="4"/>
  <c r="I269" i="4"/>
  <c r="H269" i="4"/>
  <c r="G269" i="4"/>
  <c r="L268" i="4"/>
  <c r="K268" i="4"/>
  <c r="J268" i="4"/>
  <c r="I268" i="4"/>
  <c r="H268" i="4"/>
  <c r="G268" i="4"/>
  <c r="L267" i="4"/>
  <c r="K267" i="4"/>
  <c r="J267" i="4"/>
  <c r="I267" i="4"/>
  <c r="H267" i="4"/>
  <c r="G267" i="4"/>
  <c r="L266" i="4"/>
  <c r="K266" i="4"/>
  <c r="J266" i="4"/>
  <c r="I266" i="4"/>
  <c r="H266" i="4"/>
  <c r="G266" i="4"/>
  <c r="L265" i="4"/>
  <c r="K265" i="4"/>
  <c r="J265" i="4"/>
  <c r="I265" i="4"/>
  <c r="H265" i="4"/>
  <c r="G265" i="4"/>
  <c r="L264" i="4"/>
  <c r="K264" i="4"/>
  <c r="J264" i="4"/>
  <c r="I264" i="4"/>
  <c r="H264" i="4"/>
  <c r="G264" i="4"/>
  <c r="L263" i="4"/>
  <c r="K263" i="4"/>
  <c r="J263" i="4"/>
  <c r="I263" i="4"/>
  <c r="H263" i="4"/>
  <c r="G263" i="4"/>
  <c r="L262" i="4"/>
  <c r="K262" i="4"/>
  <c r="J262" i="4"/>
  <c r="I262" i="4"/>
  <c r="H262" i="4"/>
  <c r="G262" i="4"/>
  <c r="L261" i="4"/>
  <c r="K261" i="4"/>
  <c r="J261" i="4"/>
  <c r="I261" i="4"/>
  <c r="H261" i="4"/>
  <c r="G261" i="4"/>
  <c r="L260" i="4"/>
  <c r="K260" i="4"/>
  <c r="J260" i="4"/>
  <c r="I260" i="4"/>
  <c r="H260" i="4"/>
  <c r="G260" i="4"/>
  <c r="L259" i="4"/>
  <c r="K259" i="4"/>
  <c r="J259" i="4"/>
  <c r="I259" i="4"/>
  <c r="H259" i="4"/>
  <c r="G259" i="4"/>
  <c r="L258" i="4"/>
  <c r="K258" i="4"/>
  <c r="J258" i="4"/>
  <c r="I258" i="4"/>
  <c r="H258" i="4"/>
  <c r="G258" i="4"/>
  <c r="L257" i="4"/>
  <c r="K257" i="4"/>
  <c r="J257" i="4"/>
  <c r="I257" i="4"/>
  <c r="H257" i="4"/>
  <c r="G257" i="4"/>
  <c r="L256" i="4"/>
  <c r="K256" i="4"/>
  <c r="J256" i="4"/>
  <c r="I256" i="4"/>
  <c r="H256" i="4"/>
  <c r="G256" i="4"/>
  <c r="L255" i="4"/>
  <c r="K255" i="4"/>
  <c r="J255" i="4"/>
  <c r="I255" i="4"/>
  <c r="H255" i="4"/>
  <c r="G255" i="4"/>
  <c r="L254" i="4"/>
  <c r="K254" i="4"/>
  <c r="J254" i="4"/>
  <c r="I254" i="4"/>
  <c r="H254" i="4"/>
  <c r="G254" i="4"/>
  <c r="L253" i="4"/>
  <c r="K253" i="4"/>
  <c r="J253" i="4"/>
  <c r="I253" i="4"/>
  <c r="H253" i="4"/>
  <c r="G253" i="4"/>
  <c r="L252" i="4"/>
  <c r="K252" i="4"/>
  <c r="J252" i="4"/>
  <c r="I252" i="4"/>
  <c r="H252" i="4"/>
  <c r="G252" i="4"/>
  <c r="L251" i="4"/>
  <c r="K251" i="4"/>
  <c r="J251" i="4"/>
  <c r="I251" i="4"/>
  <c r="H251" i="4"/>
  <c r="G251" i="4"/>
  <c r="L250" i="4"/>
  <c r="K250" i="4"/>
  <c r="J250" i="4"/>
  <c r="I250" i="4"/>
  <c r="H250" i="4"/>
  <c r="G250" i="4"/>
  <c r="L249" i="4"/>
  <c r="K249" i="4"/>
  <c r="J249" i="4"/>
  <c r="I249" i="4"/>
  <c r="H249" i="4"/>
  <c r="G249" i="4"/>
  <c r="L248" i="4"/>
  <c r="K248" i="4"/>
  <c r="J248" i="4"/>
  <c r="I248" i="4"/>
  <c r="H248" i="4"/>
  <c r="G248" i="4"/>
  <c r="L247" i="4"/>
  <c r="K247" i="4"/>
  <c r="J247" i="4"/>
  <c r="I247" i="4"/>
  <c r="H247" i="4"/>
  <c r="G247" i="4"/>
  <c r="L246" i="4"/>
  <c r="K246" i="4"/>
  <c r="J246" i="4"/>
  <c r="I246" i="4"/>
  <c r="H246" i="4"/>
  <c r="G246" i="4"/>
  <c r="L245" i="4"/>
  <c r="K245" i="4"/>
  <c r="J245" i="4"/>
  <c r="I245" i="4"/>
  <c r="H245" i="4"/>
  <c r="G245" i="4"/>
  <c r="L244" i="4"/>
  <c r="K244" i="4"/>
  <c r="J244" i="4"/>
  <c r="I244" i="4"/>
  <c r="H244" i="4"/>
  <c r="G244" i="4"/>
  <c r="L243" i="4"/>
  <c r="K243" i="4"/>
  <c r="J243" i="4"/>
  <c r="I243" i="4"/>
  <c r="H243" i="4"/>
  <c r="G243" i="4"/>
  <c r="L242" i="4"/>
  <c r="K242" i="4"/>
  <c r="J242" i="4"/>
  <c r="I242" i="4"/>
  <c r="H242" i="4"/>
  <c r="G242" i="4"/>
  <c r="L241" i="4"/>
  <c r="K241" i="4"/>
  <c r="J241" i="4"/>
  <c r="I241" i="4"/>
  <c r="H241" i="4"/>
  <c r="G241" i="4"/>
  <c r="L240" i="4"/>
  <c r="K240" i="4"/>
  <c r="J240" i="4"/>
  <c r="I240" i="4"/>
  <c r="H240" i="4"/>
  <c r="G240" i="4"/>
  <c r="L239" i="4"/>
  <c r="K239" i="4"/>
  <c r="J239" i="4"/>
  <c r="I239" i="4"/>
  <c r="H239" i="4"/>
  <c r="G239" i="4"/>
  <c r="L238" i="4"/>
  <c r="K238" i="4"/>
  <c r="J238" i="4"/>
  <c r="I238" i="4"/>
  <c r="H238" i="4"/>
  <c r="G238" i="4"/>
  <c r="L237" i="4"/>
  <c r="K237" i="4"/>
  <c r="J237" i="4"/>
  <c r="I237" i="4"/>
  <c r="H237" i="4"/>
  <c r="G237" i="4"/>
  <c r="L236" i="4"/>
  <c r="K236" i="4"/>
  <c r="J236" i="4"/>
  <c r="I236" i="4"/>
  <c r="H236" i="4"/>
  <c r="G236" i="4"/>
  <c r="L235" i="4"/>
  <c r="K235" i="4"/>
  <c r="J235" i="4"/>
  <c r="I235" i="4"/>
  <c r="H235" i="4"/>
  <c r="G235" i="4"/>
  <c r="L234" i="4"/>
  <c r="K234" i="4"/>
  <c r="J234" i="4"/>
  <c r="I234" i="4"/>
  <c r="H234" i="4"/>
  <c r="G234" i="4"/>
  <c r="L233" i="4"/>
  <c r="K233" i="4"/>
  <c r="J233" i="4"/>
  <c r="I233" i="4"/>
  <c r="H233" i="4"/>
  <c r="G233" i="4"/>
  <c r="L232" i="4"/>
  <c r="K232" i="4"/>
  <c r="J232" i="4"/>
  <c r="I232" i="4"/>
  <c r="H232" i="4"/>
  <c r="G232" i="4"/>
  <c r="L231" i="4"/>
  <c r="K231" i="4"/>
  <c r="J231" i="4"/>
  <c r="I231" i="4"/>
  <c r="H231" i="4"/>
  <c r="G231" i="4"/>
  <c r="L230" i="4"/>
  <c r="K230" i="4"/>
  <c r="J230" i="4"/>
  <c r="I230" i="4"/>
  <c r="H230" i="4"/>
  <c r="G230" i="4"/>
  <c r="L229" i="4"/>
  <c r="K229" i="4"/>
  <c r="J229" i="4"/>
  <c r="I229" i="4"/>
  <c r="H229" i="4"/>
  <c r="G229" i="4"/>
  <c r="L228" i="4"/>
  <c r="K228" i="4"/>
  <c r="J228" i="4"/>
  <c r="I228" i="4"/>
  <c r="H228" i="4"/>
  <c r="G228" i="4"/>
  <c r="L227" i="4"/>
  <c r="K227" i="4"/>
  <c r="J227" i="4"/>
  <c r="I227" i="4"/>
  <c r="H227" i="4"/>
  <c r="G227" i="4"/>
  <c r="L226" i="4"/>
  <c r="K226" i="4"/>
  <c r="J226" i="4"/>
  <c r="I226" i="4"/>
  <c r="H226" i="4"/>
  <c r="G226" i="4"/>
  <c r="L225" i="4"/>
  <c r="K225" i="4"/>
  <c r="J225" i="4"/>
  <c r="I225" i="4"/>
  <c r="H225" i="4"/>
  <c r="G225" i="4"/>
  <c r="L224" i="4"/>
  <c r="K224" i="4"/>
  <c r="J224" i="4"/>
  <c r="I224" i="4"/>
  <c r="H224" i="4"/>
  <c r="G224" i="4"/>
  <c r="L223" i="4"/>
  <c r="K223" i="4"/>
  <c r="J223" i="4"/>
  <c r="I223" i="4"/>
  <c r="H223" i="4"/>
  <c r="G223" i="4"/>
  <c r="L222" i="4"/>
  <c r="K222" i="4"/>
  <c r="J222" i="4"/>
  <c r="I222" i="4"/>
  <c r="H222" i="4"/>
  <c r="G222" i="4"/>
  <c r="L221" i="4"/>
  <c r="K221" i="4"/>
  <c r="J221" i="4"/>
  <c r="I221" i="4"/>
  <c r="H221" i="4"/>
  <c r="G221" i="4"/>
  <c r="L220" i="4"/>
  <c r="K220" i="4"/>
  <c r="J220" i="4"/>
  <c r="I220" i="4"/>
  <c r="H220" i="4"/>
  <c r="G220" i="4"/>
  <c r="L219" i="4"/>
  <c r="K219" i="4"/>
  <c r="J219" i="4"/>
  <c r="I219" i="4"/>
  <c r="H219" i="4"/>
  <c r="G219" i="4"/>
  <c r="L218" i="4"/>
  <c r="K218" i="4"/>
  <c r="J218" i="4"/>
  <c r="I218" i="4"/>
  <c r="H218" i="4"/>
  <c r="G218" i="4"/>
  <c r="L217" i="4"/>
  <c r="K217" i="4"/>
  <c r="J217" i="4"/>
  <c r="I217" i="4"/>
  <c r="H217" i="4"/>
  <c r="G217" i="4"/>
  <c r="L216" i="4"/>
  <c r="K216" i="4"/>
  <c r="J216" i="4"/>
  <c r="I216" i="4"/>
  <c r="H216" i="4"/>
  <c r="G216" i="4"/>
  <c r="L215" i="4"/>
  <c r="K215" i="4"/>
  <c r="J215" i="4"/>
  <c r="I215" i="4"/>
  <c r="H215" i="4"/>
  <c r="G215" i="4"/>
  <c r="L214" i="4"/>
  <c r="K214" i="4"/>
  <c r="J214" i="4"/>
  <c r="I214" i="4"/>
  <c r="H214" i="4"/>
  <c r="G214" i="4"/>
  <c r="L213" i="4"/>
  <c r="K213" i="4"/>
  <c r="J213" i="4"/>
  <c r="I213" i="4"/>
  <c r="H213" i="4"/>
  <c r="G213" i="4"/>
  <c r="L212" i="4"/>
  <c r="K212" i="4"/>
  <c r="J212" i="4"/>
  <c r="I212" i="4"/>
  <c r="H212" i="4"/>
  <c r="G212" i="4"/>
  <c r="L211" i="4"/>
  <c r="K211" i="4"/>
  <c r="J211" i="4"/>
  <c r="I211" i="4"/>
  <c r="H211" i="4"/>
  <c r="G211" i="4"/>
  <c r="L210" i="4"/>
  <c r="K210" i="4"/>
  <c r="J210" i="4"/>
  <c r="I210" i="4"/>
  <c r="H210" i="4"/>
  <c r="G210" i="4"/>
  <c r="L209" i="4"/>
  <c r="K209" i="4"/>
  <c r="J209" i="4"/>
  <c r="I209" i="4"/>
  <c r="H209" i="4"/>
  <c r="G209" i="4"/>
  <c r="L208" i="4"/>
  <c r="K208" i="4"/>
  <c r="J208" i="4"/>
  <c r="I208" i="4"/>
  <c r="H208" i="4"/>
  <c r="G208" i="4"/>
  <c r="L207" i="4"/>
  <c r="K207" i="4"/>
  <c r="J207" i="4"/>
  <c r="I207" i="4"/>
  <c r="H207" i="4"/>
  <c r="G207" i="4"/>
  <c r="L206" i="4"/>
  <c r="K206" i="4"/>
  <c r="J206" i="4"/>
  <c r="I206" i="4"/>
  <c r="H206" i="4"/>
  <c r="G206" i="4"/>
  <c r="L205" i="4"/>
  <c r="K205" i="4"/>
  <c r="J205" i="4"/>
  <c r="I205" i="4"/>
  <c r="H205" i="4"/>
  <c r="G205" i="4"/>
  <c r="L204" i="4"/>
  <c r="K204" i="4"/>
  <c r="J204" i="4"/>
  <c r="I204" i="4"/>
  <c r="H204" i="4"/>
  <c r="G204" i="4"/>
  <c r="L203" i="4"/>
  <c r="K203" i="4"/>
  <c r="J203" i="4"/>
  <c r="I203" i="4"/>
  <c r="H203" i="4"/>
  <c r="G203" i="4"/>
  <c r="L202" i="4"/>
  <c r="K202" i="4"/>
  <c r="J202" i="4"/>
  <c r="I202" i="4"/>
  <c r="H202" i="4"/>
  <c r="G202" i="4"/>
  <c r="L201" i="4"/>
  <c r="K201" i="4"/>
  <c r="J201" i="4"/>
  <c r="I201" i="4"/>
  <c r="H201" i="4"/>
  <c r="G201" i="4"/>
  <c r="L200" i="4"/>
  <c r="K200" i="4"/>
  <c r="J200" i="4"/>
  <c r="I200" i="4"/>
  <c r="H200" i="4"/>
  <c r="G200" i="4"/>
  <c r="L199" i="4"/>
  <c r="K199" i="4"/>
  <c r="J199" i="4"/>
  <c r="I199" i="4"/>
  <c r="H199" i="4"/>
  <c r="G199" i="4"/>
  <c r="L198" i="4"/>
  <c r="K198" i="4"/>
  <c r="J198" i="4"/>
  <c r="I198" i="4"/>
  <c r="H198" i="4"/>
  <c r="G198" i="4"/>
  <c r="L197" i="4"/>
  <c r="K197" i="4"/>
  <c r="J197" i="4"/>
  <c r="I197" i="4"/>
  <c r="H197" i="4"/>
  <c r="G197" i="4"/>
  <c r="L196" i="4"/>
  <c r="K196" i="4"/>
  <c r="J196" i="4"/>
  <c r="I196" i="4"/>
  <c r="H196" i="4"/>
  <c r="G196" i="4"/>
  <c r="L195" i="4"/>
  <c r="K195" i="4"/>
  <c r="J195" i="4"/>
  <c r="I195" i="4"/>
  <c r="H195" i="4"/>
  <c r="G195" i="4"/>
  <c r="L194" i="4"/>
  <c r="K194" i="4"/>
  <c r="J194" i="4"/>
  <c r="I194" i="4"/>
  <c r="H194" i="4"/>
  <c r="G194" i="4"/>
  <c r="L193" i="4"/>
  <c r="K193" i="4"/>
  <c r="J193" i="4"/>
  <c r="I193" i="4"/>
  <c r="H193" i="4"/>
  <c r="G193" i="4"/>
  <c r="L192" i="4"/>
  <c r="K192" i="4"/>
  <c r="J192" i="4"/>
  <c r="I192" i="4"/>
  <c r="H192" i="4"/>
  <c r="G192" i="4"/>
  <c r="L191" i="4"/>
  <c r="K191" i="4"/>
  <c r="J191" i="4"/>
  <c r="I191" i="4"/>
  <c r="H191" i="4"/>
  <c r="G191" i="4"/>
  <c r="L190" i="4"/>
  <c r="K190" i="4"/>
  <c r="J190" i="4"/>
  <c r="I190" i="4"/>
  <c r="H190" i="4"/>
  <c r="G190" i="4"/>
  <c r="L189" i="4"/>
  <c r="K189" i="4"/>
  <c r="J189" i="4"/>
  <c r="I189" i="4"/>
  <c r="H189" i="4"/>
  <c r="G189" i="4"/>
  <c r="L188" i="4"/>
  <c r="K188" i="4"/>
  <c r="J188" i="4"/>
  <c r="I188" i="4"/>
  <c r="H188" i="4"/>
  <c r="G188" i="4"/>
  <c r="L187" i="4"/>
  <c r="K187" i="4"/>
  <c r="J187" i="4"/>
  <c r="I187" i="4"/>
  <c r="H187" i="4"/>
  <c r="G187" i="4"/>
  <c r="L186" i="4"/>
  <c r="K186" i="4"/>
  <c r="J186" i="4"/>
  <c r="I186" i="4"/>
  <c r="H186" i="4"/>
  <c r="G186" i="4"/>
  <c r="L185" i="4"/>
  <c r="K185" i="4"/>
  <c r="J185" i="4"/>
  <c r="I185" i="4"/>
  <c r="H185" i="4"/>
  <c r="G185" i="4"/>
  <c r="L184" i="4"/>
  <c r="K184" i="4"/>
  <c r="J184" i="4"/>
  <c r="I184" i="4"/>
  <c r="H184" i="4"/>
  <c r="G184" i="4"/>
  <c r="L183" i="4"/>
  <c r="K183" i="4"/>
  <c r="J183" i="4"/>
  <c r="I183" i="4"/>
  <c r="H183" i="4"/>
  <c r="G183" i="4"/>
  <c r="L182" i="4"/>
  <c r="K182" i="4"/>
  <c r="J182" i="4"/>
  <c r="I182" i="4"/>
  <c r="H182" i="4"/>
  <c r="G182" i="4"/>
  <c r="L181" i="4"/>
  <c r="K181" i="4"/>
  <c r="J181" i="4"/>
  <c r="I181" i="4"/>
  <c r="H181" i="4"/>
  <c r="G181" i="4"/>
  <c r="L180" i="4"/>
  <c r="K180" i="4"/>
  <c r="J180" i="4"/>
  <c r="I180" i="4"/>
  <c r="H180" i="4"/>
  <c r="G180" i="4"/>
  <c r="L179" i="4"/>
  <c r="K179" i="4"/>
  <c r="J179" i="4"/>
  <c r="I179" i="4"/>
  <c r="H179" i="4"/>
  <c r="G179" i="4"/>
  <c r="L178" i="4"/>
  <c r="K178" i="4"/>
  <c r="J178" i="4"/>
  <c r="I178" i="4"/>
  <c r="H178" i="4"/>
  <c r="G178" i="4"/>
  <c r="L177" i="4"/>
  <c r="K177" i="4"/>
  <c r="J177" i="4"/>
  <c r="I177" i="4"/>
  <c r="H177" i="4"/>
  <c r="G177" i="4"/>
  <c r="L176" i="4"/>
  <c r="K176" i="4"/>
  <c r="J176" i="4"/>
  <c r="I176" i="4"/>
  <c r="H176" i="4"/>
  <c r="G176" i="4"/>
  <c r="L175" i="4"/>
  <c r="K175" i="4"/>
  <c r="J175" i="4"/>
  <c r="I175" i="4"/>
  <c r="H175" i="4"/>
  <c r="G175" i="4"/>
  <c r="L174" i="4"/>
  <c r="K174" i="4"/>
  <c r="J174" i="4"/>
  <c r="I174" i="4"/>
  <c r="H174" i="4"/>
  <c r="G174" i="4"/>
  <c r="L173" i="4"/>
  <c r="K173" i="4"/>
  <c r="J173" i="4"/>
  <c r="I173" i="4"/>
  <c r="H173" i="4"/>
  <c r="G173" i="4"/>
  <c r="L172" i="4"/>
  <c r="K172" i="4"/>
  <c r="J172" i="4"/>
  <c r="I172" i="4"/>
  <c r="H172" i="4"/>
  <c r="G172" i="4"/>
  <c r="L171" i="4"/>
  <c r="K171" i="4"/>
  <c r="J171" i="4"/>
  <c r="I171" i="4"/>
  <c r="H171" i="4"/>
  <c r="G171" i="4"/>
  <c r="L170" i="4"/>
  <c r="K170" i="4"/>
  <c r="J170" i="4"/>
  <c r="I170" i="4"/>
  <c r="H170" i="4"/>
  <c r="G170" i="4"/>
  <c r="L169" i="4"/>
  <c r="K169" i="4"/>
  <c r="J169" i="4"/>
  <c r="I169" i="4"/>
  <c r="H169" i="4"/>
  <c r="G169" i="4"/>
  <c r="L168" i="4"/>
  <c r="K168" i="4"/>
  <c r="J168" i="4"/>
  <c r="I168" i="4"/>
  <c r="H168" i="4"/>
  <c r="G168" i="4"/>
  <c r="L167" i="4"/>
  <c r="K167" i="4"/>
  <c r="J167" i="4"/>
  <c r="I167" i="4"/>
  <c r="H167" i="4"/>
  <c r="G167" i="4"/>
  <c r="L166" i="4"/>
  <c r="K166" i="4"/>
  <c r="J166" i="4"/>
  <c r="I166" i="4"/>
  <c r="H166" i="4"/>
  <c r="G166" i="4"/>
  <c r="L165" i="4"/>
  <c r="K165" i="4"/>
  <c r="J165" i="4"/>
  <c r="I165" i="4"/>
  <c r="H165" i="4"/>
  <c r="G165" i="4"/>
  <c r="L164" i="4"/>
  <c r="K164" i="4"/>
  <c r="J164" i="4"/>
  <c r="I164" i="4"/>
  <c r="H164" i="4"/>
  <c r="G164" i="4"/>
  <c r="L163" i="4"/>
  <c r="K163" i="4"/>
  <c r="J163" i="4"/>
  <c r="I163" i="4"/>
  <c r="H163" i="4"/>
  <c r="G163" i="4"/>
  <c r="L162" i="4"/>
  <c r="K162" i="4"/>
  <c r="J162" i="4"/>
  <c r="I162" i="4"/>
  <c r="H162" i="4"/>
  <c r="G162" i="4"/>
  <c r="L161" i="4"/>
  <c r="K161" i="4"/>
  <c r="J161" i="4"/>
  <c r="I161" i="4"/>
  <c r="H161" i="4"/>
  <c r="G161" i="4"/>
  <c r="L160" i="4"/>
  <c r="K160" i="4"/>
  <c r="J160" i="4"/>
  <c r="I160" i="4"/>
  <c r="H160" i="4"/>
  <c r="G160" i="4"/>
  <c r="L159" i="4"/>
  <c r="K159" i="4"/>
  <c r="J159" i="4"/>
  <c r="I159" i="4"/>
  <c r="H159" i="4"/>
  <c r="G159" i="4"/>
  <c r="L158" i="4"/>
  <c r="K158" i="4"/>
  <c r="J158" i="4"/>
  <c r="I158" i="4"/>
  <c r="H158" i="4"/>
  <c r="G158" i="4"/>
  <c r="L157" i="4"/>
  <c r="K157" i="4"/>
  <c r="J157" i="4"/>
  <c r="I157" i="4"/>
  <c r="H157" i="4"/>
  <c r="G157" i="4"/>
  <c r="L156" i="4"/>
  <c r="K156" i="4"/>
  <c r="J156" i="4"/>
  <c r="I156" i="4"/>
  <c r="H156" i="4"/>
  <c r="G156" i="4"/>
  <c r="L155" i="4"/>
  <c r="K155" i="4"/>
  <c r="J155" i="4"/>
  <c r="I155" i="4"/>
  <c r="H155" i="4"/>
  <c r="G155" i="4"/>
  <c r="L154" i="4"/>
  <c r="K154" i="4"/>
  <c r="J154" i="4"/>
  <c r="I154" i="4"/>
  <c r="H154" i="4"/>
  <c r="G154" i="4"/>
  <c r="L153" i="4"/>
  <c r="K153" i="4"/>
  <c r="J153" i="4"/>
  <c r="I153" i="4"/>
  <c r="H153" i="4"/>
  <c r="G153" i="4"/>
  <c r="L152" i="4"/>
  <c r="K152" i="4"/>
  <c r="J152" i="4"/>
  <c r="I152" i="4"/>
  <c r="H152" i="4"/>
  <c r="G152" i="4"/>
  <c r="L151" i="4"/>
  <c r="K151" i="4"/>
  <c r="J151" i="4"/>
  <c r="I151" i="4"/>
  <c r="H151" i="4"/>
  <c r="G151" i="4"/>
  <c r="L150" i="4"/>
  <c r="K150" i="4"/>
  <c r="J150" i="4"/>
  <c r="I150" i="4"/>
  <c r="H150" i="4"/>
  <c r="G150" i="4"/>
  <c r="L149" i="4"/>
  <c r="K149" i="4"/>
  <c r="J149" i="4"/>
  <c r="I149" i="4"/>
  <c r="H149" i="4"/>
  <c r="G149" i="4"/>
  <c r="L148" i="4"/>
  <c r="K148" i="4"/>
  <c r="J148" i="4"/>
  <c r="I148" i="4"/>
  <c r="H148" i="4"/>
  <c r="G148" i="4"/>
  <c r="L147" i="4"/>
  <c r="K147" i="4"/>
  <c r="J147" i="4"/>
  <c r="I147" i="4"/>
  <c r="H147" i="4"/>
  <c r="G147" i="4"/>
  <c r="L146" i="4"/>
  <c r="K146" i="4"/>
  <c r="J146" i="4"/>
  <c r="I146" i="4"/>
  <c r="H146" i="4"/>
  <c r="G146" i="4"/>
  <c r="L145" i="4"/>
  <c r="K145" i="4"/>
  <c r="J145" i="4"/>
  <c r="I145" i="4"/>
  <c r="H145" i="4"/>
  <c r="G145" i="4"/>
  <c r="L144" i="4"/>
  <c r="K144" i="4"/>
  <c r="J144" i="4"/>
  <c r="I144" i="4"/>
  <c r="H144" i="4"/>
  <c r="G144" i="4"/>
  <c r="L143" i="4"/>
  <c r="K143" i="4"/>
  <c r="J143" i="4"/>
  <c r="I143" i="4"/>
  <c r="H143" i="4"/>
  <c r="G143" i="4"/>
  <c r="L142" i="4"/>
  <c r="K142" i="4"/>
  <c r="J142" i="4"/>
  <c r="I142" i="4"/>
  <c r="H142" i="4"/>
  <c r="G142" i="4"/>
  <c r="L141" i="4"/>
  <c r="K141" i="4"/>
  <c r="J141" i="4"/>
  <c r="I141" i="4"/>
  <c r="H141" i="4"/>
  <c r="G141" i="4"/>
  <c r="L140" i="4"/>
  <c r="K140" i="4"/>
  <c r="J140" i="4"/>
  <c r="I140" i="4"/>
  <c r="H140" i="4"/>
  <c r="G140" i="4"/>
  <c r="L139" i="4"/>
  <c r="K139" i="4"/>
  <c r="J139" i="4"/>
  <c r="I139" i="4"/>
  <c r="H139" i="4"/>
  <c r="G139" i="4"/>
  <c r="L138" i="4"/>
  <c r="K138" i="4"/>
  <c r="J138" i="4"/>
  <c r="I138" i="4"/>
  <c r="H138" i="4"/>
  <c r="G138" i="4"/>
  <c r="L137" i="4"/>
  <c r="K137" i="4"/>
  <c r="J137" i="4"/>
  <c r="I137" i="4"/>
  <c r="H137" i="4"/>
  <c r="G137" i="4"/>
  <c r="L136" i="4"/>
  <c r="K136" i="4"/>
  <c r="J136" i="4"/>
  <c r="I136" i="4"/>
  <c r="H136" i="4"/>
  <c r="G136" i="4"/>
  <c r="L135" i="4"/>
  <c r="K135" i="4"/>
  <c r="J135" i="4"/>
  <c r="I135" i="4"/>
  <c r="H135" i="4"/>
  <c r="G135" i="4"/>
  <c r="L134" i="4"/>
  <c r="K134" i="4"/>
  <c r="J134" i="4"/>
  <c r="I134" i="4"/>
  <c r="H134" i="4"/>
  <c r="G134" i="4"/>
  <c r="L133" i="4"/>
  <c r="K133" i="4"/>
  <c r="J133" i="4"/>
  <c r="I133" i="4"/>
  <c r="H133" i="4"/>
  <c r="G133" i="4"/>
  <c r="L132" i="4"/>
  <c r="K132" i="4"/>
  <c r="J132" i="4"/>
  <c r="I132" i="4"/>
  <c r="H132" i="4"/>
  <c r="G132" i="4"/>
  <c r="L131" i="4"/>
  <c r="K131" i="4"/>
  <c r="J131" i="4"/>
  <c r="I131" i="4"/>
  <c r="H131" i="4"/>
  <c r="G131" i="4"/>
  <c r="L130" i="4"/>
  <c r="K130" i="4"/>
  <c r="J130" i="4"/>
  <c r="I130" i="4"/>
  <c r="H130" i="4"/>
  <c r="G130" i="4"/>
  <c r="L129" i="4"/>
  <c r="K129" i="4"/>
  <c r="J129" i="4"/>
  <c r="I129" i="4"/>
  <c r="H129" i="4"/>
  <c r="G129" i="4"/>
  <c r="L128" i="4"/>
  <c r="K128" i="4"/>
  <c r="J128" i="4"/>
  <c r="I128" i="4"/>
  <c r="H128" i="4"/>
  <c r="G128" i="4"/>
  <c r="L127" i="4"/>
  <c r="K127" i="4"/>
  <c r="J127" i="4"/>
  <c r="I127" i="4"/>
  <c r="H127" i="4"/>
  <c r="G127" i="4"/>
  <c r="L126" i="4"/>
  <c r="K126" i="4"/>
  <c r="J126" i="4"/>
  <c r="I126" i="4"/>
  <c r="H126" i="4"/>
  <c r="G126" i="4"/>
  <c r="L125" i="4"/>
  <c r="K125" i="4"/>
  <c r="J125" i="4"/>
  <c r="I125" i="4"/>
  <c r="H125" i="4"/>
  <c r="G125" i="4"/>
  <c r="L124" i="4"/>
  <c r="K124" i="4"/>
  <c r="J124" i="4"/>
  <c r="I124" i="4"/>
  <c r="H124" i="4"/>
  <c r="G124" i="4"/>
  <c r="L123" i="4"/>
  <c r="K123" i="4"/>
  <c r="J123" i="4"/>
  <c r="I123" i="4"/>
  <c r="H123" i="4"/>
  <c r="G123" i="4"/>
  <c r="L122" i="4"/>
  <c r="K122" i="4"/>
  <c r="J122" i="4"/>
  <c r="I122" i="4"/>
  <c r="H122" i="4"/>
  <c r="G122" i="4"/>
  <c r="L121" i="4"/>
  <c r="K121" i="4"/>
  <c r="J121" i="4"/>
  <c r="I121" i="4"/>
  <c r="H121" i="4"/>
  <c r="G121" i="4"/>
  <c r="L120" i="4"/>
  <c r="K120" i="4"/>
  <c r="J120" i="4"/>
  <c r="I120" i="4"/>
  <c r="H120" i="4"/>
  <c r="G120" i="4"/>
  <c r="L119" i="4"/>
  <c r="K119" i="4"/>
  <c r="J119" i="4"/>
  <c r="I119" i="4"/>
  <c r="H119" i="4"/>
  <c r="G119" i="4"/>
  <c r="L118" i="4"/>
  <c r="K118" i="4"/>
  <c r="J118" i="4"/>
  <c r="I118" i="4"/>
  <c r="H118" i="4"/>
  <c r="G118" i="4"/>
  <c r="L117" i="4"/>
  <c r="K117" i="4"/>
  <c r="J117" i="4"/>
  <c r="I117" i="4"/>
  <c r="H117" i="4"/>
  <c r="G117" i="4"/>
  <c r="L116" i="4"/>
  <c r="K116" i="4"/>
  <c r="J116" i="4"/>
  <c r="I116" i="4"/>
  <c r="H116" i="4"/>
  <c r="G116" i="4"/>
  <c r="L115" i="4"/>
  <c r="K115" i="4"/>
  <c r="J115" i="4"/>
  <c r="I115" i="4"/>
  <c r="H115" i="4"/>
  <c r="G115" i="4"/>
  <c r="L114" i="4"/>
  <c r="K114" i="4"/>
  <c r="J114" i="4"/>
  <c r="I114" i="4"/>
  <c r="H114" i="4"/>
  <c r="G114" i="4"/>
  <c r="L113" i="4"/>
  <c r="K113" i="4"/>
  <c r="J113" i="4"/>
  <c r="I113" i="4"/>
  <c r="H113" i="4"/>
  <c r="G113" i="4"/>
  <c r="L112" i="4"/>
  <c r="K112" i="4"/>
  <c r="J112" i="4"/>
  <c r="I112" i="4"/>
  <c r="H112" i="4"/>
  <c r="G112" i="4"/>
  <c r="L111" i="4"/>
  <c r="K111" i="4"/>
  <c r="J111" i="4"/>
  <c r="I111" i="4"/>
  <c r="H111" i="4"/>
  <c r="G111" i="4"/>
  <c r="L110" i="4"/>
  <c r="K110" i="4"/>
  <c r="J110" i="4"/>
  <c r="I110" i="4"/>
  <c r="H110" i="4"/>
  <c r="G110" i="4"/>
  <c r="L109" i="4"/>
  <c r="K109" i="4"/>
  <c r="J109" i="4"/>
  <c r="I109" i="4"/>
  <c r="H109" i="4"/>
  <c r="G109" i="4"/>
  <c r="L108" i="4"/>
  <c r="K108" i="4"/>
  <c r="J108" i="4"/>
  <c r="I108" i="4"/>
  <c r="H108" i="4"/>
  <c r="G108" i="4"/>
  <c r="L107" i="4"/>
  <c r="K107" i="4"/>
  <c r="J107" i="4"/>
  <c r="I107" i="4"/>
  <c r="H107" i="4"/>
  <c r="G107" i="4"/>
  <c r="L106" i="4"/>
  <c r="K106" i="4"/>
  <c r="J106" i="4"/>
  <c r="I106" i="4"/>
  <c r="H106" i="4"/>
  <c r="G106" i="4"/>
  <c r="L105" i="4"/>
  <c r="K105" i="4"/>
  <c r="J105" i="4"/>
  <c r="I105" i="4"/>
  <c r="H105" i="4"/>
  <c r="G105" i="4"/>
  <c r="L104" i="4"/>
  <c r="K104" i="4"/>
  <c r="J104" i="4"/>
  <c r="I104" i="4"/>
  <c r="H104" i="4"/>
  <c r="G104" i="4"/>
  <c r="L103" i="4"/>
  <c r="K103" i="4"/>
  <c r="J103" i="4"/>
  <c r="I103" i="4"/>
  <c r="H103" i="4"/>
  <c r="G103" i="4"/>
  <c r="L102" i="4"/>
  <c r="K102" i="4"/>
  <c r="J102" i="4"/>
  <c r="I102" i="4"/>
  <c r="H102" i="4"/>
  <c r="G102" i="4"/>
  <c r="L101" i="4"/>
  <c r="K101" i="4"/>
  <c r="J101" i="4"/>
  <c r="I101" i="4"/>
  <c r="H101" i="4"/>
  <c r="G101" i="4"/>
  <c r="L100" i="4"/>
  <c r="K100" i="4"/>
  <c r="J100" i="4"/>
  <c r="I100" i="4"/>
  <c r="H100" i="4"/>
  <c r="G100" i="4"/>
  <c r="L99" i="4"/>
  <c r="K99" i="4"/>
  <c r="J99" i="4"/>
  <c r="I99" i="4"/>
  <c r="H99" i="4"/>
  <c r="G99" i="4"/>
  <c r="L98" i="4"/>
  <c r="K98" i="4"/>
  <c r="J98" i="4"/>
  <c r="I98" i="4"/>
  <c r="H98" i="4"/>
  <c r="G98" i="4"/>
  <c r="L97" i="4"/>
  <c r="K97" i="4"/>
  <c r="J97" i="4"/>
  <c r="I97" i="4"/>
  <c r="H97" i="4"/>
  <c r="G97" i="4"/>
  <c r="L96" i="4"/>
  <c r="K96" i="4"/>
  <c r="J96" i="4"/>
  <c r="I96" i="4"/>
  <c r="H96" i="4"/>
  <c r="G96" i="4"/>
  <c r="L95" i="4"/>
  <c r="K95" i="4"/>
  <c r="J95" i="4"/>
  <c r="I95" i="4"/>
  <c r="H95" i="4"/>
  <c r="G95" i="4"/>
  <c r="L94" i="4"/>
  <c r="K94" i="4"/>
  <c r="J94" i="4"/>
  <c r="I94" i="4"/>
  <c r="H94" i="4"/>
  <c r="G94" i="4"/>
  <c r="L93" i="4"/>
  <c r="K93" i="4"/>
  <c r="J93" i="4"/>
  <c r="I93" i="4"/>
  <c r="H93" i="4"/>
  <c r="G93" i="4"/>
  <c r="L92" i="4"/>
  <c r="K92" i="4"/>
  <c r="J92" i="4"/>
  <c r="I92" i="4"/>
  <c r="H92" i="4"/>
  <c r="G92" i="4"/>
  <c r="L91" i="4"/>
  <c r="K91" i="4"/>
  <c r="J91" i="4"/>
  <c r="I91" i="4"/>
  <c r="H91" i="4"/>
  <c r="G91" i="4"/>
  <c r="L90" i="4"/>
  <c r="K90" i="4"/>
  <c r="J90" i="4"/>
  <c r="I90" i="4"/>
  <c r="H90" i="4"/>
  <c r="G90" i="4"/>
  <c r="L89" i="4"/>
  <c r="K89" i="4"/>
  <c r="J89" i="4"/>
  <c r="I89" i="4"/>
  <c r="H89" i="4"/>
  <c r="G89" i="4"/>
  <c r="L88" i="4"/>
  <c r="K88" i="4"/>
  <c r="J88" i="4"/>
  <c r="I88" i="4"/>
  <c r="H88" i="4"/>
  <c r="G88" i="4"/>
  <c r="L87" i="4"/>
  <c r="K87" i="4"/>
  <c r="J87" i="4"/>
  <c r="I87" i="4"/>
  <c r="H87" i="4"/>
  <c r="G87" i="4"/>
  <c r="L86" i="4"/>
  <c r="K86" i="4"/>
  <c r="J86" i="4"/>
  <c r="I86" i="4"/>
  <c r="H86" i="4"/>
  <c r="G86" i="4"/>
  <c r="L85" i="4"/>
  <c r="K85" i="4"/>
  <c r="J85" i="4"/>
  <c r="I85" i="4"/>
  <c r="H85" i="4"/>
  <c r="G85" i="4"/>
  <c r="L84" i="4"/>
  <c r="K84" i="4"/>
  <c r="J84" i="4"/>
  <c r="I84" i="4"/>
  <c r="H84" i="4"/>
  <c r="G84" i="4"/>
  <c r="L83" i="4"/>
  <c r="K83" i="4"/>
  <c r="J83" i="4"/>
  <c r="I83" i="4"/>
  <c r="H83" i="4"/>
  <c r="G83" i="4"/>
  <c r="L82" i="4"/>
  <c r="K82" i="4"/>
  <c r="J82" i="4"/>
  <c r="I82" i="4"/>
  <c r="H82" i="4"/>
  <c r="G82" i="4"/>
  <c r="L81" i="4"/>
  <c r="K81" i="4"/>
  <c r="J81" i="4"/>
  <c r="I81" i="4"/>
  <c r="H81" i="4"/>
  <c r="G81" i="4"/>
  <c r="L80" i="4"/>
  <c r="K80" i="4"/>
  <c r="J80" i="4"/>
  <c r="I80" i="4"/>
  <c r="H80" i="4"/>
  <c r="G80" i="4"/>
  <c r="L79" i="4"/>
  <c r="K79" i="4"/>
  <c r="J79" i="4"/>
  <c r="I79" i="4"/>
  <c r="H79" i="4"/>
  <c r="G79" i="4"/>
  <c r="L78" i="4"/>
  <c r="K78" i="4"/>
  <c r="J78" i="4"/>
  <c r="I78" i="4"/>
  <c r="H78" i="4"/>
  <c r="G78" i="4"/>
  <c r="L77" i="4"/>
  <c r="K77" i="4"/>
  <c r="J77" i="4"/>
  <c r="I77" i="4"/>
  <c r="H77" i="4"/>
  <c r="G77" i="4"/>
  <c r="L76" i="4"/>
  <c r="K76" i="4"/>
  <c r="J76" i="4"/>
  <c r="I76" i="4"/>
  <c r="H76" i="4"/>
  <c r="G76" i="4"/>
  <c r="L75" i="4"/>
  <c r="K75" i="4"/>
  <c r="J75" i="4"/>
  <c r="I75" i="4"/>
  <c r="H75" i="4"/>
  <c r="G75" i="4"/>
  <c r="L74" i="4"/>
  <c r="K74" i="4"/>
  <c r="J74" i="4"/>
  <c r="I74" i="4"/>
  <c r="H74" i="4"/>
  <c r="G74" i="4"/>
  <c r="L73" i="4"/>
  <c r="K73" i="4"/>
  <c r="J73" i="4"/>
  <c r="I73" i="4"/>
  <c r="H73" i="4"/>
  <c r="G73" i="4"/>
  <c r="L72" i="4"/>
  <c r="K72" i="4"/>
  <c r="J72" i="4"/>
  <c r="I72" i="4"/>
  <c r="H72" i="4"/>
  <c r="G72" i="4"/>
  <c r="L71" i="4"/>
  <c r="K71" i="4"/>
  <c r="J71" i="4"/>
  <c r="I71" i="4"/>
  <c r="H71" i="4"/>
  <c r="G71" i="4"/>
  <c r="L70" i="4"/>
  <c r="K70" i="4"/>
  <c r="J70" i="4"/>
  <c r="I70" i="4"/>
  <c r="H70" i="4"/>
  <c r="G70" i="4"/>
  <c r="L69" i="4"/>
  <c r="K69" i="4"/>
  <c r="J69" i="4"/>
  <c r="I69" i="4"/>
  <c r="H69" i="4"/>
  <c r="G69" i="4"/>
  <c r="L68" i="4"/>
  <c r="K68" i="4"/>
  <c r="J68" i="4"/>
  <c r="I68" i="4"/>
  <c r="H68" i="4"/>
  <c r="G68" i="4"/>
  <c r="L67" i="4"/>
  <c r="K67" i="4"/>
  <c r="J67" i="4"/>
  <c r="I67" i="4"/>
  <c r="H67" i="4"/>
  <c r="G67" i="4"/>
  <c r="L66" i="4"/>
  <c r="K66" i="4"/>
  <c r="J66" i="4"/>
  <c r="I66" i="4"/>
  <c r="H66" i="4"/>
  <c r="G66" i="4"/>
  <c r="L65" i="4"/>
  <c r="K65" i="4"/>
  <c r="J65" i="4"/>
  <c r="I65" i="4"/>
  <c r="H65" i="4"/>
  <c r="G65" i="4"/>
  <c r="L64" i="4"/>
  <c r="K64" i="4"/>
  <c r="J64" i="4"/>
  <c r="I64" i="4"/>
  <c r="H64" i="4"/>
  <c r="G64" i="4"/>
  <c r="L63" i="4"/>
  <c r="K63" i="4"/>
  <c r="J63" i="4"/>
  <c r="I63" i="4"/>
  <c r="H63" i="4"/>
  <c r="G63" i="4"/>
  <c r="L62" i="4"/>
  <c r="K62" i="4"/>
  <c r="J62" i="4"/>
  <c r="I62" i="4"/>
  <c r="H62" i="4"/>
  <c r="G62" i="4"/>
  <c r="L61" i="4"/>
  <c r="K61" i="4"/>
  <c r="J61" i="4"/>
  <c r="I61" i="4"/>
  <c r="H61" i="4"/>
  <c r="G61" i="4"/>
  <c r="L60" i="4"/>
  <c r="K60" i="4"/>
  <c r="J60" i="4"/>
  <c r="I60" i="4"/>
  <c r="H60" i="4"/>
  <c r="G60" i="4"/>
  <c r="L59" i="4"/>
  <c r="K59" i="4"/>
  <c r="J59" i="4"/>
  <c r="I59" i="4"/>
  <c r="H59" i="4"/>
  <c r="G59" i="4"/>
  <c r="L58" i="4"/>
  <c r="K58" i="4"/>
  <c r="J58" i="4"/>
  <c r="I58" i="4"/>
  <c r="H58" i="4"/>
  <c r="G58" i="4"/>
  <c r="L57" i="4"/>
  <c r="K57" i="4"/>
  <c r="J57" i="4"/>
  <c r="I57" i="4"/>
  <c r="H57" i="4"/>
  <c r="G57" i="4"/>
  <c r="L56" i="4"/>
  <c r="K56" i="4"/>
  <c r="J56" i="4"/>
  <c r="I56" i="4"/>
  <c r="H56" i="4"/>
  <c r="G56" i="4"/>
  <c r="L55" i="4"/>
  <c r="K55" i="4"/>
  <c r="J55" i="4"/>
  <c r="I55" i="4"/>
  <c r="H55" i="4"/>
  <c r="G55" i="4"/>
  <c r="L54" i="4"/>
  <c r="K54" i="4"/>
  <c r="J54" i="4"/>
  <c r="I54" i="4"/>
  <c r="H54" i="4"/>
  <c r="G54" i="4"/>
  <c r="L53" i="4"/>
  <c r="K53" i="4"/>
  <c r="J53" i="4"/>
  <c r="I53" i="4"/>
  <c r="H53" i="4"/>
  <c r="G53" i="4"/>
  <c r="L52" i="4"/>
  <c r="K52" i="4"/>
  <c r="J52" i="4"/>
  <c r="I52" i="4"/>
  <c r="H52" i="4"/>
  <c r="G52" i="4"/>
  <c r="L51" i="4"/>
  <c r="K51" i="4"/>
  <c r="J51" i="4"/>
  <c r="I51" i="4"/>
  <c r="H51" i="4"/>
  <c r="G51" i="4"/>
  <c r="L50" i="4"/>
  <c r="K50" i="4"/>
  <c r="J50" i="4"/>
  <c r="I50" i="4"/>
  <c r="H50" i="4"/>
  <c r="G50" i="4"/>
  <c r="L49" i="4"/>
  <c r="K49" i="4"/>
  <c r="J49" i="4"/>
  <c r="I49" i="4"/>
  <c r="H49" i="4"/>
  <c r="G49" i="4"/>
  <c r="L48" i="4"/>
  <c r="K48" i="4"/>
  <c r="J48" i="4"/>
  <c r="I48" i="4"/>
  <c r="H48" i="4"/>
  <c r="G48" i="4"/>
  <c r="L47" i="4"/>
  <c r="K47" i="4"/>
  <c r="J47" i="4"/>
  <c r="I47" i="4"/>
  <c r="H47" i="4"/>
  <c r="G47" i="4"/>
  <c r="L46" i="4"/>
  <c r="K46" i="4"/>
  <c r="J46" i="4"/>
  <c r="I46" i="4"/>
  <c r="H46" i="4"/>
  <c r="G46" i="4"/>
  <c r="L45" i="4"/>
  <c r="K45" i="4"/>
  <c r="J45" i="4"/>
  <c r="I45" i="4"/>
  <c r="H45" i="4"/>
  <c r="G45" i="4"/>
  <c r="L44" i="4"/>
  <c r="K44" i="4"/>
  <c r="J44" i="4"/>
  <c r="I44" i="4"/>
  <c r="H44" i="4"/>
  <c r="G44" i="4"/>
  <c r="L43" i="4"/>
  <c r="K43" i="4"/>
  <c r="J43" i="4"/>
  <c r="I43" i="4"/>
  <c r="H43" i="4"/>
  <c r="G43" i="4"/>
  <c r="L42" i="4"/>
  <c r="K42" i="4"/>
  <c r="J42" i="4"/>
  <c r="I42" i="4"/>
  <c r="H42" i="4"/>
  <c r="G42" i="4"/>
  <c r="L41" i="4"/>
  <c r="K41" i="4"/>
  <c r="J41" i="4"/>
  <c r="I41" i="4"/>
  <c r="H41" i="4"/>
  <c r="G41" i="4"/>
  <c r="L40" i="4"/>
  <c r="K40" i="4"/>
  <c r="J40" i="4"/>
  <c r="I40" i="4"/>
  <c r="H40" i="4"/>
  <c r="G40" i="4"/>
  <c r="L39" i="4"/>
  <c r="K39" i="4"/>
  <c r="J39" i="4"/>
  <c r="I39" i="4"/>
  <c r="H39" i="4"/>
  <c r="G39" i="4"/>
  <c r="L38" i="4"/>
  <c r="K38" i="4"/>
  <c r="J38" i="4"/>
  <c r="I38" i="4"/>
  <c r="H38" i="4"/>
  <c r="G38" i="4"/>
  <c r="L37" i="4"/>
  <c r="K37" i="4"/>
  <c r="J37" i="4"/>
  <c r="I37" i="4"/>
  <c r="H37" i="4"/>
  <c r="G37" i="4"/>
  <c r="L36" i="4"/>
  <c r="K36" i="4"/>
  <c r="J36" i="4"/>
  <c r="I36" i="4"/>
  <c r="H36" i="4"/>
  <c r="G36" i="4"/>
  <c r="L35" i="4"/>
  <c r="K35" i="4"/>
  <c r="J35" i="4"/>
  <c r="I35" i="4"/>
  <c r="H35" i="4"/>
  <c r="G35" i="4"/>
  <c r="L34" i="4"/>
  <c r="K34" i="4"/>
  <c r="J34" i="4"/>
  <c r="I34" i="4"/>
  <c r="H34" i="4"/>
  <c r="G34" i="4"/>
  <c r="L33" i="4"/>
  <c r="K33" i="4"/>
  <c r="J33" i="4"/>
  <c r="I33" i="4"/>
  <c r="H33" i="4"/>
  <c r="G33" i="4"/>
  <c r="L32" i="4"/>
  <c r="K32" i="4"/>
  <c r="J32" i="4"/>
  <c r="I32" i="4"/>
  <c r="H32" i="4"/>
  <c r="G32" i="4"/>
  <c r="L31" i="4"/>
  <c r="K31" i="4"/>
  <c r="J31" i="4"/>
  <c r="I31" i="4"/>
  <c r="H31" i="4"/>
  <c r="G31" i="4"/>
  <c r="L30" i="4"/>
  <c r="K30" i="4"/>
  <c r="J30" i="4"/>
  <c r="I30" i="4"/>
  <c r="H30" i="4"/>
  <c r="G30" i="4"/>
  <c r="L29" i="4"/>
  <c r="K29" i="4"/>
  <c r="J29" i="4"/>
  <c r="I29" i="4"/>
  <c r="H29" i="4"/>
  <c r="G29" i="4"/>
  <c r="L28" i="4"/>
  <c r="K28" i="4"/>
  <c r="J28" i="4"/>
  <c r="I28" i="4"/>
  <c r="H28" i="4"/>
  <c r="G28" i="4"/>
  <c r="L27" i="4"/>
  <c r="K27" i="4"/>
  <c r="J27" i="4"/>
  <c r="I27" i="4"/>
  <c r="H27" i="4"/>
  <c r="G27" i="4"/>
  <c r="L26" i="4"/>
  <c r="K26" i="4"/>
  <c r="J26" i="4"/>
  <c r="I26" i="4"/>
  <c r="H26" i="4"/>
  <c r="G26" i="4"/>
  <c r="L25" i="4"/>
  <c r="K25" i="4"/>
  <c r="J25" i="4"/>
  <c r="I25" i="4"/>
  <c r="H25" i="4"/>
  <c r="G25" i="4"/>
  <c r="L24" i="4"/>
  <c r="K24" i="4"/>
  <c r="J24" i="4"/>
  <c r="I24" i="4"/>
  <c r="H24" i="4"/>
  <c r="G24" i="4"/>
  <c r="L23" i="4"/>
  <c r="K23" i="4"/>
  <c r="J23" i="4"/>
  <c r="I23" i="4"/>
  <c r="H23" i="4"/>
  <c r="G23" i="4"/>
  <c r="L22" i="4"/>
  <c r="K22" i="4"/>
  <c r="J22" i="4"/>
  <c r="I22" i="4"/>
  <c r="H22" i="4"/>
  <c r="G22" i="4"/>
  <c r="L21" i="4"/>
  <c r="K21" i="4"/>
  <c r="J21" i="4"/>
  <c r="I21" i="4"/>
  <c r="H21" i="4"/>
  <c r="G21" i="4"/>
  <c r="L20" i="4"/>
  <c r="K20" i="4"/>
  <c r="J20" i="4"/>
  <c r="I20" i="4"/>
  <c r="H20" i="4"/>
  <c r="G20" i="4"/>
  <c r="L19" i="4"/>
  <c r="K19" i="4"/>
  <c r="J19" i="4"/>
  <c r="I19" i="4"/>
  <c r="H19" i="4"/>
  <c r="G19" i="4"/>
  <c r="L18" i="4"/>
  <c r="K18" i="4"/>
  <c r="J18" i="4"/>
  <c r="I18" i="4"/>
  <c r="H18" i="4"/>
  <c r="G18" i="4"/>
  <c r="L17" i="4"/>
  <c r="K17" i="4"/>
  <c r="J17" i="4"/>
  <c r="I17" i="4"/>
  <c r="H17" i="4"/>
  <c r="G17" i="4"/>
  <c r="L16" i="4"/>
  <c r="K16" i="4"/>
  <c r="J16" i="4"/>
  <c r="I16" i="4"/>
  <c r="H16" i="4"/>
  <c r="G16" i="4"/>
  <c r="L15" i="4"/>
  <c r="K15" i="4"/>
  <c r="J15" i="4"/>
  <c r="I15" i="4"/>
  <c r="H15" i="4"/>
  <c r="G15" i="4"/>
  <c r="L14" i="4"/>
  <c r="K14" i="4"/>
  <c r="J14" i="4"/>
  <c r="I14" i="4"/>
  <c r="H14" i="4"/>
  <c r="G14" i="4"/>
  <c r="L13" i="4"/>
  <c r="K13" i="4"/>
  <c r="J13" i="4"/>
  <c r="I13" i="4"/>
  <c r="H13" i="4"/>
  <c r="G13" i="4"/>
  <c r="L12" i="4"/>
  <c r="K12" i="4"/>
  <c r="J12" i="4"/>
  <c r="I12" i="4"/>
  <c r="H12" i="4"/>
  <c r="G12" i="4"/>
  <c r="L11" i="4"/>
  <c r="K11" i="4"/>
  <c r="J11" i="4"/>
  <c r="I11" i="4"/>
  <c r="H11" i="4"/>
  <c r="G11" i="4"/>
  <c r="L10" i="4"/>
  <c r="K10" i="4"/>
  <c r="J10" i="4"/>
  <c r="I10" i="4"/>
  <c r="H10" i="4"/>
  <c r="G10" i="4"/>
  <c r="L9" i="4"/>
  <c r="K9" i="4"/>
  <c r="J9" i="4"/>
  <c r="I9" i="4"/>
  <c r="H9" i="4"/>
  <c r="G9" i="4"/>
  <c r="L8" i="4"/>
  <c r="K8" i="4"/>
  <c r="J8" i="4"/>
  <c r="I8" i="4"/>
  <c r="H8" i="4"/>
  <c r="G8" i="4"/>
  <c r="L7" i="4"/>
  <c r="K7" i="4"/>
  <c r="J7" i="4"/>
  <c r="I7" i="4"/>
  <c r="H7" i="4"/>
  <c r="G7" i="4"/>
  <c r="J6" i="4"/>
  <c r="H6" i="4"/>
  <c r="J5" i="4"/>
  <c r="H5" i="4"/>
  <c r="J4" i="4"/>
  <c r="H4" i="4"/>
  <c r="E8" i="7" l="1"/>
  <c r="H24" i="7"/>
  <c r="F24" i="7" s="1"/>
  <c r="C32" i="8"/>
  <c r="F29" i="7"/>
  <c r="H21" i="7"/>
  <c r="D21" i="7" s="1"/>
  <c r="F31" i="7"/>
  <c r="A29" i="7" s="1"/>
  <c r="H37" i="7"/>
  <c r="D37" i="7" s="1"/>
  <c r="H39" i="7"/>
  <c r="F39" i="7" s="1"/>
  <c r="G6" i="4"/>
  <c r="I10" i="5"/>
  <c r="I4" i="5"/>
  <c r="G4" i="4"/>
  <c r="I4" i="4" s="1"/>
  <c r="B23" i="8"/>
  <c r="H13" i="7"/>
  <c r="C23" i="8"/>
  <c r="E7" i="7"/>
  <c r="H16" i="7"/>
  <c r="H38" i="7"/>
  <c r="B24" i="8"/>
  <c r="H19" i="7"/>
  <c r="C24" i="8"/>
  <c r="B8" i="7"/>
  <c r="H22" i="7"/>
  <c r="H35" i="7"/>
  <c r="B25" i="8"/>
  <c r="H25" i="7"/>
  <c r="C25" i="8"/>
  <c r="G5" i="4"/>
  <c r="I5" i="4" s="1"/>
  <c r="B9" i="7"/>
  <c r="B26" i="8"/>
  <c r="C26" i="8"/>
  <c r="H14" i="7"/>
  <c r="B27" i="8"/>
  <c r="H17" i="7"/>
  <c r="C27" i="8"/>
  <c r="H20" i="7"/>
  <c r="H36" i="7"/>
  <c r="B28" i="8"/>
  <c r="H23" i="7"/>
  <c r="C28" i="8"/>
  <c r="H26" i="7"/>
  <c r="B29" i="8"/>
  <c r="C29" i="8"/>
  <c r="H12" i="7"/>
  <c r="H40" i="7"/>
  <c r="B30" i="8"/>
  <c r="H15" i="7"/>
  <c r="C30" i="8"/>
  <c r="H18" i="7"/>
  <c r="B31" i="8"/>
  <c r="C31" i="8"/>
  <c r="B32" i="8"/>
  <c r="A37" i="7" l="1"/>
  <c r="B37" i="7"/>
  <c r="F37" i="7"/>
  <c r="E21" i="7"/>
  <c r="F21" i="7"/>
  <c r="A24" i="7"/>
  <c r="B24" i="7"/>
  <c r="A39" i="7"/>
  <c r="C24" i="7"/>
  <c r="B39" i="7"/>
  <c r="D24" i="7"/>
  <c r="C39" i="7"/>
  <c r="E24" i="7"/>
  <c r="D39" i="7"/>
  <c r="C37" i="7"/>
  <c r="A21" i="7"/>
  <c r="B21" i="7"/>
  <c r="C21" i="7"/>
  <c r="A25" i="7"/>
  <c r="F25" i="7"/>
  <c r="E25" i="7"/>
  <c r="D25" i="7"/>
  <c r="C25" i="7"/>
  <c r="B25" i="7"/>
  <c r="F26" i="7"/>
  <c r="E26" i="7"/>
  <c r="D26" i="7"/>
  <c r="C26" i="7"/>
  <c r="B26" i="7"/>
  <c r="A26" i="7"/>
  <c r="C38" i="7"/>
  <c r="B38" i="7"/>
  <c r="A38" i="7"/>
  <c r="F38" i="7"/>
  <c r="D38" i="7"/>
  <c r="F23" i="7"/>
  <c r="E23" i="7"/>
  <c r="D23" i="7"/>
  <c r="C23" i="7"/>
  <c r="B23" i="7"/>
  <c r="A23" i="7"/>
  <c r="F36" i="7"/>
  <c r="D36" i="7"/>
  <c r="C36" i="7"/>
  <c r="B36" i="7"/>
  <c r="A36" i="7"/>
  <c r="D16" i="7"/>
  <c r="C16" i="7"/>
  <c r="B16" i="7"/>
  <c r="A16" i="7"/>
  <c r="F16" i="7"/>
  <c r="E16" i="7"/>
  <c r="F12" i="7"/>
  <c r="E12" i="7"/>
  <c r="D12" i="7"/>
  <c r="C12" i="7"/>
  <c r="B12" i="7"/>
  <c r="A12" i="7"/>
  <c r="F20" i="7"/>
  <c r="E20" i="7"/>
  <c r="D20" i="7"/>
  <c r="C20" i="7"/>
  <c r="B20" i="7"/>
  <c r="A20" i="7"/>
  <c r="K4" i="4"/>
  <c r="C19" i="7"/>
  <c r="B19" i="7"/>
  <c r="A19" i="7"/>
  <c r="F19" i="7"/>
  <c r="E19" i="7"/>
  <c r="D19" i="7"/>
  <c r="F40" i="7"/>
  <c r="D40" i="7"/>
  <c r="C40" i="7"/>
  <c r="B40" i="7"/>
  <c r="A40" i="7"/>
  <c r="F17" i="7"/>
  <c r="E17" i="7"/>
  <c r="D17" i="7"/>
  <c r="C17" i="7"/>
  <c r="B17" i="7"/>
  <c r="A17" i="7"/>
  <c r="E13" i="7"/>
  <c r="D13" i="7"/>
  <c r="C13" i="7"/>
  <c r="B13" i="7"/>
  <c r="A13" i="7"/>
  <c r="F13" i="7"/>
  <c r="B22" i="7"/>
  <c r="A22" i="7"/>
  <c r="F22" i="7"/>
  <c r="E22" i="7"/>
  <c r="D22" i="7"/>
  <c r="C22" i="7"/>
  <c r="F14" i="7"/>
  <c r="E14" i="7"/>
  <c r="D14" i="7"/>
  <c r="C14" i="7"/>
  <c r="B14" i="7"/>
  <c r="A14" i="7"/>
  <c r="F18" i="7"/>
  <c r="E18" i="7"/>
  <c r="D18" i="7"/>
  <c r="C18" i="7"/>
  <c r="B18" i="7"/>
  <c r="A18" i="7"/>
  <c r="A35" i="7"/>
  <c r="F35" i="7"/>
  <c r="D35" i="7"/>
  <c r="C35" i="7"/>
  <c r="B35" i="7"/>
  <c r="K5" i="4"/>
  <c r="L5" i="4" s="1"/>
  <c r="F15" i="7"/>
  <c r="E15" i="7"/>
  <c r="D15" i="7"/>
  <c r="C15" i="7"/>
  <c r="B15" i="7"/>
  <c r="A15" i="7"/>
  <c r="I6" i="4"/>
  <c r="B5" i="8" s="1"/>
  <c r="F28" i="7"/>
  <c r="F30" i="7" l="1"/>
  <c r="K6" i="4"/>
  <c r="F32" i="7" s="1"/>
  <c r="L4" i="4"/>
  <c r="L6" i="4" l="1"/>
  <c r="B12" i="8"/>
  <c r="C11" i="8"/>
  <c r="B11" i="8"/>
  <c r="C10" i="8"/>
  <c r="B10" i="8"/>
  <c r="C9" i="8"/>
  <c r="B9" i="8"/>
</calcChain>
</file>

<file path=xl/sharedStrings.xml><?xml version="1.0" encoding="utf-8"?>
<sst xmlns="http://schemas.openxmlformats.org/spreadsheetml/2006/main" count="357" uniqueCount="248">
  <si>
    <t>Patient Billing &amp; Receipt Register (Excel)</t>
  </si>
  <si>
    <t>Toolkit by GroupChatOn · free template · https://toolkit.groupchaton.com</t>
  </si>
  <si>
    <t>For clinics, nursing homes and day-care centres that bill more than a consultation: dressings, procedures, room charges, tests and packages. Keep a price list once, add each service on a bill line, and the register totals every bill, tracks advances and part payments, prints a receipt with the amount in words and shows what is still due.</t>
  </si>
  <si>
    <t>Colours</t>
  </si>
  <si>
    <t>Yellow cells: type or pick here.</t>
  </si>
  <si>
    <t>Grey and white cells: calculate by themselves. Don't type over them.</t>
  </si>
  <si>
    <t>Steps</t>
  </si>
  <si>
    <t>On the Settings sheet type your clinic name, address, phone and the month.</t>
  </si>
  <si>
    <t>On the Services sheet replace the samples with your own services and rates.</t>
  </si>
  <si>
    <t>When you open a new bill, add the bill number, date, patient name and patient ID on the Bills sheet.</t>
  </si>
  <si>
    <t>Add one row per service on the Bill lines sheet with the same bill number. The rate fills in from the Services sheet; change the quantity or add a discount if needed.</t>
  </si>
  <si>
    <t>Each time money is received (advance, part payment or final), add a row on the Payments sheet with the bill number, amount and mode.</t>
  </si>
  <si>
    <t>To give the patient a receipt, type the bill number on the Receipt sheet and print it (File › Print, or Save as PDF).</t>
  </si>
  <si>
    <t>Check the Summary sheet at the day or month end for collection by mode and the total still due.</t>
  </si>
  <si>
    <t>Tips</t>
  </si>
  <si>
    <t>•</t>
  </si>
  <si>
    <t>Use one bill number per patient stay or visit (for example B-2611-001) and never reuse it.</t>
  </si>
  <si>
    <t>Insurance or TPA amounts: record them on the Payments sheet with mode "Insurance / TPA" when the money actually arrives; until then the bill shows as Due.</t>
  </si>
  <si>
    <t>Most healthcare services by clinics are GST-exempt, so the register has no GST columns. If you also sell taxable items, check with your accountant and bill them separately.</t>
  </si>
  <si>
    <t>Patient details are private. Keep this file on your own computer or a drive only your clinic can open, put a password on it (File › Info › Protect Workbook › Encrypt with Password) and never post it in group chats. Follow the health-data rules that apply where you work.</t>
  </si>
  <si>
    <t>This is an admin and record-keeping template. It holds no medical advice and does not replace your clinic's medical records or software.</t>
  </si>
  <si>
    <t>Full guide, questions and answers, and more free templates:</t>
  </si>
  <si>
    <t>https://toolkit.groupchaton.com/clinic/clinic-billing-register-excel/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</si>
  <si>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</si>
  <si>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</si>
  <si>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</si>
  <si>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These details print on every receipt.</t>
  </si>
  <si>
    <t>Clinic / hospital name</t>
  </si>
  <si>
    <t>Sehat Nursing Home</t>
  </si>
  <si>
    <t>Address</t>
  </si>
  <si>
    <t>45, Civil Lines, Ludhiana, Punjab 141001</t>
  </si>
  <si>
    <t>Phone</t>
  </si>
  <si>
    <t>0161 400 0000</t>
  </si>
  <si>
    <t>Registration no.</t>
  </si>
  <si>
    <t>Clinical Establishment Reg. No. [ ]</t>
  </si>
  <si>
    <t>Month for the summary</t>
  </si>
  <si>
    <t>Private patient data: keep this file on your own computer and password-protect it (File › Info › Protect Workbook).</t>
  </si>
  <si>
    <t>Services and rates</t>
  </si>
  <si>
    <t>Your price list. The Bill lines sheet picks the rate from here.</t>
  </si>
  <si>
    <t>Service</t>
  </si>
  <si>
    <t>Department</t>
  </si>
  <si>
    <t>Rate</t>
  </si>
  <si>
    <t>Consultation (OPD)</t>
  </si>
  <si>
    <t>OPD</t>
  </si>
  <si>
    <t>Registration / file charges</t>
  </si>
  <si>
    <t>Medical certificate</t>
  </si>
  <si>
    <t>Dressing (small)</t>
  </si>
  <si>
    <t>Procedure</t>
  </si>
  <si>
    <t>Dressing (large)</t>
  </si>
  <si>
    <t>Injection charges</t>
  </si>
  <si>
    <t>Nebulisation</t>
  </si>
  <si>
    <t>Suturing (minor)</t>
  </si>
  <si>
    <t>Plaster application</t>
  </si>
  <si>
    <t>ECG</t>
  </si>
  <si>
    <t>Diagnostics</t>
  </si>
  <si>
    <t>Blood sugar (glucometer)</t>
  </si>
  <si>
    <t>Lab</t>
  </si>
  <si>
    <t>CBC</t>
  </si>
  <si>
    <t>Lipid profile</t>
  </si>
  <si>
    <t>X-ray chest PA view</t>
  </si>
  <si>
    <t>Radiology</t>
  </si>
  <si>
    <t>Ultrasound abdomen</t>
  </si>
  <si>
    <t>Room charges: general ward (per day)</t>
  </si>
  <si>
    <t>Ward</t>
  </si>
  <si>
    <t>Room charges: private room (per day)</t>
  </si>
  <si>
    <t>Nursing charges (per day)</t>
  </si>
  <si>
    <t>Doctor visit (inpatient)</t>
  </si>
  <si>
    <t>Oxygen (per hour)</t>
  </si>
  <si>
    <t>Day-care bed</t>
  </si>
  <si>
    <t>Physiotherapy session</t>
  </si>
  <si>
    <t>Physiotherapy</t>
  </si>
  <si>
    <t>Dental scaling</t>
  </si>
  <si>
    <t>Dental</t>
  </si>
  <si>
    <t>Ambulance (local)</t>
  </si>
  <si>
    <t>Other</t>
  </si>
  <si>
    <t>Medicines and consumables (as per pharmacy bill)</t>
  </si>
  <si>
    <t>Pharmacy</t>
  </si>
  <si>
    <t>Bills</t>
  </si>
  <si>
    <t>Bill no.</t>
  </si>
  <si>
    <t>Date</t>
  </si>
  <si>
    <t>Patient name</t>
  </si>
  <si>
    <t>Patient ID</t>
  </si>
  <si>
    <t>Doctor / department</t>
  </si>
  <si>
    <t>Gross</t>
  </si>
  <si>
    <t>Discount</t>
  </si>
  <si>
    <t>Net bill</t>
  </si>
  <si>
    <t>Received</t>
  </si>
  <si>
    <t>Balance</t>
  </si>
  <si>
    <t>Status</t>
  </si>
  <si>
    <t>B-001</t>
  </si>
  <si>
    <t>Ramesh Kumar</t>
  </si>
  <si>
    <t>P-0001</t>
  </si>
  <si>
    <t>98140 11111</t>
  </si>
  <si>
    <t>Dr. A. Sharma</t>
  </si>
  <si>
    <t>B-002</t>
  </si>
  <si>
    <t>Asha Rani</t>
  </si>
  <si>
    <t>P-0004</t>
  </si>
  <si>
    <t>98140 44444</t>
  </si>
  <si>
    <t>Day-care</t>
  </si>
  <si>
    <t>B-003</t>
  </si>
  <si>
    <t>Gurmeet Kaur</t>
  </si>
  <si>
    <t>P-0007</t>
  </si>
  <si>
    <t>98140 77777</t>
  </si>
  <si>
    <t>Ward (Dr. R. Kaur)</t>
  </si>
  <si>
    <t>Bill lines</t>
  </si>
  <si>
    <t>One row per service. Same bill number for every line of a bill. Empty quantity counts as 1. Date and rate fill in; type over them if needed.</t>
  </si>
  <si>
    <t>Qty</t>
  </si>
  <si>
    <t>Amount</t>
  </si>
  <si>
    <t>Net</t>
  </si>
  <si>
    <t>Key (for receipt)</t>
  </si>
  <si>
    <t>Payments received</t>
  </si>
  <si>
    <t>Every advance, part payment and final payment, against its bill number.</t>
  </si>
  <si>
    <t>Mode</t>
  </si>
  <si>
    <t>Reference / note</t>
  </si>
  <si>
    <t>Cash</t>
  </si>
  <si>
    <t>UPI</t>
  </si>
  <si>
    <t>Advance, UPI ref 4512</t>
  </si>
  <si>
    <t>Card</t>
  </si>
  <si>
    <t>Advance at admission</t>
  </si>
  <si>
    <t>Part payment</t>
  </si>
  <si>
    <t>PAYMENT RECEIPT</t>
  </si>
  <si>
    <t>Row</t>
  </si>
  <si>
    <t>Bill date</t>
  </si>
  <si>
    <t>Patient</t>
  </si>
  <si>
    <t>Doctor</t>
  </si>
  <si>
    <t>#</t>
  </si>
  <si>
    <t>Received in words</t>
  </si>
  <si>
    <t>Payment date</t>
  </si>
  <si>
    <t>Received with thanks. This receipt is proof of payment only; it is not a prescription or a medical record. Please keep it for your records.</t>
  </si>
  <si>
    <t>Patient / attendant</t>
  </si>
  <si>
    <t>Authorised signatory</t>
  </si>
  <si>
    <t>Billing summary</t>
  </si>
  <si>
    <t>This month</t>
  </si>
  <si>
    <t>Count</t>
  </si>
  <si>
    <t>Net billed (bills dated this month)</t>
  </si>
  <si>
    <t>Received (payments dated this month)</t>
  </si>
  <si>
    <t>All bills in this file</t>
  </si>
  <si>
    <t>Due (nothing received)</t>
  </si>
  <si>
    <t>Part paid</t>
  </si>
  <si>
    <t>Refund due</t>
  </si>
  <si>
    <t>Total still to collect</t>
  </si>
  <si>
    <t>Received this month by mode</t>
  </si>
  <si>
    <t>Payments</t>
  </si>
  <si>
    <t>Cheque</t>
  </si>
  <si>
    <t>Bank transfer</t>
  </si>
  <si>
    <t>Insurance / TPA</t>
  </si>
  <si>
    <t>Billed this month by department</t>
  </si>
  <si>
    <t>Net amount</t>
  </si>
  <si>
    <t>Lines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</si>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</sst>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[&gt;=10000000]\₹\ ##\,##\,##\,##0;[&gt;=100000]\₹\ ##\,##\,##0;\₹\ ##,##0"/>
    <numFmt numFmtId="166" formatCode="dd\-mm\-yyyy"/>
  </numFmts>
  <fonts count="17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b/>
      <sz val="17"/>
      <color rgb="FF2563EB"/>
      <name val="Calibri"/>
    </font>
    <font>
      <sz val="10"/>
      <color rgb="FF14213D"/>
      <name val="Calibri"/>
    </font>
    <font>
      <sz val="9"/>
      <color rgb="FF14213D"/>
      <name val="Calibri"/>
    </font>
    <font>
      <b/>
      <sz val="13"/>
      <color rgb="FFFFFFFF"/>
      <name val="Calibri"/>
    </font>
    <font>
      <sz val="8"/>
      <color rgb="FF55607A"/>
      <name val="Calibri"/>
    </font>
    <font>
      <sz val="8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5" fontId="0" fillId="3" borderId="1" xfId="0" applyNumberFormat="1" applyFill="1" applyBorder="1"/>
    <xf numFmtId="0" fontId="0" fillId="3" borderId="1" xfId="0" applyFill="1" applyBorder="1"/>
    <xf numFmtId="0" fontId="15" fillId="0" borderId="0" xfId="0" applyFont="1"/>
    <xf numFmtId="0" fontId="6" fillId="2" borderId="1" xfId="0" applyFont="1" applyFill="1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  <xf numFmtId="0" fontId="16" fillId="0" borderId="0" xfId="0" applyFont="1"/>
    <xf numFmtId="165" fontId="6" fillId="5" borderId="1" xfId="0" applyNumberFormat="1" applyFont="1" applyFill="1" applyBorder="1"/>
    <xf numFmtId="165" fontId="6" fillId="3" borderId="1" xfId="0" applyNumberFormat="1" applyFont="1" applyFill="1" applyBorder="1"/>
    <xf numFmtId="166" fontId="0" fillId="0" borderId="1" xfId="0" applyNumberFormat="1" applyBorder="1" applyAlignment="1">
      <alignment horizontal="left" vertical="center"/>
    </xf>
    <xf numFmtId="0" fontId="13" fillId="0" borderId="0" xfId="0" applyFont="1"/>
    <xf numFmtId="0" fontId="0" fillId="3" borderId="1" xfId="0" applyFill="1" applyBorder="1" applyAlignment="1">
      <alignment horizontal="center" vertical="center"/>
    </xf>
    <xf numFmtId="0" fontId="6" fillId="5" borderId="1" xfId="0" applyFont="1" applyFill="1" applyBorder="1"/>
    <xf numFmtId="0" fontId="1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 vertical="center"/>
    </xf>
    <xf numFmtId="0" fontId="13" fillId="0" borderId="1" xfId="0" applyFont="1" applyBorder="1"/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  <xf numFmtId="166" fontId="0" fillId="0" borderId="0" xfId="0" applyNumberFormat="1" applyAlignment="1">
      <alignment horizontal="left"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DCFCE7"/>
        </patternFill>
      </fill>
    </dxf>
    <dxf>
      <fill>
        <patternFill patternType="solid">
          <fgColor rgb="FFFDE68A"/>
        </patternFill>
      </fill>
    </dxf>
    <dxf>
      <font>
        <b/>
        <color rgb="FFB91C1C"/>
      </font>
      <fill>
        <patternFill patternType="solid">
          <f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clinic/clinic-billing-regist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30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18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7" spans="1:2" ht="30" customHeight="1" x14ac:dyDescent="0.3">
      <c r="A17" s="7">
        <v>7</v>
      </c>
      <c r="B17" s="3" t="s">
        <v>13</v>
      </c>
    </row>
    <row r="19" spans="1:2" ht="18" customHeight="1" x14ac:dyDescent="0.3">
      <c r="B19" s="4" t="s">
        <v>14</v>
      </c>
    </row>
    <row r="20" spans="1:2" ht="18" customHeight="1" x14ac:dyDescent="0.3">
      <c r="A20" t="s">
        <v>15</v>
      </c>
      <c r="B20" s="3" t="s">
        <v>16</v>
      </c>
    </row>
    <row r="21" spans="1:2" ht="30" customHeight="1" x14ac:dyDescent="0.3">
      <c r="A21" t="s">
        <v>15</v>
      </c>
      <c r="B21" s="3" t="s">
        <v>17</v>
      </c>
    </row>
    <row r="22" spans="1:2" ht="30" customHeight="1" x14ac:dyDescent="0.3">
      <c r="A22" t="s">
        <v>15</v>
      </c>
      <c r="B22" s="3" t="s">
        <v>18</v>
      </c>
    </row>
    <row r="23" spans="1:2" ht="45" customHeight="1" x14ac:dyDescent="0.3">
      <c r="A23" t="s">
        <v>15</v>
      </c>
      <c r="B23" s="3" t="s">
        <v>19</v>
      </c>
    </row>
    <row r="24" spans="1:2" ht="30" customHeight="1" x14ac:dyDescent="0.3">
      <c r="A24" t="s">
        <v>15</v>
      </c>
      <c r="B24" s="3" t="s">
        <v>20</v>
      </c>
    </row>
    <row r="26" spans="1:2" ht="18" customHeight="1" x14ac:dyDescent="0.3">
      <c r="B26" s="8" t="s">
        <v>21</v>
      </c>
    </row>
    <row r="27" spans="1:2" x14ac:dyDescent="0.3">
      <c r="B27" s="9" t="s">
        <v>22</v>
      </c>
    </row>
    <row r="29" spans="1:2" x14ac:dyDescent="0.3">
      <c r="B29" s="10" t="s">
        <v>23</v>
      </c>
    </row>
    <row r="30" spans="1:2" ht="45" customHeight="1" x14ac:dyDescent="0.3">
      <c r="B30" s="11" t="s">
        <v>24</v>
      </c>
    </row>
  </sheetData>
  <hyperlinks>
    <hyperlink ref="B27" r:id="rId1" xr:uid="{00000000-0004-0000-0000-000000000000}"/>
    <hyperlink ref="B29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0"/>
  <sheetViews>
    <sheetView showGridLines="0" workbookViewId="0"/>
  </sheetViews>
  <sheetFormatPr defaultRowHeight="14.4" x14ac:dyDescent="0.3"/>
  <cols>
    <col min="1" max="1" width="24" customWidth="1"/>
    <col min="2" max="2" width="46" customWidth="1"/>
  </cols>
  <sheetData>
    <row r="1" spans="1:2" ht="25.95" customHeight="1" x14ac:dyDescent="0.4">
      <c r="A1" s="1" t="s">
        <v>25</v>
      </c>
    </row>
    <row r="2" spans="1:2" x14ac:dyDescent="0.3">
      <c r="A2" s="2" t="s">
        <v>26</v>
      </c>
    </row>
    <row r="3" spans="1:2" x14ac:dyDescent="0.3">
      <c r="A3" s="12" t="s">
        <v>27</v>
      </c>
      <c r="B3" s="13" t="s">
        <v>28</v>
      </c>
    </row>
    <row r="4" spans="1:2" x14ac:dyDescent="0.3">
      <c r="A4" s="12" t="s">
        <v>29</v>
      </c>
      <c r="B4" s="13" t="s">
        <v>30</v>
      </c>
    </row>
    <row r="5" spans="1:2" x14ac:dyDescent="0.3">
      <c r="A5" s="12" t="s">
        <v>31</v>
      </c>
      <c r="B5" s="13" t="s">
        <v>32</v>
      </c>
    </row>
    <row r="6" spans="1:2" x14ac:dyDescent="0.3">
      <c r="A6" s="12" t="s">
        <v>33</v>
      </c>
      <c r="B6" s="13" t="s">
        <v>34</v>
      </c>
    </row>
    <row r="7" spans="1:2" x14ac:dyDescent="0.3">
      <c r="A7" s="12" t="s">
        <v>35</v>
      </c>
      <c r="B7" s="14">
        <v>46327</v>
      </c>
    </row>
    <row r="10" spans="1:2" x14ac:dyDescent="0.3">
      <c r="A10" s="15" t="s">
        <v>36</v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46" customWidth="1"/>
    <col min="2" max="2" width="16" customWidth="1"/>
    <col min="3" max="3" width="13" customWidth="1"/>
  </cols>
  <sheetData>
    <row r="1" spans="1:3" ht="25.95" customHeight="1" x14ac:dyDescent="0.4">
      <c r="A1" s="1" t="s">
        <v>37</v>
      </c>
    </row>
    <row r="2" spans="1:3" x14ac:dyDescent="0.3">
      <c r="A2" s="2" t="s">
        <v>38</v>
      </c>
    </row>
    <row r="3" spans="1:3" ht="31.95" customHeight="1" x14ac:dyDescent="0.3">
      <c r="A3" s="16" t="s">
        <v>39</v>
      </c>
      <c r="B3" s="16" t="s">
        <v>40</v>
      </c>
      <c r="C3" s="16" t="s">
        <v>41</v>
      </c>
    </row>
    <row r="4" spans="1:3" x14ac:dyDescent="0.3">
      <c r="A4" s="17" t="s">
        <v>42</v>
      </c>
      <c r="B4" s="17" t="s">
        <v>43</v>
      </c>
      <c r="C4" s="18">
        <v>500</v>
      </c>
    </row>
    <row r="5" spans="1:3" x14ac:dyDescent="0.3">
      <c r="A5" s="17" t="s">
        <v>44</v>
      </c>
      <c r="B5" s="17" t="s">
        <v>43</v>
      </c>
      <c r="C5" s="18">
        <v>100</v>
      </c>
    </row>
    <row r="6" spans="1:3" x14ac:dyDescent="0.3">
      <c r="A6" s="17" t="s">
        <v>45</v>
      </c>
      <c r="B6" s="17" t="s">
        <v>43</v>
      </c>
      <c r="C6" s="18">
        <v>200</v>
      </c>
    </row>
    <row r="7" spans="1:3" x14ac:dyDescent="0.3">
      <c r="A7" s="17" t="s">
        <v>46</v>
      </c>
      <c r="B7" s="17" t="s">
        <v>47</v>
      </c>
      <c r="C7" s="18">
        <v>150</v>
      </c>
    </row>
    <row r="8" spans="1:3" x14ac:dyDescent="0.3">
      <c r="A8" s="17" t="s">
        <v>48</v>
      </c>
      <c r="B8" s="17" t="s">
        <v>47</v>
      </c>
      <c r="C8" s="18">
        <v>350</v>
      </c>
    </row>
    <row r="9" spans="1:3" x14ac:dyDescent="0.3">
      <c r="A9" s="17" t="s">
        <v>49</v>
      </c>
      <c r="B9" s="17" t="s">
        <v>47</v>
      </c>
      <c r="C9" s="18">
        <v>50</v>
      </c>
    </row>
    <row r="10" spans="1:3" x14ac:dyDescent="0.3">
      <c r="A10" s="17" t="s">
        <v>50</v>
      </c>
      <c r="B10" s="17" t="s">
        <v>47</v>
      </c>
      <c r="C10" s="18">
        <v>150</v>
      </c>
    </row>
    <row r="11" spans="1:3" x14ac:dyDescent="0.3">
      <c r="A11" s="17" t="s">
        <v>51</v>
      </c>
      <c r="B11" s="17" t="s">
        <v>47</v>
      </c>
      <c r="C11" s="18">
        <v>800</v>
      </c>
    </row>
    <row r="12" spans="1:3" x14ac:dyDescent="0.3">
      <c r="A12" s="17" t="s">
        <v>52</v>
      </c>
      <c r="B12" s="17" t="s">
        <v>47</v>
      </c>
      <c r="C12" s="18">
        <v>1200</v>
      </c>
    </row>
    <row r="13" spans="1:3" x14ac:dyDescent="0.3">
      <c r="A13" s="17" t="s">
        <v>53</v>
      </c>
      <c r="B13" s="17" t="s">
        <v>54</v>
      </c>
      <c r="C13" s="18">
        <v>300</v>
      </c>
    </row>
    <row r="14" spans="1:3" x14ac:dyDescent="0.3">
      <c r="A14" s="17" t="s">
        <v>55</v>
      </c>
      <c r="B14" s="17" t="s">
        <v>56</v>
      </c>
      <c r="C14" s="18">
        <v>60</v>
      </c>
    </row>
    <row r="15" spans="1:3" x14ac:dyDescent="0.3">
      <c r="A15" s="17" t="s">
        <v>57</v>
      </c>
      <c r="B15" s="17" t="s">
        <v>56</v>
      </c>
      <c r="C15" s="18">
        <v>350</v>
      </c>
    </row>
    <row r="16" spans="1:3" x14ac:dyDescent="0.3">
      <c r="A16" s="17" t="s">
        <v>58</v>
      </c>
      <c r="B16" s="17" t="s">
        <v>56</v>
      </c>
      <c r="C16" s="18">
        <v>600</v>
      </c>
    </row>
    <row r="17" spans="1:3" x14ac:dyDescent="0.3">
      <c r="A17" s="17" t="s">
        <v>59</v>
      </c>
      <c r="B17" s="17" t="s">
        <v>60</v>
      </c>
      <c r="C17" s="18">
        <v>450</v>
      </c>
    </row>
    <row r="18" spans="1:3" x14ac:dyDescent="0.3">
      <c r="A18" s="17" t="s">
        <v>61</v>
      </c>
      <c r="B18" s="17" t="s">
        <v>60</v>
      </c>
      <c r="C18" s="18">
        <v>1200</v>
      </c>
    </row>
    <row r="19" spans="1:3" x14ac:dyDescent="0.3">
      <c r="A19" s="17" t="s">
        <v>62</v>
      </c>
      <c r="B19" s="17" t="s">
        <v>63</v>
      </c>
      <c r="C19" s="18">
        <v>1500</v>
      </c>
    </row>
    <row r="20" spans="1:3" x14ac:dyDescent="0.3">
      <c r="A20" s="17" t="s">
        <v>64</v>
      </c>
      <c r="B20" s="17" t="s">
        <v>63</v>
      </c>
      <c r="C20" s="18">
        <v>3500</v>
      </c>
    </row>
    <row r="21" spans="1:3" x14ac:dyDescent="0.3">
      <c r="A21" s="17" t="s">
        <v>65</v>
      </c>
      <c r="B21" s="17" t="s">
        <v>63</v>
      </c>
      <c r="C21" s="18">
        <v>500</v>
      </c>
    </row>
    <row r="22" spans="1:3" x14ac:dyDescent="0.3">
      <c r="A22" s="17" t="s">
        <v>66</v>
      </c>
      <c r="B22" s="17" t="s">
        <v>63</v>
      </c>
      <c r="C22" s="18">
        <v>600</v>
      </c>
    </row>
    <row r="23" spans="1:3" x14ac:dyDescent="0.3">
      <c r="A23" s="17" t="s">
        <v>67</v>
      </c>
      <c r="B23" s="17" t="s">
        <v>63</v>
      </c>
      <c r="C23" s="18">
        <v>150</v>
      </c>
    </row>
    <row r="24" spans="1:3" x14ac:dyDescent="0.3">
      <c r="A24" s="17" t="s">
        <v>68</v>
      </c>
      <c r="B24" s="17" t="s">
        <v>63</v>
      </c>
      <c r="C24" s="18">
        <v>1000</v>
      </c>
    </row>
    <row r="25" spans="1:3" x14ac:dyDescent="0.3">
      <c r="A25" s="17" t="s">
        <v>69</v>
      </c>
      <c r="B25" s="17" t="s">
        <v>70</v>
      </c>
      <c r="C25" s="18">
        <v>400</v>
      </c>
    </row>
    <row r="26" spans="1:3" x14ac:dyDescent="0.3">
      <c r="A26" s="17" t="s">
        <v>71</v>
      </c>
      <c r="B26" s="17" t="s">
        <v>72</v>
      </c>
      <c r="C26" s="18">
        <v>1000</v>
      </c>
    </row>
    <row r="27" spans="1:3" x14ac:dyDescent="0.3">
      <c r="A27" s="17" t="s">
        <v>73</v>
      </c>
      <c r="B27" s="17" t="s">
        <v>74</v>
      </c>
      <c r="C27" s="18">
        <v>800</v>
      </c>
    </row>
    <row r="28" spans="1:3" x14ac:dyDescent="0.3">
      <c r="A28" s="17" t="s">
        <v>75</v>
      </c>
      <c r="B28" s="17" t="s">
        <v>76</v>
      </c>
      <c r="C28" s="18">
        <v>0</v>
      </c>
    </row>
    <row r="29" spans="1:3" x14ac:dyDescent="0.3">
      <c r="A29" s="17"/>
      <c r="B29" s="17"/>
      <c r="C29" s="18"/>
    </row>
    <row r="30" spans="1:3" x14ac:dyDescent="0.3">
      <c r="A30" s="17"/>
      <c r="B30" s="17"/>
      <c r="C30" s="18"/>
    </row>
    <row r="31" spans="1:3" x14ac:dyDescent="0.3">
      <c r="A31" s="17"/>
      <c r="B31" s="17"/>
      <c r="C31" s="18"/>
    </row>
    <row r="32" spans="1:3" x14ac:dyDescent="0.3">
      <c r="A32" s="17"/>
      <c r="B32" s="17"/>
      <c r="C32" s="18"/>
    </row>
    <row r="33" spans="1:3" x14ac:dyDescent="0.3">
      <c r="A33" s="17"/>
      <c r="B33" s="17"/>
      <c r="C33" s="18"/>
    </row>
    <row r="34" spans="1:3" x14ac:dyDescent="0.3">
      <c r="A34" s="17"/>
      <c r="B34" s="17"/>
      <c r="C34" s="18"/>
    </row>
    <row r="35" spans="1:3" x14ac:dyDescent="0.3">
      <c r="A35" s="17"/>
      <c r="B35" s="17"/>
      <c r="C35" s="18"/>
    </row>
    <row r="36" spans="1:3" x14ac:dyDescent="0.3">
      <c r="A36" s="17"/>
      <c r="B36" s="17"/>
      <c r="C36" s="18"/>
    </row>
    <row r="37" spans="1:3" x14ac:dyDescent="0.3">
      <c r="A37" s="17"/>
      <c r="B37" s="17"/>
      <c r="C37" s="18"/>
    </row>
    <row r="38" spans="1:3" x14ac:dyDescent="0.3">
      <c r="A38" s="17"/>
      <c r="B38" s="17"/>
      <c r="C38" s="18"/>
    </row>
    <row r="39" spans="1:3" x14ac:dyDescent="0.3">
      <c r="A39" s="17"/>
      <c r="B39" s="17"/>
      <c r="C39" s="18"/>
    </row>
    <row r="40" spans="1:3" x14ac:dyDescent="0.3">
      <c r="A40" s="17"/>
      <c r="B40" s="17"/>
      <c r="C40" s="18"/>
    </row>
    <row r="41" spans="1:3" x14ac:dyDescent="0.3">
      <c r="A41" s="17"/>
      <c r="B41" s="17"/>
      <c r="C41" s="18"/>
    </row>
    <row r="42" spans="1:3" x14ac:dyDescent="0.3">
      <c r="A42" s="17"/>
      <c r="B42" s="17"/>
      <c r="C42" s="18"/>
    </row>
    <row r="43" spans="1:3" x14ac:dyDescent="0.3">
      <c r="A43" s="17"/>
      <c r="B43" s="17"/>
      <c r="C43" s="18"/>
    </row>
    <row r="44" spans="1:3" x14ac:dyDescent="0.3">
      <c r="A44" s="17"/>
      <c r="B44" s="17"/>
      <c r="C44" s="18"/>
    </row>
    <row r="45" spans="1:3" x14ac:dyDescent="0.3">
      <c r="A45" s="17"/>
      <c r="B45" s="17"/>
      <c r="C45" s="18"/>
    </row>
    <row r="46" spans="1:3" x14ac:dyDescent="0.3">
      <c r="A46" s="17"/>
      <c r="B46" s="17"/>
      <c r="C46" s="18"/>
    </row>
    <row r="47" spans="1:3" x14ac:dyDescent="0.3">
      <c r="A47" s="17"/>
      <c r="B47" s="17"/>
      <c r="C47" s="18"/>
    </row>
    <row r="48" spans="1:3" x14ac:dyDescent="0.3">
      <c r="A48" s="17"/>
      <c r="B48" s="17"/>
      <c r="C48" s="18"/>
    </row>
    <row r="49" spans="1:3" x14ac:dyDescent="0.3">
      <c r="A49" s="17"/>
      <c r="B49" s="17"/>
      <c r="C49" s="18"/>
    </row>
    <row r="50" spans="1:3" x14ac:dyDescent="0.3">
      <c r="A50" s="17"/>
      <c r="B50" s="17"/>
      <c r="C50" s="18"/>
    </row>
    <row r="51" spans="1:3" x14ac:dyDescent="0.3">
      <c r="A51" s="17"/>
      <c r="B51" s="17"/>
      <c r="C51" s="18"/>
    </row>
    <row r="52" spans="1:3" x14ac:dyDescent="0.3">
      <c r="A52" s="17"/>
      <c r="B52" s="17"/>
      <c r="C52" s="18"/>
    </row>
    <row r="53" spans="1:3" x14ac:dyDescent="0.3">
      <c r="A53" s="17"/>
      <c r="B53" s="17"/>
      <c r="C53" s="18"/>
    </row>
    <row r="54" spans="1:3" x14ac:dyDescent="0.3">
      <c r="A54" s="17"/>
      <c r="B54" s="17"/>
      <c r="C54" s="18"/>
    </row>
    <row r="55" spans="1:3" x14ac:dyDescent="0.3">
      <c r="A55" s="17"/>
      <c r="B55" s="17"/>
      <c r="C55" s="18"/>
    </row>
    <row r="56" spans="1:3" x14ac:dyDescent="0.3">
      <c r="A56" s="17"/>
      <c r="B56" s="17"/>
      <c r="C56" s="18"/>
    </row>
    <row r="57" spans="1:3" x14ac:dyDescent="0.3">
      <c r="A57" s="17"/>
      <c r="B57" s="17"/>
      <c r="C57" s="18"/>
    </row>
    <row r="58" spans="1:3" x14ac:dyDescent="0.3">
      <c r="A58" s="17"/>
      <c r="B58" s="17"/>
      <c r="C58" s="18"/>
    </row>
    <row r="59" spans="1:3" x14ac:dyDescent="0.3">
      <c r="A59" s="17"/>
      <c r="B59" s="17"/>
      <c r="C59" s="18"/>
    </row>
    <row r="60" spans="1:3" x14ac:dyDescent="0.3">
      <c r="A60" s="17"/>
      <c r="B60" s="17"/>
      <c r="C60" s="18"/>
    </row>
    <row r="61" spans="1:3" x14ac:dyDescent="0.3">
      <c r="A61" s="17"/>
      <c r="B61" s="17"/>
      <c r="C61" s="18"/>
    </row>
    <row r="62" spans="1:3" x14ac:dyDescent="0.3">
      <c r="A62" s="17"/>
      <c r="B62" s="17"/>
      <c r="C62" s="18"/>
    </row>
    <row r="63" spans="1:3" x14ac:dyDescent="0.3">
      <c r="A63" s="17"/>
      <c r="B63" s="17"/>
      <c r="C63" s="18"/>
    </row>
    <row r="64" spans="1:3" x14ac:dyDescent="0.3">
      <c r="A64" s="17"/>
      <c r="B64" s="17"/>
      <c r="C64" s="18"/>
    </row>
    <row r="65" spans="1:3" x14ac:dyDescent="0.3">
      <c r="A65" s="17"/>
      <c r="B65" s="17"/>
      <c r="C65" s="18"/>
    </row>
    <row r="66" spans="1:3" x14ac:dyDescent="0.3">
      <c r="A66" s="17"/>
      <c r="B66" s="17"/>
      <c r="C66" s="18"/>
    </row>
    <row r="67" spans="1:3" x14ac:dyDescent="0.3">
      <c r="A67" s="17"/>
      <c r="B67" s="17"/>
      <c r="C67" s="18"/>
    </row>
    <row r="68" spans="1:3" x14ac:dyDescent="0.3">
      <c r="A68" s="17"/>
      <c r="B68" s="17"/>
      <c r="C68" s="18"/>
    </row>
    <row r="69" spans="1:3" x14ac:dyDescent="0.3">
      <c r="A69" s="17"/>
      <c r="B69" s="17"/>
      <c r="C69" s="18"/>
    </row>
    <row r="70" spans="1:3" x14ac:dyDescent="0.3">
      <c r="A70" s="17"/>
      <c r="B70" s="17"/>
      <c r="C70" s="18"/>
    </row>
    <row r="71" spans="1:3" x14ac:dyDescent="0.3">
      <c r="A71" s="17"/>
      <c r="B71" s="17"/>
      <c r="C71" s="18"/>
    </row>
    <row r="72" spans="1:3" x14ac:dyDescent="0.3">
      <c r="A72" s="17"/>
      <c r="B72" s="17"/>
      <c r="C72" s="18"/>
    </row>
    <row r="73" spans="1:3" x14ac:dyDescent="0.3">
      <c r="A73" s="17"/>
      <c r="B73" s="17"/>
      <c r="C73" s="18"/>
    </row>
    <row r="74" spans="1:3" x14ac:dyDescent="0.3">
      <c r="A74" s="17"/>
      <c r="B74" s="17"/>
      <c r="C74" s="18"/>
    </row>
    <row r="75" spans="1:3" x14ac:dyDescent="0.3">
      <c r="A75" s="17"/>
      <c r="B75" s="17"/>
      <c r="C75" s="18"/>
    </row>
    <row r="76" spans="1:3" x14ac:dyDescent="0.3">
      <c r="A76" s="17"/>
      <c r="B76" s="17"/>
      <c r="C76" s="18"/>
    </row>
    <row r="77" spans="1:3" x14ac:dyDescent="0.3">
      <c r="A77" s="17"/>
      <c r="B77" s="17"/>
      <c r="C77" s="18"/>
    </row>
    <row r="78" spans="1:3" x14ac:dyDescent="0.3">
      <c r="A78" s="17"/>
      <c r="B78" s="17"/>
      <c r="C78" s="18"/>
    </row>
    <row r="79" spans="1:3" x14ac:dyDescent="0.3">
      <c r="A79" s="17"/>
      <c r="B79" s="17"/>
      <c r="C79" s="18"/>
    </row>
    <row r="80" spans="1:3" x14ac:dyDescent="0.3">
      <c r="A80" s="17"/>
      <c r="B80" s="17"/>
      <c r="C80" s="18"/>
    </row>
    <row r="81" spans="1:3" x14ac:dyDescent="0.3">
      <c r="A81" s="17"/>
      <c r="B81" s="17"/>
      <c r="C81" s="18"/>
    </row>
    <row r="82" spans="1:3" x14ac:dyDescent="0.3">
      <c r="A82" s="17"/>
      <c r="B82" s="17"/>
      <c r="C82" s="18"/>
    </row>
    <row r="83" spans="1:3" x14ac:dyDescent="0.3">
      <c r="A83" s="17"/>
      <c r="B83" s="17"/>
      <c r="C83" s="18"/>
    </row>
    <row r="84" spans="1:3" x14ac:dyDescent="0.3">
      <c r="A84" s="17"/>
      <c r="B84" s="17"/>
      <c r="C84" s="18"/>
    </row>
    <row r="85" spans="1:3" x14ac:dyDescent="0.3">
      <c r="A85" s="17"/>
      <c r="B85" s="17"/>
      <c r="C85" s="18"/>
    </row>
    <row r="86" spans="1:3" x14ac:dyDescent="0.3">
      <c r="A86" s="17"/>
      <c r="B86" s="17"/>
      <c r="C86" s="18"/>
    </row>
    <row r="87" spans="1:3" x14ac:dyDescent="0.3">
      <c r="A87" s="17"/>
      <c r="B87" s="17"/>
      <c r="C87" s="18"/>
    </row>
    <row r="88" spans="1:3" x14ac:dyDescent="0.3">
      <c r="A88" s="17"/>
      <c r="B88" s="17"/>
      <c r="C88" s="18"/>
    </row>
    <row r="89" spans="1:3" x14ac:dyDescent="0.3">
      <c r="A89" s="17"/>
      <c r="B89" s="17"/>
      <c r="C89" s="18"/>
    </row>
    <row r="90" spans="1:3" x14ac:dyDescent="0.3">
      <c r="A90" s="17"/>
      <c r="B90" s="17"/>
      <c r="C90" s="18"/>
    </row>
    <row r="91" spans="1:3" x14ac:dyDescent="0.3">
      <c r="A91" s="17"/>
      <c r="B91" s="17"/>
      <c r="C91" s="18"/>
    </row>
    <row r="92" spans="1:3" x14ac:dyDescent="0.3">
      <c r="A92" s="17"/>
      <c r="B92" s="17"/>
      <c r="C92" s="18"/>
    </row>
    <row r="93" spans="1:3" x14ac:dyDescent="0.3">
      <c r="A93" s="17"/>
      <c r="B93" s="17"/>
      <c r="C93" s="18"/>
    </row>
    <row r="94" spans="1:3" x14ac:dyDescent="0.3">
      <c r="A94" s="17"/>
      <c r="B94" s="17"/>
      <c r="C94" s="18"/>
    </row>
    <row r="95" spans="1:3" x14ac:dyDescent="0.3">
      <c r="A95" s="17"/>
      <c r="B95" s="17"/>
      <c r="C95" s="18"/>
    </row>
    <row r="96" spans="1:3" x14ac:dyDescent="0.3">
      <c r="A96" s="17"/>
      <c r="B96" s="17"/>
      <c r="C96" s="18"/>
    </row>
    <row r="97" spans="1:3" x14ac:dyDescent="0.3">
      <c r="A97" s="17"/>
      <c r="B97" s="17"/>
      <c r="C97" s="18"/>
    </row>
    <row r="98" spans="1:3" x14ac:dyDescent="0.3">
      <c r="A98" s="17"/>
      <c r="B98" s="17"/>
      <c r="C98" s="18"/>
    </row>
    <row r="99" spans="1:3" x14ac:dyDescent="0.3">
      <c r="A99" s="17"/>
      <c r="B99" s="17"/>
      <c r="C99" s="18"/>
    </row>
    <row r="100" spans="1:3" x14ac:dyDescent="0.3">
      <c r="A100" s="17"/>
      <c r="B100" s="17"/>
      <c r="C100" s="18"/>
    </row>
    <row r="101" spans="1:3" x14ac:dyDescent="0.3">
      <c r="A101" s="17"/>
      <c r="B101" s="17"/>
      <c r="C101" s="18"/>
    </row>
    <row r="102" spans="1:3" x14ac:dyDescent="0.3">
      <c r="A102" s="17"/>
      <c r="B102" s="17"/>
      <c r="C102" s="18"/>
    </row>
    <row r="103" spans="1:3" x14ac:dyDescent="0.3">
      <c r="A103" s="17"/>
      <c r="B103" s="17"/>
      <c r="C103" s="18"/>
    </row>
    <row r="104" spans="1:3" x14ac:dyDescent="0.3">
      <c r="A104" s="17"/>
      <c r="B104" s="17"/>
      <c r="C104" s="18"/>
    </row>
    <row r="105" spans="1:3" x14ac:dyDescent="0.3">
      <c r="A105" s="17"/>
      <c r="B105" s="17"/>
      <c r="C105" s="18"/>
    </row>
    <row r="106" spans="1:3" x14ac:dyDescent="0.3">
      <c r="A106" s="17"/>
      <c r="B106" s="17"/>
      <c r="C106" s="18"/>
    </row>
    <row r="107" spans="1:3" x14ac:dyDescent="0.3">
      <c r="A107" s="17"/>
      <c r="B107" s="17"/>
      <c r="C107" s="18"/>
    </row>
    <row r="108" spans="1:3" x14ac:dyDescent="0.3">
      <c r="A108" s="17"/>
      <c r="B108" s="17"/>
      <c r="C108" s="18"/>
    </row>
    <row r="109" spans="1:3" x14ac:dyDescent="0.3">
      <c r="A109" s="17"/>
      <c r="B109" s="17"/>
      <c r="C109" s="18"/>
    </row>
    <row r="110" spans="1:3" x14ac:dyDescent="0.3">
      <c r="A110" s="17"/>
      <c r="B110" s="17"/>
      <c r="C110" s="18"/>
    </row>
    <row r="111" spans="1:3" x14ac:dyDescent="0.3">
      <c r="A111" s="17"/>
      <c r="B111" s="17"/>
      <c r="C111" s="18"/>
    </row>
    <row r="112" spans="1:3" x14ac:dyDescent="0.3">
      <c r="A112" s="17"/>
      <c r="B112" s="17"/>
      <c r="C112" s="18"/>
    </row>
    <row r="113" spans="1:3" x14ac:dyDescent="0.3">
      <c r="A113" s="17"/>
      <c r="B113" s="17"/>
      <c r="C113" s="18"/>
    </row>
    <row r="114" spans="1:3" x14ac:dyDescent="0.3">
      <c r="A114" s="17"/>
      <c r="B114" s="17"/>
      <c r="C114" s="18"/>
    </row>
    <row r="115" spans="1:3" x14ac:dyDescent="0.3">
      <c r="A115" s="17"/>
      <c r="B115" s="17"/>
      <c r="C115" s="18"/>
    </row>
    <row r="116" spans="1:3" x14ac:dyDescent="0.3">
      <c r="A116" s="17"/>
      <c r="B116" s="17"/>
      <c r="C116" s="18"/>
    </row>
    <row r="117" spans="1:3" x14ac:dyDescent="0.3">
      <c r="A117" s="17"/>
      <c r="B117" s="17"/>
      <c r="C117" s="18"/>
    </row>
    <row r="118" spans="1:3" x14ac:dyDescent="0.3">
      <c r="A118" s="17"/>
      <c r="B118" s="17"/>
      <c r="C118" s="18"/>
    </row>
    <row r="119" spans="1:3" x14ac:dyDescent="0.3">
      <c r="A119" s="17"/>
      <c r="B119" s="17"/>
      <c r="C119" s="18"/>
    </row>
    <row r="120" spans="1:3" x14ac:dyDescent="0.3">
      <c r="A120" s="17"/>
      <c r="B120" s="17"/>
      <c r="C120" s="18"/>
    </row>
    <row r="121" spans="1:3" x14ac:dyDescent="0.3">
      <c r="A121" s="17"/>
      <c r="B121" s="17"/>
      <c r="C121" s="18"/>
    </row>
    <row r="122" spans="1:3" x14ac:dyDescent="0.3">
      <c r="A122" s="17"/>
      <c r="B122" s="17"/>
      <c r="C122" s="18"/>
    </row>
    <row r="123" spans="1:3" x14ac:dyDescent="0.3">
      <c r="A123" s="17"/>
      <c r="B123" s="17"/>
      <c r="C123" s="18"/>
    </row>
    <row r="124" spans="1:3" x14ac:dyDescent="0.3">
      <c r="A124" s="17"/>
      <c r="B124" s="17"/>
      <c r="C124" s="18"/>
    </row>
    <row r="125" spans="1:3" x14ac:dyDescent="0.3">
      <c r="A125" s="17"/>
      <c r="B125" s="17"/>
      <c r="C125" s="18"/>
    </row>
    <row r="126" spans="1:3" x14ac:dyDescent="0.3">
      <c r="A126" s="17"/>
      <c r="B126" s="17"/>
      <c r="C126" s="18"/>
    </row>
    <row r="127" spans="1:3" x14ac:dyDescent="0.3">
      <c r="A127" s="17"/>
      <c r="B127" s="17"/>
      <c r="C127" s="18"/>
    </row>
    <row r="128" spans="1:3" x14ac:dyDescent="0.3">
      <c r="A128" s="17"/>
      <c r="B128" s="17"/>
      <c r="C128" s="18"/>
    </row>
    <row r="129" spans="1:3" x14ac:dyDescent="0.3">
      <c r="A129" s="17"/>
      <c r="B129" s="17"/>
      <c r="C129" s="18"/>
    </row>
    <row r="130" spans="1:3" x14ac:dyDescent="0.3">
      <c r="A130" s="17"/>
      <c r="B130" s="17"/>
      <c r="C130" s="18"/>
    </row>
    <row r="131" spans="1:3" x14ac:dyDescent="0.3">
      <c r="A131" s="17"/>
      <c r="B131" s="17"/>
      <c r="C131" s="18"/>
    </row>
    <row r="132" spans="1:3" x14ac:dyDescent="0.3">
      <c r="A132" s="17"/>
      <c r="B132" s="17"/>
      <c r="C132" s="18"/>
    </row>
    <row r="133" spans="1:3" x14ac:dyDescent="0.3">
      <c r="A133" s="17"/>
      <c r="B133" s="17"/>
      <c r="C133" s="18"/>
    </row>
    <row r="134" spans="1:3" x14ac:dyDescent="0.3">
      <c r="A134" s="17"/>
      <c r="B134" s="17"/>
      <c r="C134" s="18"/>
    </row>
    <row r="135" spans="1:3" x14ac:dyDescent="0.3">
      <c r="A135" s="17"/>
      <c r="B135" s="17"/>
      <c r="C135" s="18"/>
    </row>
    <row r="136" spans="1:3" x14ac:dyDescent="0.3">
      <c r="A136" s="17"/>
      <c r="B136" s="17"/>
      <c r="C136" s="18"/>
    </row>
    <row r="137" spans="1:3" x14ac:dyDescent="0.3">
      <c r="A137" s="17"/>
      <c r="B137" s="17"/>
      <c r="C137" s="18"/>
    </row>
    <row r="138" spans="1:3" x14ac:dyDescent="0.3">
      <c r="A138" s="17"/>
      <c r="B138" s="17"/>
      <c r="C138" s="18"/>
    </row>
    <row r="139" spans="1:3" x14ac:dyDescent="0.3">
      <c r="A139" s="17"/>
      <c r="B139" s="17"/>
      <c r="C139" s="18"/>
    </row>
    <row r="140" spans="1:3" x14ac:dyDescent="0.3">
      <c r="A140" s="17"/>
      <c r="B140" s="17"/>
      <c r="C140" s="18"/>
    </row>
    <row r="141" spans="1:3" x14ac:dyDescent="0.3">
      <c r="A141" s="17"/>
      <c r="B141" s="17"/>
      <c r="C141" s="18"/>
    </row>
    <row r="142" spans="1:3" x14ac:dyDescent="0.3">
      <c r="A142" s="17"/>
      <c r="B142" s="17"/>
      <c r="C142" s="18"/>
    </row>
    <row r="143" spans="1:3" x14ac:dyDescent="0.3">
      <c r="A143" s="17"/>
      <c r="B143" s="17"/>
      <c r="C143" s="18"/>
    </row>
    <row r="144" spans="1:3" x14ac:dyDescent="0.3">
      <c r="A144" s="17"/>
      <c r="B144" s="17"/>
      <c r="C144" s="18"/>
    </row>
    <row r="145" spans="1:3" x14ac:dyDescent="0.3">
      <c r="A145" s="17"/>
      <c r="B145" s="17"/>
      <c r="C145" s="18"/>
    </row>
    <row r="146" spans="1:3" x14ac:dyDescent="0.3">
      <c r="A146" s="17"/>
      <c r="B146" s="17"/>
      <c r="C146" s="18"/>
    </row>
    <row r="147" spans="1:3" x14ac:dyDescent="0.3">
      <c r="A147" s="17"/>
      <c r="B147" s="17"/>
      <c r="C147" s="18"/>
    </row>
    <row r="148" spans="1:3" x14ac:dyDescent="0.3">
      <c r="A148" s="17"/>
      <c r="B148" s="17"/>
      <c r="C148" s="18"/>
    </row>
    <row r="149" spans="1:3" x14ac:dyDescent="0.3">
      <c r="A149" s="17"/>
      <c r="B149" s="17"/>
      <c r="C149" s="18"/>
    </row>
    <row r="150" spans="1:3" x14ac:dyDescent="0.3">
      <c r="A150" s="17"/>
      <c r="B150" s="17"/>
      <c r="C150" s="18"/>
    </row>
    <row r="151" spans="1:3" x14ac:dyDescent="0.3">
      <c r="A151" s="17"/>
      <c r="B151" s="17"/>
      <c r="C151" s="18"/>
    </row>
    <row r="152" spans="1:3" x14ac:dyDescent="0.3">
      <c r="A152" s="17"/>
      <c r="B152" s="17"/>
      <c r="C152" s="18"/>
    </row>
    <row r="153" spans="1:3" x14ac:dyDescent="0.3">
      <c r="A153" s="17"/>
      <c r="B153" s="17"/>
      <c r="C153" s="18"/>
    </row>
    <row r="154" spans="1:3" x14ac:dyDescent="0.3">
      <c r="A154" s="17"/>
      <c r="B154" s="17"/>
      <c r="C154" s="18"/>
    </row>
    <row r="155" spans="1:3" x14ac:dyDescent="0.3">
      <c r="A155" s="17"/>
      <c r="B155" s="17"/>
      <c r="C155" s="18"/>
    </row>
    <row r="156" spans="1:3" x14ac:dyDescent="0.3">
      <c r="A156" s="17"/>
      <c r="B156" s="17"/>
      <c r="C156" s="18"/>
    </row>
    <row r="157" spans="1:3" x14ac:dyDescent="0.3">
      <c r="A157" s="17"/>
      <c r="B157" s="17"/>
      <c r="C157" s="18"/>
    </row>
    <row r="158" spans="1:3" x14ac:dyDescent="0.3">
      <c r="A158" s="17"/>
      <c r="B158" s="17"/>
      <c r="C158" s="18"/>
    </row>
    <row r="159" spans="1:3" x14ac:dyDescent="0.3">
      <c r="A159" s="17"/>
      <c r="B159" s="17"/>
      <c r="C159" s="18"/>
    </row>
    <row r="160" spans="1:3" x14ac:dyDescent="0.3">
      <c r="A160" s="17"/>
      <c r="B160" s="17"/>
      <c r="C160" s="18"/>
    </row>
    <row r="161" spans="1:3" x14ac:dyDescent="0.3">
      <c r="A161" s="17"/>
      <c r="B161" s="17"/>
      <c r="C161" s="18"/>
    </row>
    <row r="162" spans="1:3" x14ac:dyDescent="0.3">
      <c r="A162" s="17"/>
      <c r="B162" s="17"/>
      <c r="C162" s="18"/>
    </row>
    <row r="163" spans="1:3" x14ac:dyDescent="0.3">
      <c r="A163" s="17"/>
      <c r="B163" s="17"/>
      <c r="C163" s="18"/>
    </row>
    <row r="164" spans="1:3" x14ac:dyDescent="0.3">
      <c r="A164" s="17"/>
      <c r="B164" s="17"/>
      <c r="C164" s="18"/>
    </row>
    <row r="165" spans="1:3" x14ac:dyDescent="0.3">
      <c r="A165" s="17"/>
      <c r="B165" s="17"/>
      <c r="C165" s="18"/>
    </row>
    <row r="166" spans="1:3" x14ac:dyDescent="0.3">
      <c r="A166" s="17"/>
      <c r="B166" s="17"/>
      <c r="C166" s="18"/>
    </row>
    <row r="167" spans="1:3" x14ac:dyDescent="0.3">
      <c r="A167" s="17"/>
      <c r="B167" s="17"/>
      <c r="C167" s="18"/>
    </row>
    <row r="168" spans="1:3" x14ac:dyDescent="0.3">
      <c r="A168" s="17"/>
      <c r="B168" s="17"/>
      <c r="C168" s="18"/>
    </row>
    <row r="169" spans="1:3" x14ac:dyDescent="0.3">
      <c r="A169" s="17"/>
      <c r="B169" s="17"/>
      <c r="C169" s="18"/>
    </row>
    <row r="170" spans="1:3" x14ac:dyDescent="0.3">
      <c r="A170" s="17"/>
      <c r="B170" s="17"/>
      <c r="C170" s="18"/>
    </row>
    <row r="171" spans="1:3" x14ac:dyDescent="0.3">
      <c r="A171" s="17"/>
      <c r="B171" s="17"/>
      <c r="C171" s="18"/>
    </row>
    <row r="172" spans="1:3" x14ac:dyDescent="0.3">
      <c r="A172" s="17"/>
      <c r="B172" s="17"/>
      <c r="C172" s="18"/>
    </row>
    <row r="173" spans="1:3" x14ac:dyDescent="0.3">
      <c r="A173" s="17"/>
      <c r="B173" s="17"/>
      <c r="C173" s="18"/>
    </row>
    <row r="174" spans="1:3" x14ac:dyDescent="0.3">
      <c r="A174" s="17"/>
      <c r="B174" s="17"/>
      <c r="C174" s="18"/>
    </row>
    <row r="175" spans="1:3" x14ac:dyDescent="0.3">
      <c r="A175" s="17"/>
      <c r="B175" s="17"/>
      <c r="C175" s="18"/>
    </row>
    <row r="176" spans="1:3" x14ac:dyDescent="0.3">
      <c r="A176" s="17"/>
      <c r="B176" s="17"/>
      <c r="C176" s="18"/>
    </row>
    <row r="177" spans="1:3" x14ac:dyDescent="0.3">
      <c r="A177" s="17"/>
      <c r="B177" s="17"/>
      <c r="C177" s="18"/>
    </row>
    <row r="178" spans="1:3" x14ac:dyDescent="0.3">
      <c r="A178" s="17"/>
      <c r="B178" s="17"/>
      <c r="C178" s="18"/>
    </row>
    <row r="179" spans="1:3" x14ac:dyDescent="0.3">
      <c r="A179" s="17"/>
      <c r="B179" s="17"/>
      <c r="C179" s="18"/>
    </row>
    <row r="180" spans="1:3" x14ac:dyDescent="0.3">
      <c r="A180" s="17"/>
      <c r="B180" s="17"/>
      <c r="C180" s="18"/>
    </row>
    <row r="181" spans="1:3" x14ac:dyDescent="0.3">
      <c r="A181" s="17"/>
      <c r="B181" s="17"/>
      <c r="C181" s="18"/>
    </row>
    <row r="182" spans="1:3" x14ac:dyDescent="0.3">
      <c r="A182" s="17"/>
      <c r="B182" s="17"/>
      <c r="C182" s="18"/>
    </row>
    <row r="183" spans="1:3" x14ac:dyDescent="0.3">
      <c r="A183" s="17"/>
      <c r="B183" s="17"/>
      <c r="C183" s="18"/>
    </row>
    <row r="184" spans="1:3" x14ac:dyDescent="0.3">
      <c r="A184" s="17"/>
      <c r="B184" s="17"/>
      <c r="C184" s="18"/>
    </row>
    <row r="185" spans="1:3" x14ac:dyDescent="0.3">
      <c r="A185" s="17"/>
      <c r="B185" s="17"/>
      <c r="C185" s="18"/>
    </row>
    <row r="186" spans="1:3" x14ac:dyDescent="0.3">
      <c r="A186" s="17"/>
      <c r="B186" s="17"/>
      <c r="C186" s="18"/>
    </row>
    <row r="187" spans="1:3" x14ac:dyDescent="0.3">
      <c r="A187" s="17"/>
      <c r="B187" s="17"/>
      <c r="C187" s="18"/>
    </row>
    <row r="188" spans="1:3" x14ac:dyDescent="0.3">
      <c r="A188" s="17"/>
      <c r="B188" s="17"/>
      <c r="C188" s="18"/>
    </row>
    <row r="189" spans="1:3" x14ac:dyDescent="0.3">
      <c r="A189" s="17"/>
      <c r="B189" s="17"/>
      <c r="C189" s="18"/>
    </row>
    <row r="190" spans="1:3" x14ac:dyDescent="0.3">
      <c r="A190" s="17"/>
      <c r="B190" s="17"/>
      <c r="C190" s="18"/>
    </row>
    <row r="191" spans="1:3" x14ac:dyDescent="0.3">
      <c r="A191" s="17"/>
      <c r="B191" s="17"/>
      <c r="C191" s="18"/>
    </row>
    <row r="192" spans="1:3" x14ac:dyDescent="0.3">
      <c r="A192" s="17"/>
      <c r="B192" s="17"/>
      <c r="C192" s="18"/>
    </row>
    <row r="193" spans="1:3" x14ac:dyDescent="0.3">
      <c r="A193" s="17"/>
      <c r="B193" s="17"/>
      <c r="C193" s="18"/>
    </row>
    <row r="194" spans="1:3" x14ac:dyDescent="0.3">
      <c r="A194" s="17"/>
      <c r="B194" s="17"/>
      <c r="C194" s="18"/>
    </row>
    <row r="195" spans="1:3" x14ac:dyDescent="0.3">
      <c r="A195" s="17"/>
      <c r="B195" s="17"/>
      <c r="C195" s="18"/>
    </row>
    <row r="196" spans="1:3" x14ac:dyDescent="0.3">
      <c r="A196" s="17"/>
      <c r="B196" s="17"/>
      <c r="C196" s="18"/>
    </row>
    <row r="197" spans="1:3" x14ac:dyDescent="0.3">
      <c r="A197" s="17"/>
      <c r="B197" s="17"/>
      <c r="C197" s="18"/>
    </row>
    <row r="198" spans="1:3" x14ac:dyDescent="0.3">
      <c r="A198" s="17"/>
      <c r="B198" s="17"/>
      <c r="C198" s="18"/>
    </row>
    <row r="199" spans="1:3" x14ac:dyDescent="0.3">
      <c r="A199" s="17"/>
      <c r="B199" s="17"/>
      <c r="C199" s="18"/>
    </row>
    <row r="200" spans="1:3" x14ac:dyDescent="0.3">
      <c r="A200" s="17"/>
      <c r="B200" s="17"/>
      <c r="C200" s="18"/>
    </row>
    <row r="201" spans="1:3" x14ac:dyDescent="0.3">
      <c r="A201" s="17"/>
      <c r="B201" s="17"/>
      <c r="C201" s="18"/>
    </row>
    <row r="202" spans="1:3" x14ac:dyDescent="0.3">
      <c r="A202" s="17"/>
      <c r="B202" s="17"/>
      <c r="C202" s="18"/>
    </row>
    <row r="203" spans="1:3" x14ac:dyDescent="0.3">
      <c r="A203" s="17"/>
      <c r="B203" s="17"/>
      <c r="C203" s="18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Lists!$C$1:$C$10</xm:f>
          </x14:formula1>
          <xm:sqref>B4:B203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L503"/>
  <sheetViews>
    <sheetView showGridLines="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11" customWidth="1"/>
    <col min="3" max="3" width="24" customWidth="1"/>
    <col min="4" max="4" width="11" customWidth="1"/>
    <col min="5" max="5" width="13" customWidth="1"/>
    <col min="6" max="6" width="22" customWidth="1"/>
    <col min="7" max="11" width="12" customWidth="1"/>
    <col min="12" max="12" width="11" customWidth="1"/>
  </cols>
  <sheetData>
    <row r="1" spans="1:12" ht="25.95" customHeight="1" x14ac:dyDescent="0.4">
      <c r="A1" s="1" t="s">
        <v>77</v>
      </c>
    </row>
    <row r="2" spans="1:12" x14ac:dyDescent="0.3">
      <c r="A2" s="2" t="s">
        <v>36</v>
      </c>
    </row>
    <row r="3" spans="1:12" ht="31.95" customHeight="1" x14ac:dyDescent="0.3">
      <c r="A3" s="16" t="s">
        <v>78</v>
      </c>
      <c r="B3" s="16" t="s">
        <v>79</v>
      </c>
      <c r="C3" s="16" t="s">
        <v>80</v>
      </c>
      <c r="D3" s="16" t="s">
        <v>81</v>
      </c>
      <c r="E3" s="16" t="s">
        <v>31</v>
      </c>
      <c r="F3" s="16" t="s">
        <v>82</v>
      </c>
      <c r="G3" s="16" t="s">
        <v>83</v>
      </c>
      <c r="H3" s="16" t="s">
        <v>84</v>
      </c>
      <c r="I3" s="16" t="s">
        <v>85</v>
      </c>
      <c r="J3" s="16" t="s">
        <v>86</v>
      </c>
      <c r="K3" s="16" t="s">
        <v>87</v>
      </c>
      <c r="L3" s="16" t="s">
        <v>88</v>
      </c>
    </row>
    <row r="4" spans="1:12" x14ac:dyDescent="0.3">
      <c r="A4" s="17" t="s">
        <v>89</v>
      </c>
      <c r="B4" s="19">
        <v>46327</v>
      </c>
      <c r="C4" s="17" t="s">
        <v>90</v>
      </c>
      <c r="D4" s="17" t="s">
        <v>91</v>
      </c>
      <c r="E4" s="17" t="s">
        <v>92</v>
      </c>
      <c r="F4" s="17" t="s">
        <v>93</v>
      </c>
      <c r="G4" s="20">
        <f>IF($A4="","",SUMIFS('Bill lines'!$G:$G,'Bill lines'!$A:$A,$A4))</f>
        <v>860</v>
      </c>
      <c r="H4" s="20">
        <f>IF($A4="","",SUMIFS('Bill lines'!$H:$H,'Bill lines'!$A:$A,$A4))</f>
        <v>0</v>
      </c>
      <c r="I4" s="20">
        <f t="shared" ref="I4:I67" si="0">IF($A4="","",G4-H4)</f>
        <v>860</v>
      </c>
      <c r="J4" s="20">
        <f>IF($A4="","",SUMIFS(Payments!$C:$C,Payments!$B:$B,$A4))</f>
        <v>860</v>
      </c>
      <c r="K4" s="20">
        <f t="shared" ref="K4:K67" si="1">IF($A4="","",I4-J4)</f>
        <v>0</v>
      </c>
      <c r="L4" s="21" t="str">
        <f t="shared" ref="L4:L67" si="2">IF($A4="","",IF(I4=0,"No services",IF(K4&lt;0,"Refund due",IF(K4=0,"Paid",IF(J4&gt;0,"Part paid","Due")))))</f>
        <v>Paid</v>
      </c>
    </row>
    <row r="5" spans="1:12" x14ac:dyDescent="0.3">
      <c r="A5" s="17" t="s">
        <v>94</v>
      </c>
      <c r="B5" s="19">
        <v>46327</v>
      </c>
      <c r="C5" s="17" t="s">
        <v>95</v>
      </c>
      <c r="D5" s="17" t="s">
        <v>96</v>
      </c>
      <c r="E5" s="17" t="s">
        <v>97</v>
      </c>
      <c r="F5" s="17" t="s">
        <v>98</v>
      </c>
      <c r="G5" s="20">
        <f>IF($A5="","",SUMIFS('Bill lines'!$G:$G,'Bill lines'!$A:$A,$A5))</f>
        <v>1850</v>
      </c>
      <c r="H5" s="20">
        <f>IF($A5="","",SUMIFS('Bill lines'!$H:$H,'Bill lines'!$A:$A,$A5))</f>
        <v>0</v>
      </c>
      <c r="I5" s="20">
        <f t="shared" si="0"/>
        <v>1850</v>
      </c>
      <c r="J5" s="20">
        <f>IF($A5="","",SUMIFS(Payments!$C:$C,Payments!$B:$B,$A5))</f>
        <v>1000</v>
      </c>
      <c r="K5" s="20">
        <f t="shared" si="1"/>
        <v>850</v>
      </c>
      <c r="L5" s="21" t="str">
        <f t="shared" si="2"/>
        <v>Part paid</v>
      </c>
    </row>
    <row r="6" spans="1:12" x14ac:dyDescent="0.3">
      <c r="A6" s="17" t="s">
        <v>99</v>
      </c>
      <c r="B6" s="19">
        <v>46328</v>
      </c>
      <c r="C6" s="17" t="s">
        <v>100</v>
      </c>
      <c r="D6" s="17" t="s">
        <v>101</v>
      </c>
      <c r="E6" s="17" t="s">
        <v>102</v>
      </c>
      <c r="F6" s="17" t="s">
        <v>103</v>
      </c>
      <c r="G6" s="20">
        <f>IF($A6="","",SUMIFS('Bill lines'!$G:$G,'Bill lines'!$A:$A,$A6))</f>
        <v>11710</v>
      </c>
      <c r="H6" s="20">
        <f>IF($A6="","",SUMIFS('Bill lines'!$H:$H,'Bill lines'!$A:$A,$A6))</f>
        <v>300</v>
      </c>
      <c r="I6" s="20">
        <f t="shared" si="0"/>
        <v>11410</v>
      </c>
      <c r="J6" s="20">
        <f>IF($A6="","",SUMIFS(Payments!$C:$C,Payments!$B:$B,$A6))</f>
        <v>9000</v>
      </c>
      <c r="K6" s="20">
        <f t="shared" si="1"/>
        <v>2410</v>
      </c>
      <c r="L6" s="21" t="str">
        <f t="shared" si="2"/>
        <v>Part paid</v>
      </c>
    </row>
    <row r="7" spans="1:12" x14ac:dyDescent="0.3">
      <c r="A7" s="17"/>
      <c r="B7" s="19"/>
      <c r="C7" s="17"/>
      <c r="D7" s="17"/>
      <c r="E7" s="17"/>
      <c r="F7" s="17"/>
      <c r="G7" s="20" t="str">
        <f>IF($A7="","",SUMIFS('Bill lines'!$G:$G,'Bill lines'!$A:$A,$A7))</f>
        <v/>
      </c>
      <c r="H7" s="20" t="str">
        <f>IF($A7="","",SUMIFS('Bill lines'!$H:$H,'Bill lines'!$A:$A,$A7))</f>
        <v/>
      </c>
      <c r="I7" s="20" t="str">
        <f t="shared" si="0"/>
        <v/>
      </c>
      <c r="J7" s="20" t="str">
        <f>IF($A7="","",SUMIFS(Payments!$C:$C,Payments!$B:$B,$A7))</f>
        <v/>
      </c>
      <c r="K7" s="20" t="str">
        <f t="shared" si="1"/>
        <v/>
      </c>
      <c r="L7" s="21" t="str">
        <f t="shared" si="2"/>
        <v/>
      </c>
    </row>
    <row r="8" spans="1:12" x14ac:dyDescent="0.3">
      <c r="A8" s="17"/>
      <c r="B8" s="19"/>
      <c r="C8" s="17"/>
      <c r="D8" s="17"/>
      <c r="E8" s="17"/>
      <c r="F8" s="17"/>
      <c r="G8" s="20" t="str">
        <f>IF($A8="","",SUMIFS('Bill lines'!$G:$G,'Bill lines'!$A:$A,$A8))</f>
        <v/>
      </c>
      <c r="H8" s="20" t="str">
        <f>IF($A8="","",SUMIFS('Bill lines'!$H:$H,'Bill lines'!$A:$A,$A8))</f>
        <v/>
      </c>
      <c r="I8" s="20" t="str">
        <f t="shared" si="0"/>
        <v/>
      </c>
      <c r="J8" s="20" t="str">
        <f>IF($A8="","",SUMIFS(Payments!$C:$C,Payments!$B:$B,$A8))</f>
        <v/>
      </c>
      <c r="K8" s="20" t="str">
        <f t="shared" si="1"/>
        <v/>
      </c>
      <c r="L8" s="21" t="str">
        <f t="shared" si="2"/>
        <v/>
      </c>
    </row>
    <row r="9" spans="1:12" x14ac:dyDescent="0.3">
      <c r="A9" s="17"/>
      <c r="B9" s="19"/>
      <c r="C9" s="17"/>
      <c r="D9" s="17"/>
      <c r="E9" s="17"/>
      <c r="F9" s="17"/>
      <c r="G9" s="20" t="str">
        <f>IF($A9="","",SUMIFS('Bill lines'!$G:$G,'Bill lines'!$A:$A,$A9))</f>
        <v/>
      </c>
      <c r="H9" s="20" t="str">
        <f>IF($A9="","",SUMIFS('Bill lines'!$H:$H,'Bill lines'!$A:$A,$A9))</f>
        <v/>
      </c>
      <c r="I9" s="20" t="str">
        <f t="shared" si="0"/>
        <v/>
      </c>
      <c r="J9" s="20" t="str">
        <f>IF($A9="","",SUMIFS(Payments!$C:$C,Payments!$B:$B,$A9))</f>
        <v/>
      </c>
      <c r="K9" s="20" t="str">
        <f t="shared" si="1"/>
        <v/>
      </c>
      <c r="L9" s="21" t="str">
        <f t="shared" si="2"/>
        <v/>
      </c>
    </row>
    <row r="10" spans="1:12" x14ac:dyDescent="0.3">
      <c r="A10" s="17"/>
      <c r="B10" s="19"/>
      <c r="C10" s="17"/>
      <c r="D10" s="17"/>
      <c r="E10" s="17"/>
      <c r="F10" s="17"/>
      <c r="G10" s="20" t="str">
        <f>IF($A10="","",SUMIFS('Bill lines'!$G:$G,'Bill lines'!$A:$A,$A10))</f>
        <v/>
      </c>
      <c r="H10" s="20" t="str">
        <f>IF($A10="","",SUMIFS('Bill lines'!$H:$H,'Bill lines'!$A:$A,$A10))</f>
        <v/>
      </c>
      <c r="I10" s="20" t="str">
        <f t="shared" si="0"/>
        <v/>
      </c>
      <c r="J10" s="20" t="str">
        <f>IF($A10="","",SUMIFS(Payments!$C:$C,Payments!$B:$B,$A10))</f>
        <v/>
      </c>
      <c r="K10" s="20" t="str">
        <f t="shared" si="1"/>
        <v/>
      </c>
      <c r="L10" s="21" t="str">
        <f t="shared" si="2"/>
        <v/>
      </c>
    </row>
    <row r="11" spans="1:12" x14ac:dyDescent="0.3">
      <c r="A11" s="17"/>
      <c r="B11" s="19"/>
      <c r="C11" s="17"/>
      <c r="D11" s="17"/>
      <c r="E11" s="17"/>
      <c r="F11" s="17"/>
      <c r="G11" s="20" t="str">
        <f>IF($A11="","",SUMIFS('Bill lines'!$G:$G,'Bill lines'!$A:$A,$A11))</f>
        <v/>
      </c>
      <c r="H11" s="20" t="str">
        <f>IF($A11="","",SUMIFS('Bill lines'!$H:$H,'Bill lines'!$A:$A,$A11))</f>
        <v/>
      </c>
      <c r="I11" s="20" t="str">
        <f t="shared" si="0"/>
        <v/>
      </c>
      <c r="J11" s="20" t="str">
        <f>IF($A11="","",SUMIFS(Payments!$C:$C,Payments!$B:$B,$A11))</f>
        <v/>
      </c>
      <c r="K11" s="20" t="str">
        <f t="shared" si="1"/>
        <v/>
      </c>
      <c r="L11" s="21" t="str">
        <f t="shared" si="2"/>
        <v/>
      </c>
    </row>
    <row r="12" spans="1:12" x14ac:dyDescent="0.3">
      <c r="A12" s="17"/>
      <c r="B12" s="19"/>
      <c r="C12" s="17"/>
      <c r="D12" s="17"/>
      <c r="E12" s="17"/>
      <c r="F12" s="17"/>
      <c r="G12" s="20" t="str">
        <f>IF($A12="","",SUMIFS('Bill lines'!$G:$G,'Bill lines'!$A:$A,$A12))</f>
        <v/>
      </c>
      <c r="H12" s="20" t="str">
        <f>IF($A12="","",SUMIFS('Bill lines'!$H:$H,'Bill lines'!$A:$A,$A12))</f>
        <v/>
      </c>
      <c r="I12" s="20" t="str">
        <f t="shared" si="0"/>
        <v/>
      </c>
      <c r="J12" s="20" t="str">
        <f>IF($A12="","",SUMIFS(Payments!$C:$C,Payments!$B:$B,$A12))</f>
        <v/>
      </c>
      <c r="K12" s="20" t="str">
        <f t="shared" si="1"/>
        <v/>
      </c>
      <c r="L12" s="21" t="str">
        <f t="shared" si="2"/>
        <v/>
      </c>
    </row>
    <row r="13" spans="1:12" x14ac:dyDescent="0.3">
      <c r="A13" s="17"/>
      <c r="B13" s="19"/>
      <c r="C13" s="17"/>
      <c r="D13" s="17"/>
      <c r="E13" s="17"/>
      <c r="F13" s="17"/>
      <c r="G13" s="20" t="str">
        <f>IF($A13="","",SUMIFS('Bill lines'!$G:$G,'Bill lines'!$A:$A,$A13))</f>
        <v/>
      </c>
      <c r="H13" s="20" t="str">
        <f>IF($A13="","",SUMIFS('Bill lines'!$H:$H,'Bill lines'!$A:$A,$A13))</f>
        <v/>
      </c>
      <c r="I13" s="20" t="str">
        <f t="shared" si="0"/>
        <v/>
      </c>
      <c r="J13" s="20" t="str">
        <f>IF($A13="","",SUMIFS(Payments!$C:$C,Payments!$B:$B,$A13))</f>
        <v/>
      </c>
      <c r="K13" s="20" t="str">
        <f t="shared" si="1"/>
        <v/>
      </c>
      <c r="L13" s="21" t="str">
        <f t="shared" si="2"/>
        <v/>
      </c>
    </row>
    <row r="14" spans="1:12" x14ac:dyDescent="0.3">
      <c r="A14" s="17"/>
      <c r="B14" s="19"/>
      <c r="C14" s="17"/>
      <c r="D14" s="17"/>
      <c r="E14" s="17"/>
      <c r="F14" s="17"/>
      <c r="G14" s="20" t="str">
        <f>IF($A14="","",SUMIFS('Bill lines'!$G:$G,'Bill lines'!$A:$A,$A14))</f>
        <v/>
      </c>
      <c r="H14" s="20" t="str">
        <f>IF($A14="","",SUMIFS('Bill lines'!$H:$H,'Bill lines'!$A:$A,$A14))</f>
        <v/>
      </c>
      <c r="I14" s="20" t="str">
        <f t="shared" si="0"/>
        <v/>
      </c>
      <c r="J14" s="20" t="str">
        <f>IF($A14="","",SUMIFS(Payments!$C:$C,Payments!$B:$B,$A14))</f>
        <v/>
      </c>
      <c r="K14" s="20" t="str">
        <f t="shared" si="1"/>
        <v/>
      </c>
      <c r="L14" s="21" t="str">
        <f t="shared" si="2"/>
        <v/>
      </c>
    </row>
    <row r="15" spans="1:12" x14ac:dyDescent="0.3">
      <c r="A15" s="17"/>
      <c r="B15" s="19"/>
      <c r="C15" s="17"/>
      <c r="D15" s="17"/>
      <c r="E15" s="17"/>
      <c r="F15" s="17"/>
      <c r="G15" s="20" t="str">
        <f>IF($A15="","",SUMIFS('Bill lines'!$G:$G,'Bill lines'!$A:$A,$A15))</f>
        <v/>
      </c>
      <c r="H15" s="20" t="str">
        <f>IF($A15="","",SUMIFS('Bill lines'!$H:$H,'Bill lines'!$A:$A,$A15))</f>
        <v/>
      </c>
      <c r="I15" s="20" t="str">
        <f t="shared" si="0"/>
        <v/>
      </c>
      <c r="J15" s="20" t="str">
        <f>IF($A15="","",SUMIFS(Payments!$C:$C,Payments!$B:$B,$A15))</f>
        <v/>
      </c>
      <c r="K15" s="20" t="str">
        <f t="shared" si="1"/>
        <v/>
      </c>
      <c r="L15" s="21" t="str">
        <f t="shared" si="2"/>
        <v/>
      </c>
    </row>
    <row r="16" spans="1:12" x14ac:dyDescent="0.3">
      <c r="A16" s="17"/>
      <c r="B16" s="19"/>
      <c r="C16" s="17"/>
      <c r="D16" s="17"/>
      <c r="E16" s="17"/>
      <c r="F16" s="17"/>
      <c r="G16" s="20" t="str">
        <f>IF($A16="","",SUMIFS('Bill lines'!$G:$G,'Bill lines'!$A:$A,$A16))</f>
        <v/>
      </c>
      <c r="H16" s="20" t="str">
        <f>IF($A16="","",SUMIFS('Bill lines'!$H:$H,'Bill lines'!$A:$A,$A16))</f>
        <v/>
      </c>
      <c r="I16" s="20" t="str">
        <f t="shared" si="0"/>
        <v/>
      </c>
      <c r="J16" s="20" t="str">
        <f>IF($A16="","",SUMIFS(Payments!$C:$C,Payments!$B:$B,$A16))</f>
        <v/>
      </c>
      <c r="K16" s="20" t="str">
        <f t="shared" si="1"/>
        <v/>
      </c>
      <c r="L16" s="21" t="str">
        <f t="shared" si="2"/>
        <v/>
      </c>
    </row>
    <row r="17" spans="1:12" x14ac:dyDescent="0.3">
      <c r="A17" s="17"/>
      <c r="B17" s="19"/>
      <c r="C17" s="17"/>
      <c r="D17" s="17"/>
      <c r="E17" s="17"/>
      <c r="F17" s="17"/>
      <c r="G17" s="20" t="str">
        <f>IF($A17="","",SUMIFS('Bill lines'!$G:$G,'Bill lines'!$A:$A,$A17))</f>
        <v/>
      </c>
      <c r="H17" s="20" t="str">
        <f>IF($A17="","",SUMIFS('Bill lines'!$H:$H,'Bill lines'!$A:$A,$A17))</f>
        <v/>
      </c>
      <c r="I17" s="20" t="str">
        <f t="shared" si="0"/>
        <v/>
      </c>
      <c r="J17" s="20" t="str">
        <f>IF($A17="","",SUMIFS(Payments!$C:$C,Payments!$B:$B,$A17))</f>
        <v/>
      </c>
      <c r="K17" s="20" t="str">
        <f t="shared" si="1"/>
        <v/>
      </c>
      <c r="L17" s="21" t="str">
        <f t="shared" si="2"/>
        <v/>
      </c>
    </row>
    <row r="18" spans="1:12" x14ac:dyDescent="0.3">
      <c r="A18" s="17"/>
      <c r="B18" s="19"/>
      <c r="C18" s="17"/>
      <c r="D18" s="17"/>
      <c r="E18" s="17"/>
      <c r="F18" s="17"/>
      <c r="G18" s="20" t="str">
        <f>IF($A18="","",SUMIFS('Bill lines'!$G:$G,'Bill lines'!$A:$A,$A18))</f>
        <v/>
      </c>
      <c r="H18" s="20" t="str">
        <f>IF($A18="","",SUMIFS('Bill lines'!$H:$H,'Bill lines'!$A:$A,$A18))</f>
        <v/>
      </c>
      <c r="I18" s="20" t="str">
        <f t="shared" si="0"/>
        <v/>
      </c>
      <c r="J18" s="20" t="str">
        <f>IF($A18="","",SUMIFS(Payments!$C:$C,Payments!$B:$B,$A18))</f>
        <v/>
      </c>
      <c r="K18" s="20" t="str">
        <f t="shared" si="1"/>
        <v/>
      </c>
      <c r="L18" s="21" t="str">
        <f t="shared" si="2"/>
        <v/>
      </c>
    </row>
    <row r="19" spans="1:12" x14ac:dyDescent="0.3">
      <c r="A19" s="17"/>
      <c r="B19" s="19"/>
      <c r="C19" s="17"/>
      <c r="D19" s="17"/>
      <c r="E19" s="17"/>
      <c r="F19" s="17"/>
      <c r="G19" s="20" t="str">
        <f>IF($A19="","",SUMIFS('Bill lines'!$G:$G,'Bill lines'!$A:$A,$A19))</f>
        <v/>
      </c>
      <c r="H19" s="20" t="str">
        <f>IF($A19="","",SUMIFS('Bill lines'!$H:$H,'Bill lines'!$A:$A,$A19))</f>
        <v/>
      </c>
      <c r="I19" s="20" t="str">
        <f t="shared" si="0"/>
        <v/>
      </c>
      <c r="J19" s="20" t="str">
        <f>IF($A19="","",SUMIFS(Payments!$C:$C,Payments!$B:$B,$A19))</f>
        <v/>
      </c>
      <c r="K19" s="20" t="str">
        <f t="shared" si="1"/>
        <v/>
      </c>
      <c r="L19" s="21" t="str">
        <f t="shared" si="2"/>
        <v/>
      </c>
    </row>
    <row r="20" spans="1:12" x14ac:dyDescent="0.3">
      <c r="A20" s="17"/>
      <c r="B20" s="19"/>
      <c r="C20" s="17"/>
      <c r="D20" s="17"/>
      <c r="E20" s="17"/>
      <c r="F20" s="17"/>
      <c r="G20" s="20" t="str">
        <f>IF($A20="","",SUMIFS('Bill lines'!$G:$G,'Bill lines'!$A:$A,$A20))</f>
        <v/>
      </c>
      <c r="H20" s="20" t="str">
        <f>IF($A20="","",SUMIFS('Bill lines'!$H:$H,'Bill lines'!$A:$A,$A20))</f>
        <v/>
      </c>
      <c r="I20" s="20" t="str">
        <f t="shared" si="0"/>
        <v/>
      </c>
      <c r="J20" s="20" t="str">
        <f>IF($A20="","",SUMIFS(Payments!$C:$C,Payments!$B:$B,$A20))</f>
        <v/>
      </c>
      <c r="K20" s="20" t="str">
        <f t="shared" si="1"/>
        <v/>
      </c>
      <c r="L20" s="21" t="str">
        <f t="shared" si="2"/>
        <v/>
      </c>
    </row>
    <row r="21" spans="1:12" x14ac:dyDescent="0.3">
      <c r="A21" s="17"/>
      <c r="B21" s="19"/>
      <c r="C21" s="17"/>
      <c r="D21" s="17"/>
      <c r="E21" s="17"/>
      <c r="F21" s="17"/>
      <c r="G21" s="20" t="str">
        <f>IF($A21="","",SUMIFS('Bill lines'!$G:$G,'Bill lines'!$A:$A,$A21))</f>
        <v/>
      </c>
      <c r="H21" s="20" t="str">
        <f>IF($A21="","",SUMIFS('Bill lines'!$H:$H,'Bill lines'!$A:$A,$A21))</f>
        <v/>
      </c>
      <c r="I21" s="20" t="str">
        <f t="shared" si="0"/>
        <v/>
      </c>
      <c r="J21" s="20" t="str">
        <f>IF($A21="","",SUMIFS(Payments!$C:$C,Payments!$B:$B,$A21))</f>
        <v/>
      </c>
      <c r="K21" s="20" t="str">
        <f t="shared" si="1"/>
        <v/>
      </c>
      <c r="L21" s="21" t="str">
        <f t="shared" si="2"/>
        <v/>
      </c>
    </row>
    <row r="22" spans="1:12" x14ac:dyDescent="0.3">
      <c r="A22" s="17"/>
      <c r="B22" s="19"/>
      <c r="C22" s="17"/>
      <c r="D22" s="17"/>
      <c r="E22" s="17"/>
      <c r="F22" s="17"/>
      <c r="G22" s="20" t="str">
        <f>IF($A22="","",SUMIFS('Bill lines'!$G:$G,'Bill lines'!$A:$A,$A22))</f>
        <v/>
      </c>
      <c r="H22" s="20" t="str">
        <f>IF($A22="","",SUMIFS('Bill lines'!$H:$H,'Bill lines'!$A:$A,$A22))</f>
        <v/>
      </c>
      <c r="I22" s="20" t="str">
        <f t="shared" si="0"/>
        <v/>
      </c>
      <c r="J22" s="20" t="str">
        <f>IF($A22="","",SUMIFS(Payments!$C:$C,Payments!$B:$B,$A22))</f>
        <v/>
      </c>
      <c r="K22" s="20" t="str">
        <f t="shared" si="1"/>
        <v/>
      </c>
      <c r="L22" s="21" t="str">
        <f t="shared" si="2"/>
        <v/>
      </c>
    </row>
    <row r="23" spans="1:12" x14ac:dyDescent="0.3">
      <c r="A23" s="17"/>
      <c r="B23" s="19"/>
      <c r="C23" s="17"/>
      <c r="D23" s="17"/>
      <c r="E23" s="17"/>
      <c r="F23" s="17"/>
      <c r="G23" s="20" t="str">
        <f>IF($A23="","",SUMIFS('Bill lines'!$G:$G,'Bill lines'!$A:$A,$A23))</f>
        <v/>
      </c>
      <c r="H23" s="20" t="str">
        <f>IF($A23="","",SUMIFS('Bill lines'!$H:$H,'Bill lines'!$A:$A,$A23))</f>
        <v/>
      </c>
      <c r="I23" s="20" t="str">
        <f t="shared" si="0"/>
        <v/>
      </c>
      <c r="J23" s="20" t="str">
        <f>IF($A23="","",SUMIFS(Payments!$C:$C,Payments!$B:$B,$A23))</f>
        <v/>
      </c>
      <c r="K23" s="20" t="str">
        <f t="shared" si="1"/>
        <v/>
      </c>
      <c r="L23" s="21" t="str">
        <f t="shared" si="2"/>
        <v/>
      </c>
    </row>
    <row r="24" spans="1:12" x14ac:dyDescent="0.3">
      <c r="A24" s="17"/>
      <c r="B24" s="19"/>
      <c r="C24" s="17"/>
      <c r="D24" s="17"/>
      <c r="E24" s="17"/>
      <c r="F24" s="17"/>
      <c r="G24" s="20" t="str">
        <f>IF($A24="","",SUMIFS('Bill lines'!$G:$G,'Bill lines'!$A:$A,$A24))</f>
        <v/>
      </c>
      <c r="H24" s="20" t="str">
        <f>IF($A24="","",SUMIFS('Bill lines'!$H:$H,'Bill lines'!$A:$A,$A24))</f>
        <v/>
      </c>
      <c r="I24" s="20" t="str">
        <f t="shared" si="0"/>
        <v/>
      </c>
      <c r="J24" s="20" t="str">
        <f>IF($A24="","",SUMIFS(Payments!$C:$C,Payments!$B:$B,$A24))</f>
        <v/>
      </c>
      <c r="K24" s="20" t="str">
        <f t="shared" si="1"/>
        <v/>
      </c>
      <c r="L24" s="21" t="str">
        <f t="shared" si="2"/>
        <v/>
      </c>
    </row>
    <row r="25" spans="1:12" x14ac:dyDescent="0.3">
      <c r="A25" s="17"/>
      <c r="B25" s="19"/>
      <c r="C25" s="17"/>
      <c r="D25" s="17"/>
      <c r="E25" s="17"/>
      <c r="F25" s="17"/>
      <c r="G25" s="20" t="str">
        <f>IF($A25="","",SUMIFS('Bill lines'!$G:$G,'Bill lines'!$A:$A,$A25))</f>
        <v/>
      </c>
      <c r="H25" s="20" t="str">
        <f>IF($A25="","",SUMIFS('Bill lines'!$H:$H,'Bill lines'!$A:$A,$A25))</f>
        <v/>
      </c>
      <c r="I25" s="20" t="str">
        <f t="shared" si="0"/>
        <v/>
      </c>
      <c r="J25" s="20" t="str">
        <f>IF($A25="","",SUMIFS(Payments!$C:$C,Payments!$B:$B,$A25))</f>
        <v/>
      </c>
      <c r="K25" s="20" t="str">
        <f t="shared" si="1"/>
        <v/>
      </c>
      <c r="L25" s="21" t="str">
        <f t="shared" si="2"/>
        <v/>
      </c>
    </row>
    <row r="26" spans="1:12" x14ac:dyDescent="0.3">
      <c r="A26" s="17"/>
      <c r="B26" s="19"/>
      <c r="C26" s="17"/>
      <c r="D26" s="17"/>
      <c r="E26" s="17"/>
      <c r="F26" s="17"/>
      <c r="G26" s="20" t="str">
        <f>IF($A26="","",SUMIFS('Bill lines'!$G:$G,'Bill lines'!$A:$A,$A26))</f>
        <v/>
      </c>
      <c r="H26" s="20" t="str">
        <f>IF($A26="","",SUMIFS('Bill lines'!$H:$H,'Bill lines'!$A:$A,$A26))</f>
        <v/>
      </c>
      <c r="I26" s="20" t="str">
        <f t="shared" si="0"/>
        <v/>
      </c>
      <c r="J26" s="20" t="str">
        <f>IF($A26="","",SUMIFS(Payments!$C:$C,Payments!$B:$B,$A26))</f>
        <v/>
      </c>
      <c r="K26" s="20" t="str">
        <f t="shared" si="1"/>
        <v/>
      </c>
      <c r="L26" s="21" t="str">
        <f t="shared" si="2"/>
        <v/>
      </c>
    </row>
    <row r="27" spans="1:12" x14ac:dyDescent="0.3">
      <c r="A27" s="17"/>
      <c r="B27" s="19"/>
      <c r="C27" s="17"/>
      <c r="D27" s="17"/>
      <c r="E27" s="17"/>
      <c r="F27" s="17"/>
      <c r="G27" s="20" t="str">
        <f>IF($A27="","",SUMIFS('Bill lines'!$G:$G,'Bill lines'!$A:$A,$A27))</f>
        <v/>
      </c>
      <c r="H27" s="20" t="str">
        <f>IF($A27="","",SUMIFS('Bill lines'!$H:$H,'Bill lines'!$A:$A,$A27))</f>
        <v/>
      </c>
      <c r="I27" s="20" t="str">
        <f t="shared" si="0"/>
        <v/>
      </c>
      <c r="J27" s="20" t="str">
        <f>IF($A27="","",SUMIFS(Payments!$C:$C,Payments!$B:$B,$A27))</f>
        <v/>
      </c>
      <c r="K27" s="20" t="str">
        <f t="shared" si="1"/>
        <v/>
      </c>
      <c r="L27" s="21" t="str">
        <f t="shared" si="2"/>
        <v/>
      </c>
    </row>
    <row r="28" spans="1:12" x14ac:dyDescent="0.3">
      <c r="A28" s="17"/>
      <c r="B28" s="19"/>
      <c r="C28" s="17"/>
      <c r="D28" s="17"/>
      <c r="E28" s="17"/>
      <c r="F28" s="17"/>
      <c r="G28" s="20" t="str">
        <f>IF($A28="","",SUMIFS('Bill lines'!$G:$G,'Bill lines'!$A:$A,$A28))</f>
        <v/>
      </c>
      <c r="H28" s="20" t="str">
        <f>IF($A28="","",SUMIFS('Bill lines'!$H:$H,'Bill lines'!$A:$A,$A28))</f>
        <v/>
      </c>
      <c r="I28" s="20" t="str">
        <f t="shared" si="0"/>
        <v/>
      </c>
      <c r="J28" s="20" t="str">
        <f>IF($A28="","",SUMIFS(Payments!$C:$C,Payments!$B:$B,$A28))</f>
        <v/>
      </c>
      <c r="K28" s="20" t="str">
        <f t="shared" si="1"/>
        <v/>
      </c>
      <c r="L28" s="21" t="str">
        <f t="shared" si="2"/>
        <v/>
      </c>
    </row>
    <row r="29" spans="1:12" x14ac:dyDescent="0.3">
      <c r="A29" s="17"/>
      <c r="B29" s="19"/>
      <c r="C29" s="17"/>
      <c r="D29" s="17"/>
      <c r="E29" s="17"/>
      <c r="F29" s="17"/>
      <c r="G29" s="20" t="str">
        <f>IF($A29="","",SUMIFS('Bill lines'!$G:$G,'Bill lines'!$A:$A,$A29))</f>
        <v/>
      </c>
      <c r="H29" s="20" t="str">
        <f>IF($A29="","",SUMIFS('Bill lines'!$H:$H,'Bill lines'!$A:$A,$A29))</f>
        <v/>
      </c>
      <c r="I29" s="20" t="str">
        <f t="shared" si="0"/>
        <v/>
      </c>
      <c r="J29" s="20" t="str">
        <f>IF($A29="","",SUMIFS(Payments!$C:$C,Payments!$B:$B,$A29))</f>
        <v/>
      </c>
      <c r="K29" s="20" t="str">
        <f t="shared" si="1"/>
        <v/>
      </c>
      <c r="L29" s="21" t="str">
        <f t="shared" si="2"/>
        <v/>
      </c>
    </row>
    <row r="30" spans="1:12" x14ac:dyDescent="0.3">
      <c r="A30" s="17"/>
      <c r="B30" s="19"/>
      <c r="C30" s="17"/>
      <c r="D30" s="17"/>
      <c r="E30" s="17"/>
      <c r="F30" s="17"/>
      <c r="G30" s="20" t="str">
        <f>IF($A30="","",SUMIFS('Bill lines'!$G:$G,'Bill lines'!$A:$A,$A30))</f>
        <v/>
      </c>
      <c r="H30" s="20" t="str">
        <f>IF($A30="","",SUMIFS('Bill lines'!$H:$H,'Bill lines'!$A:$A,$A30))</f>
        <v/>
      </c>
      <c r="I30" s="20" t="str">
        <f t="shared" si="0"/>
        <v/>
      </c>
      <c r="J30" s="20" t="str">
        <f>IF($A30="","",SUMIFS(Payments!$C:$C,Payments!$B:$B,$A30))</f>
        <v/>
      </c>
      <c r="K30" s="20" t="str">
        <f t="shared" si="1"/>
        <v/>
      </c>
      <c r="L30" s="21" t="str">
        <f t="shared" si="2"/>
        <v/>
      </c>
    </row>
    <row r="31" spans="1:12" x14ac:dyDescent="0.3">
      <c r="A31" s="17"/>
      <c r="B31" s="19"/>
      <c r="C31" s="17"/>
      <c r="D31" s="17"/>
      <c r="E31" s="17"/>
      <c r="F31" s="17"/>
      <c r="G31" s="20" t="str">
        <f>IF($A31="","",SUMIFS('Bill lines'!$G:$G,'Bill lines'!$A:$A,$A31))</f>
        <v/>
      </c>
      <c r="H31" s="20" t="str">
        <f>IF($A31="","",SUMIFS('Bill lines'!$H:$H,'Bill lines'!$A:$A,$A31))</f>
        <v/>
      </c>
      <c r="I31" s="20" t="str">
        <f t="shared" si="0"/>
        <v/>
      </c>
      <c r="J31" s="20" t="str">
        <f>IF($A31="","",SUMIFS(Payments!$C:$C,Payments!$B:$B,$A31))</f>
        <v/>
      </c>
      <c r="K31" s="20" t="str">
        <f t="shared" si="1"/>
        <v/>
      </c>
      <c r="L31" s="21" t="str">
        <f t="shared" si="2"/>
        <v/>
      </c>
    </row>
    <row r="32" spans="1:12" x14ac:dyDescent="0.3">
      <c r="A32" s="17"/>
      <c r="B32" s="19"/>
      <c r="C32" s="17"/>
      <c r="D32" s="17"/>
      <c r="E32" s="17"/>
      <c r="F32" s="17"/>
      <c r="G32" s="20" t="str">
        <f>IF($A32="","",SUMIFS('Bill lines'!$G:$G,'Bill lines'!$A:$A,$A32))</f>
        <v/>
      </c>
      <c r="H32" s="20" t="str">
        <f>IF($A32="","",SUMIFS('Bill lines'!$H:$H,'Bill lines'!$A:$A,$A32))</f>
        <v/>
      </c>
      <c r="I32" s="20" t="str">
        <f t="shared" si="0"/>
        <v/>
      </c>
      <c r="J32" s="20" t="str">
        <f>IF($A32="","",SUMIFS(Payments!$C:$C,Payments!$B:$B,$A32))</f>
        <v/>
      </c>
      <c r="K32" s="20" t="str">
        <f t="shared" si="1"/>
        <v/>
      </c>
      <c r="L32" s="21" t="str">
        <f t="shared" si="2"/>
        <v/>
      </c>
    </row>
    <row r="33" spans="1:12" x14ac:dyDescent="0.3">
      <c r="A33" s="17"/>
      <c r="B33" s="19"/>
      <c r="C33" s="17"/>
      <c r="D33" s="17"/>
      <c r="E33" s="17"/>
      <c r="F33" s="17"/>
      <c r="G33" s="20" t="str">
        <f>IF($A33="","",SUMIFS('Bill lines'!$G:$G,'Bill lines'!$A:$A,$A33))</f>
        <v/>
      </c>
      <c r="H33" s="20" t="str">
        <f>IF($A33="","",SUMIFS('Bill lines'!$H:$H,'Bill lines'!$A:$A,$A33))</f>
        <v/>
      </c>
      <c r="I33" s="20" t="str">
        <f t="shared" si="0"/>
        <v/>
      </c>
      <c r="J33" s="20" t="str">
        <f>IF($A33="","",SUMIFS(Payments!$C:$C,Payments!$B:$B,$A33))</f>
        <v/>
      </c>
      <c r="K33" s="20" t="str">
        <f t="shared" si="1"/>
        <v/>
      </c>
      <c r="L33" s="21" t="str">
        <f t="shared" si="2"/>
        <v/>
      </c>
    </row>
    <row r="34" spans="1:12" x14ac:dyDescent="0.3">
      <c r="A34" s="17"/>
      <c r="B34" s="19"/>
      <c r="C34" s="17"/>
      <c r="D34" s="17"/>
      <c r="E34" s="17"/>
      <c r="F34" s="17"/>
      <c r="G34" s="20" t="str">
        <f>IF($A34="","",SUMIFS('Bill lines'!$G:$G,'Bill lines'!$A:$A,$A34))</f>
        <v/>
      </c>
      <c r="H34" s="20" t="str">
        <f>IF($A34="","",SUMIFS('Bill lines'!$H:$H,'Bill lines'!$A:$A,$A34))</f>
        <v/>
      </c>
      <c r="I34" s="20" t="str">
        <f t="shared" si="0"/>
        <v/>
      </c>
      <c r="J34" s="20" t="str">
        <f>IF($A34="","",SUMIFS(Payments!$C:$C,Payments!$B:$B,$A34))</f>
        <v/>
      </c>
      <c r="K34" s="20" t="str">
        <f t="shared" si="1"/>
        <v/>
      </c>
      <c r="L34" s="21" t="str">
        <f t="shared" si="2"/>
        <v/>
      </c>
    </row>
    <row r="35" spans="1:12" x14ac:dyDescent="0.3">
      <c r="A35" s="17"/>
      <c r="B35" s="19"/>
      <c r="C35" s="17"/>
      <c r="D35" s="17"/>
      <c r="E35" s="17"/>
      <c r="F35" s="17"/>
      <c r="G35" s="20" t="str">
        <f>IF($A35="","",SUMIFS('Bill lines'!$G:$G,'Bill lines'!$A:$A,$A35))</f>
        <v/>
      </c>
      <c r="H35" s="20" t="str">
        <f>IF($A35="","",SUMIFS('Bill lines'!$H:$H,'Bill lines'!$A:$A,$A35))</f>
        <v/>
      </c>
      <c r="I35" s="20" t="str">
        <f t="shared" si="0"/>
        <v/>
      </c>
      <c r="J35" s="20" t="str">
        <f>IF($A35="","",SUMIFS(Payments!$C:$C,Payments!$B:$B,$A35))</f>
        <v/>
      </c>
      <c r="K35" s="20" t="str">
        <f t="shared" si="1"/>
        <v/>
      </c>
      <c r="L35" s="21" t="str">
        <f t="shared" si="2"/>
        <v/>
      </c>
    </row>
    <row r="36" spans="1:12" x14ac:dyDescent="0.3">
      <c r="A36" s="17"/>
      <c r="B36" s="19"/>
      <c r="C36" s="17"/>
      <c r="D36" s="17"/>
      <c r="E36" s="17"/>
      <c r="F36" s="17"/>
      <c r="G36" s="20" t="str">
        <f>IF($A36="","",SUMIFS('Bill lines'!$G:$G,'Bill lines'!$A:$A,$A36))</f>
        <v/>
      </c>
      <c r="H36" s="20" t="str">
        <f>IF($A36="","",SUMIFS('Bill lines'!$H:$H,'Bill lines'!$A:$A,$A36))</f>
        <v/>
      </c>
      <c r="I36" s="20" t="str">
        <f t="shared" si="0"/>
        <v/>
      </c>
      <c r="J36" s="20" t="str">
        <f>IF($A36="","",SUMIFS(Payments!$C:$C,Payments!$B:$B,$A36))</f>
        <v/>
      </c>
      <c r="K36" s="20" t="str">
        <f t="shared" si="1"/>
        <v/>
      </c>
      <c r="L36" s="21" t="str">
        <f t="shared" si="2"/>
        <v/>
      </c>
    </row>
    <row r="37" spans="1:12" x14ac:dyDescent="0.3">
      <c r="A37" s="17"/>
      <c r="B37" s="19"/>
      <c r="C37" s="17"/>
      <c r="D37" s="17"/>
      <c r="E37" s="17"/>
      <c r="F37" s="17"/>
      <c r="G37" s="20" t="str">
        <f>IF($A37="","",SUMIFS('Bill lines'!$G:$G,'Bill lines'!$A:$A,$A37))</f>
        <v/>
      </c>
      <c r="H37" s="20" t="str">
        <f>IF($A37="","",SUMIFS('Bill lines'!$H:$H,'Bill lines'!$A:$A,$A37))</f>
        <v/>
      </c>
      <c r="I37" s="20" t="str">
        <f t="shared" si="0"/>
        <v/>
      </c>
      <c r="J37" s="20" t="str">
        <f>IF($A37="","",SUMIFS(Payments!$C:$C,Payments!$B:$B,$A37))</f>
        <v/>
      </c>
      <c r="K37" s="20" t="str">
        <f t="shared" si="1"/>
        <v/>
      </c>
      <c r="L37" s="21" t="str">
        <f t="shared" si="2"/>
        <v/>
      </c>
    </row>
    <row r="38" spans="1:12" x14ac:dyDescent="0.3">
      <c r="A38" s="17"/>
      <c r="B38" s="19"/>
      <c r="C38" s="17"/>
      <c r="D38" s="17"/>
      <c r="E38" s="17"/>
      <c r="F38" s="17"/>
      <c r="G38" s="20" t="str">
        <f>IF($A38="","",SUMIFS('Bill lines'!$G:$G,'Bill lines'!$A:$A,$A38))</f>
        <v/>
      </c>
      <c r="H38" s="20" t="str">
        <f>IF($A38="","",SUMIFS('Bill lines'!$H:$H,'Bill lines'!$A:$A,$A38))</f>
        <v/>
      </c>
      <c r="I38" s="20" t="str">
        <f t="shared" si="0"/>
        <v/>
      </c>
      <c r="J38" s="20" t="str">
        <f>IF($A38="","",SUMIFS(Payments!$C:$C,Payments!$B:$B,$A38))</f>
        <v/>
      </c>
      <c r="K38" s="20" t="str">
        <f t="shared" si="1"/>
        <v/>
      </c>
      <c r="L38" s="21" t="str">
        <f t="shared" si="2"/>
        <v/>
      </c>
    </row>
    <row r="39" spans="1:12" x14ac:dyDescent="0.3">
      <c r="A39" s="17"/>
      <c r="B39" s="19"/>
      <c r="C39" s="17"/>
      <c r="D39" s="17"/>
      <c r="E39" s="17"/>
      <c r="F39" s="17"/>
      <c r="G39" s="20" t="str">
        <f>IF($A39="","",SUMIFS('Bill lines'!$G:$G,'Bill lines'!$A:$A,$A39))</f>
        <v/>
      </c>
      <c r="H39" s="20" t="str">
        <f>IF($A39="","",SUMIFS('Bill lines'!$H:$H,'Bill lines'!$A:$A,$A39))</f>
        <v/>
      </c>
      <c r="I39" s="20" t="str">
        <f t="shared" si="0"/>
        <v/>
      </c>
      <c r="J39" s="20" t="str">
        <f>IF($A39="","",SUMIFS(Payments!$C:$C,Payments!$B:$B,$A39))</f>
        <v/>
      </c>
      <c r="K39" s="20" t="str">
        <f t="shared" si="1"/>
        <v/>
      </c>
      <c r="L39" s="21" t="str">
        <f t="shared" si="2"/>
        <v/>
      </c>
    </row>
    <row r="40" spans="1:12" x14ac:dyDescent="0.3">
      <c r="A40" s="17"/>
      <c r="B40" s="19"/>
      <c r="C40" s="17"/>
      <c r="D40" s="17"/>
      <c r="E40" s="17"/>
      <c r="F40" s="17"/>
      <c r="G40" s="20" t="str">
        <f>IF($A40="","",SUMIFS('Bill lines'!$G:$G,'Bill lines'!$A:$A,$A40))</f>
        <v/>
      </c>
      <c r="H40" s="20" t="str">
        <f>IF($A40="","",SUMIFS('Bill lines'!$H:$H,'Bill lines'!$A:$A,$A40))</f>
        <v/>
      </c>
      <c r="I40" s="20" t="str">
        <f t="shared" si="0"/>
        <v/>
      </c>
      <c r="J40" s="20" t="str">
        <f>IF($A40="","",SUMIFS(Payments!$C:$C,Payments!$B:$B,$A40))</f>
        <v/>
      </c>
      <c r="K40" s="20" t="str">
        <f t="shared" si="1"/>
        <v/>
      </c>
      <c r="L40" s="21" t="str">
        <f t="shared" si="2"/>
        <v/>
      </c>
    </row>
    <row r="41" spans="1:12" x14ac:dyDescent="0.3">
      <c r="A41" s="17"/>
      <c r="B41" s="19"/>
      <c r="C41" s="17"/>
      <c r="D41" s="17"/>
      <c r="E41" s="17"/>
      <c r="F41" s="17"/>
      <c r="G41" s="20" t="str">
        <f>IF($A41="","",SUMIFS('Bill lines'!$G:$G,'Bill lines'!$A:$A,$A41))</f>
        <v/>
      </c>
      <c r="H41" s="20" t="str">
        <f>IF($A41="","",SUMIFS('Bill lines'!$H:$H,'Bill lines'!$A:$A,$A41))</f>
        <v/>
      </c>
      <c r="I41" s="20" t="str">
        <f t="shared" si="0"/>
        <v/>
      </c>
      <c r="J41" s="20" t="str">
        <f>IF($A41="","",SUMIFS(Payments!$C:$C,Payments!$B:$B,$A41))</f>
        <v/>
      </c>
      <c r="K41" s="20" t="str">
        <f t="shared" si="1"/>
        <v/>
      </c>
      <c r="L41" s="21" t="str">
        <f t="shared" si="2"/>
        <v/>
      </c>
    </row>
    <row r="42" spans="1:12" x14ac:dyDescent="0.3">
      <c r="A42" s="17"/>
      <c r="B42" s="19"/>
      <c r="C42" s="17"/>
      <c r="D42" s="17"/>
      <c r="E42" s="17"/>
      <c r="F42" s="17"/>
      <c r="G42" s="20" t="str">
        <f>IF($A42="","",SUMIFS('Bill lines'!$G:$G,'Bill lines'!$A:$A,$A42))</f>
        <v/>
      </c>
      <c r="H42" s="20" t="str">
        <f>IF($A42="","",SUMIFS('Bill lines'!$H:$H,'Bill lines'!$A:$A,$A42))</f>
        <v/>
      </c>
      <c r="I42" s="20" t="str">
        <f t="shared" si="0"/>
        <v/>
      </c>
      <c r="J42" s="20" t="str">
        <f>IF($A42="","",SUMIFS(Payments!$C:$C,Payments!$B:$B,$A42))</f>
        <v/>
      </c>
      <c r="K42" s="20" t="str">
        <f t="shared" si="1"/>
        <v/>
      </c>
      <c r="L42" s="21" t="str">
        <f t="shared" si="2"/>
        <v/>
      </c>
    </row>
    <row r="43" spans="1:12" x14ac:dyDescent="0.3">
      <c r="A43" s="17"/>
      <c r="B43" s="19"/>
      <c r="C43" s="17"/>
      <c r="D43" s="17"/>
      <c r="E43" s="17"/>
      <c r="F43" s="17"/>
      <c r="G43" s="20" t="str">
        <f>IF($A43="","",SUMIFS('Bill lines'!$G:$G,'Bill lines'!$A:$A,$A43))</f>
        <v/>
      </c>
      <c r="H43" s="20" t="str">
        <f>IF($A43="","",SUMIFS('Bill lines'!$H:$H,'Bill lines'!$A:$A,$A43))</f>
        <v/>
      </c>
      <c r="I43" s="20" t="str">
        <f t="shared" si="0"/>
        <v/>
      </c>
      <c r="J43" s="20" t="str">
        <f>IF($A43="","",SUMIFS(Payments!$C:$C,Payments!$B:$B,$A43))</f>
        <v/>
      </c>
      <c r="K43" s="20" t="str">
        <f t="shared" si="1"/>
        <v/>
      </c>
      <c r="L43" s="21" t="str">
        <f t="shared" si="2"/>
        <v/>
      </c>
    </row>
    <row r="44" spans="1:12" x14ac:dyDescent="0.3">
      <c r="A44" s="17"/>
      <c r="B44" s="19"/>
      <c r="C44" s="17"/>
      <c r="D44" s="17"/>
      <c r="E44" s="17"/>
      <c r="F44" s="17"/>
      <c r="G44" s="20" t="str">
        <f>IF($A44="","",SUMIFS('Bill lines'!$G:$G,'Bill lines'!$A:$A,$A44))</f>
        <v/>
      </c>
      <c r="H44" s="20" t="str">
        <f>IF($A44="","",SUMIFS('Bill lines'!$H:$H,'Bill lines'!$A:$A,$A44))</f>
        <v/>
      </c>
      <c r="I44" s="20" t="str">
        <f t="shared" si="0"/>
        <v/>
      </c>
      <c r="J44" s="20" t="str">
        <f>IF($A44="","",SUMIFS(Payments!$C:$C,Payments!$B:$B,$A44))</f>
        <v/>
      </c>
      <c r="K44" s="20" t="str">
        <f t="shared" si="1"/>
        <v/>
      </c>
      <c r="L44" s="21" t="str">
        <f t="shared" si="2"/>
        <v/>
      </c>
    </row>
    <row r="45" spans="1:12" x14ac:dyDescent="0.3">
      <c r="A45" s="17"/>
      <c r="B45" s="19"/>
      <c r="C45" s="17"/>
      <c r="D45" s="17"/>
      <c r="E45" s="17"/>
      <c r="F45" s="17"/>
      <c r="G45" s="20" t="str">
        <f>IF($A45="","",SUMIFS('Bill lines'!$G:$G,'Bill lines'!$A:$A,$A45))</f>
        <v/>
      </c>
      <c r="H45" s="20" t="str">
        <f>IF($A45="","",SUMIFS('Bill lines'!$H:$H,'Bill lines'!$A:$A,$A45))</f>
        <v/>
      </c>
      <c r="I45" s="20" t="str">
        <f t="shared" si="0"/>
        <v/>
      </c>
      <c r="J45" s="20" t="str">
        <f>IF($A45="","",SUMIFS(Payments!$C:$C,Payments!$B:$B,$A45))</f>
        <v/>
      </c>
      <c r="K45" s="20" t="str">
        <f t="shared" si="1"/>
        <v/>
      </c>
      <c r="L45" s="21" t="str">
        <f t="shared" si="2"/>
        <v/>
      </c>
    </row>
    <row r="46" spans="1:12" x14ac:dyDescent="0.3">
      <c r="A46" s="17"/>
      <c r="B46" s="19"/>
      <c r="C46" s="17"/>
      <c r="D46" s="17"/>
      <c r="E46" s="17"/>
      <c r="F46" s="17"/>
      <c r="G46" s="20" t="str">
        <f>IF($A46="","",SUMIFS('Bill lines'!$G:$G,'Bill lines'!$A:$A,$A46))</f>
        <v/>
      </c>
      <c r="H46" s="20" t="str">
        <f>IF($A46="","",SUMIFS('Bill lines'!$H:$H,'Bill lines'!$A:$A,$A46))</f>
        <v/>
      </c>
      <c r="I46" s="20" t="str">
        <f t="shared" si="0"/>
        <v/>
      </c>
      <c r="J46" s="20" t="str">
        <f>IF($A46="","",SUMIFS(Payments!$C:$C,Payments!$B:$B,$A46))</f>
        <v/>
      </c>
      <c r="K46" s="20" t="str">
        <f t="shared" si="1"/>
        <v/>
      </c>
      <c r="L46" s="21" t="str">
        <f t="shared" si="2"/>
        <v/>
      </c>
    </row>
    <row r="47" spans="1:12" x14ac:dyDescent="0.3">
      <c r="A47" s="17"/>
      <c r="B47" s="19"/>
      <c r="C47" s="17"/>
      <c r="D47" s="17"/>
      <c r="E47" s="17"/>
      <c r="F47" s="17"/>
      <c r="G47" s="20" t="str">
        <f>IF($A47="","",SUMIFS('Bill lines'!$G:$G,'Bill lines'!$A:$A,$A47))</f>
        <v/>
      </c>
      <c r="H47" s="20" t="str">
        <f>IF($A47="","",SUMIFS('Bill lines'!$H:$H,'Bill lines'!$A:$A,$A47))</f>
        <v/>
      </c>
      <c r="I47" s="20" t="str">
        <f t="shared" si="0"/>
        <v/>
      </c>
      <c r="J47" s="20" t="str">
        <f>IF($A47="","",SUMIFS(Payments!$C:$C,Payments!$B:$B,$A47))</f>
        <v/>
      </c>
      <c r="K47" s="20" t="str">
        <f t="shared" si="1"/>
        <v/>
      </c>
      <c r="L47" s="21" t="str">
        <f t="shared" si="2"/>
        <v/>
      </c>
    </row>
    <row r="48" spans="1:12" x14ac:dyDescent="0.3">
      <c r="A48" s="17"/>
      <c r="B48" s="19"/>
      <c r="C48" s="17"/>
      <c r="D48" s="17"/>
      <c r="E48" s="17"/>
      <c r="F48" s="17"/>
      <c r="G48" s="20" t="str">
        <f>IF($A48="","",SUMIFS('Bill lines'!$G:$G,'Bill lines'!$A:$A,$A48))</f>
        <v/>
      </c>
      <c r="H48" s="20" t="str">
        <f>IF($A48="","",SUMIFS('Bill lines'!$H:$H,'Bill lines'!$A:$A,$A48))</f>
        <v/>
      </c>
      <c r="I48" s="20" t="str">
        <f t="shared" si="0"/>
        <v/>
      </c>
      <c r="J48" s="20" t="str">
        <f>IF($A48="","",SUMIFS(Payments!$C:$C,Payments!$B:$B,$A48))</f>
        <v/>
      </c>
      <c r="K48" s="20" t="str">
        <f t="shared" si="1"/>
        <v/>
      </c>
      <c r="L48" s="21" t="str">
        <f t="shared" si="2"/>
        <v/>
      </c>
    </row>
    <row r="49" spans="1:12" x14ac:dyDescent="0.3">
      <c r="A49" s="17"/>
      <c r="B49" s="19"/>
      <c r="C49" s="17"/>
      <c r="D49" s="17"/>
      <c r="E49" s="17"/>
      <c r="F49" s="17"/>
      <c r="G49" s="20" t="str">
        <f>IF($A49="","",SUMIFS('Bill lines'!$G:$G,'Bill lines'!$A:$A,$A49))</f>
        <v/>
      </c>
      <c r="H49" s="20" t="str">
        <f>IF($A49="","",SUMIFS('Bill lines'!$H:$H,'Bill lines'!$A:$A,$A49))</f>
        <v/>
      </c>
      <c r="I49" s="20" t="str">
        <f t="shared" si="0"/>
        <v/>
      </c>
      <c r="J49" s="20" t="str">
        <f>IF($A49="","",SUMIFS(Payments!$C:$C,Payments!$B:$B,$A49))</f>
        <v/>
      </c>
      <c r="K49" s="20" t="str">
        <f t="shared" si="1"/>
        <v/>
      </c>
      <c r="L49" s="21" t="str">
        <f t="shared" si="2"/>
        <v/>
      </c>
    </row>
    <row r="50" spans="1:12" x14ac:dyDescent="0.3">
      <c r="A50" s="17"/>
      <c r="B50" s="19"/>
      <c r="C50" s="17"/>
      <c r="D50" s="17"/>
      <c r="E50" s="17"/>
      <c r="F50" s="17"/>
      <c r="G50" s="20" t="str">
        <f>IF($A50="","",SUMIFS('Bill lines'!$G:$G,'Bill lines'!$A:$A,$A50))</f>
        <v/>
      </c>
      <c r="H50" s="20" t="str">
        <f>IF($A50="","",SUMIFS('Bill lines'!$H:$H,'Bill lines'!$A:$A,$A50))</f>
        <v/>
      </c>
      <c r="I50" s="20" t="str">
        <f t="shared" si="0"/>
        <v/>
      </c>
      <c r="J50" s="20" t="str">
        <f>IF($A50="","",SUMIFS(Payments!$C:$C,Payments!$B:$B,$A50))</f>
        <v/>
      </c>
      <c r="K50" s="20" t="str">
        <f t="shared" si="1"/>
        <v/>
      </c>
      <c r="L50" s="21" t="str">
        <f t="shared" si="2"/>
        <v/>
      </c>
    </row>
    <row r="51" spans="1:12" x14ac:dyDescent="0.3">
      <c r="A51" s="17"/>
      <c r="B51" s="19"/>
      <c r="C51" s="17"/>
      <c r="D51" s="17"/>
      <c r="E51" s="17"/>
      <c r="F51" s="17"/>
      <c r="G51" s="20" t="str">
        <f>IF($A51="","",SUMIFS('Bill lines'!$G:$G,'Bill lines'!$A:$A,$A51))</f>
        <v/>
      </c>
      <c r="H51" s="20" t="str">
        <f>IF($A51="","",SUMIFS('Bill lines'!$H:$H,'Bill lines'!$A:$A,$A51))</f>
        <v/>
      </c>
      <c r="I51" s="20" t="str">
        <f t="shared" si="0"/>
        <v/>
      </c>
      <c r="J51" s="20" t="str">
        <f>IF($A51="","",SUMIFS(Payments!$C:$C,Payments!$B:$B,$A51))</f>
        <v/>
      </c>
      <c r="K51" s="20" t="str">
        <f t="shared" si="1"/>
        <v/>
      </c>
      <c r="L51" s="21" t="str">
        <f t="shared" si="2"/>
        <v/>
      </c>
    </row>
    <row r="52" spans="1:12" x14ac:dyDescent="0.3">
      <c r="A52" s="17"/>
      <c r="B52" s="19"/>
      <c r="C52" s="17"/>
      <c r="D52" s="17"/>
      <c r="E52" s="17"/>
      <c r="F52" s="17"/>
      <c r="G52" s="20" t="str">
        <f>IF($A52="","",SUMIFS('Bill lines'!$G:$G,'Bill lines'!$A:$A,$A52))</f>
        <v/>
      </c>
      <c r="H52" s="20" t="str">
        <f>IF($A52="","",SUMIFS('Bill lines'!$H:$H,'Bill lines'!$A:$A,$A52))</f>
        <v/>
      </c>
      <c r="I52" s="20" t="str">
        <f t="shared" si="0"/>
        <v/>
      </c>
      <c r="J52" s="20" t="str">
        <f>IF($A52="","",SUMIFS(Payments!$C:$C,Payments!$B:$B,$A52))</f>
        <v/>
      </c>
      <c r="K52" s="20" t="str">
        <f t="shared" si="1"/>
        <v/>
      </c>
      <c r="L52" s="21" t="str">
        <f t="shared" si="2"/>
        <v/>
      </c>
    </row>
    <row r="53" spans="1:12" x14ac:dyDescent="0.3">
      <c r="A53" s="17"/>
      <c r="B53" s="19"/>
      <c r="C53" s="17"/>
      <c r="D53" s="17"/>
      <c r="E53" s="17"/>
      <c r="F53" s="17"/>
      <c r="G53" s="20" t="str">
        <f>IF($A53="","",SUMIFS('Bill lines'!$G:$G,'Bill lines'!$A:$A,$A53))</f>
        <v/>
      </c>
      <c r="H53" s="20" t="str">
        <f>IF($A53="","",SUMIFS('Bill lines'!$H:$H,'Bill lines'!$A:$A,$A53))</f>
        <v/>
      </c>
      <c r="I53" s="20" t="str">
        <f t="shared" si="0"/>
        <v/>
      </c>
      <c r="J53" s="20" t="str">
        <f>IF($A53="","",SUMIFS(Payments!$C:$C,Payments!$B:$B,$A53))</f>
        <v/>
      </c>
      <c r="K53" s="20" t="str">
        <f t="shared" si="1"/>
        <v/>
      </c>
      <c r="L53" s="21" t="str">
        <f t="shared" si="2"/>
        <v/>
      </c>
    </row>
    <row r="54" spans="1:12" x14ac:dyDescent="0.3">
      <c r="A54" s="17"/>
      <c r="B54" s="19"/>
      <c r="C54" s="17"/>
      <c r="D54" s="17"/>
      <c r="E54" s="17"/>
      <c r="F54" s="17"/>
      <c r="G54" s="20" t="str">
        <f>IF($A54="","",SUMIFS('Bill lines'!$G:$G,'Bill lines'!$A:$A,$A54))</f>
        <v/>
      </c>
      <c r="H54" s="20" t="str">
        <f>IF($A54="","",SUMIFS('Bill lines'!$H:$H,'Bill lines'!$A:$A,$A54))</f>
        <v/>
      </c>
      <c r="I54" s="20" t="str">
        <f t="shared" si="0"/>
        <v/>
      </c>
      <c r="J54" s="20" t="str">
        <f>IF($A54="","",SUMIFS(Payments!$C:$C,Payments!$B:$B,$A54))</f>
        <v/>
      </c>
      <c r="K54" s="20" t="str">
        <f t="shared" si="1"/>
        <v/>
      </c>
      <c r="L54" s="21" t="str">
        <f t="shared" si="2"/>
        <v/>
      </c>
    </row>
    <row r="55" spans="1:12" x14ac:dyDescent="0.3">
      <c r="A55" s="17"/>
      <c r="B55" s="19"/>
      <c r="C55" s="17"/>
      <c r="D55" s="17"/>
      <c r="E55" s="17"/>
      <c r="F55" s="17"/>
      <c r="G55" s="20" t="str">
        <f>IF($A55="","",SUMIFS('Bill lines'!$G:$G,'Bill lines'!$A:$A,$A55))</f>
        <v/>
      </c>
      <c r="H55" s="20" t="str">
        <f>IF($A55="","",SUMIFS('Bill lines'!$H:$H,'Bill lines'!$A:$A,$A55))</f>
        <v/>
      </c>
      <c r="I55" s="20" t="str">
        <f t="shared" si="0"/>
        <v/>
      </c>
      <c r="J55" s="20" t="str">
        <f>IF($A55="","",SUMIFS(Payments!$C:$C,Payments!$B:$B,$A55))</f>
        <v/>
      </c>
      <c r="K55" s="20" t="str">
        <f t="shared" si="1"/>
        <v/>
      </c>
      <c r="L55" s="21" t="str">
        <f t="shared" si="2"/>
        <v/>
      </c>
    </row>
    <row r="56" spans="1:12" x14ac:dyDescent="0.3">
      <c r="A56" s="17"/>
      <c r="B56" s="19"/>
      <c r="C56" s="17"/>
      <c r="D56" s="17"/>
      <c r="E56" s="17"/>
      <c r="F56" s="17"/>
      <c r="G56" s="20" t="str">
        <f>IF($A56="","",SUMIFS('Bill lines'!$G:$G,'Bill lines'!$A:$A,$A56))</f>
        <v/>
      </c>
      <c r="H56" s="20" t="str">
        <f>IF($A56="","",SUMIFS('Bill lines'!$H:$H,'Bill lines'!$A:$A,$A56))</f>
        <v/>
      </c>
      <c r="I56" s="20" t="str">
        <f t="shared" si="0"/>
        <v/>
      </c>
      <c r="J56" s="20" t="str">
        <f>IF($A56="","",SUMIFS(Payments!$C:$C,Payments!$B:$B,$A56))</f>
        <v/>
      </c>
      <c r="K56" s="20" t="str">
        <f t="shared" si="1"/>
        <v/>
      </c>
      <c r="L56" s="21" t="str">
        <f t="shared" si="2"/>
        <v/>
      </c>
    </row>
    <row r="57" spans="1:12" x14ac:dyDescent="0.3">
      <c r="A57" s="17"/>
      <c r="B57" s="19"/>
      <c r="C57" s="17"/>
      <c r="D57" s="17"/>
      <c r="E57" s="17"/>
      <c r="F57" s="17"/>
      <c r="G57" s="20" t="str">
        <f>IF($A57="","",SUMIFS('Bill lines'!$G:$G,'Bill lines'!$A:$A,$A57))</f>
        <v/>
      </c>
      <c r="H57" s="20" t="str">
        <f>IF($A57="","",SUMIFS('Bill lines'!$H:$H,'Bill lines'!$A:$A,$A57))</f>
        <v/>
      </c>
      <c r="I57" s="20" t="str">
        <f t="shared" si="0"/>
        <v/>
      </c>
      <c r="J57" s="20" t="str">
        <f>IF($A57="","",SUMIFS(Payments!$C:$C,Payments!$B:$B,$A57))</f>
        <v/>
      </c>
      <c r="K57" s="20" t="str">
        <f t="shared" si="1"/>
        <v/>
      </c>
      <c r="L57" s="21" t="str">
        <f t="shared" si="2"/>
        <v/>
      </c>
    </row>
    <row r="58" spans="1:12" x14ac:dyDescent="0.3">
      <c r="A58" s="17"/>
      <c r="B58" s="19"/>
      <c r="C58" s="17"/>
      <c r="D58" s="17"/>
      <c r="E58" s="17"/>
      <c r="F58" s="17"/>
      <c r="G58" s="20" t="str">
        <f>IF($A58="","",SUMIFS('Bill lines'!$G:$G,'Bill lines'!$A:$A,$A58))</f>
        <v/>
      </c>
      <c r="H58" s="20" t="str">
        <f>IF($A58="","",SUMIFS('Bill lines'!$H:$H,'Bill lines'!$A:$A,$A58))</f>
        <v/>
      </c>
      <c r="I58" s="20" t="str">
        <f t="shared" si="0"/>
        <v/>
      </c>
      <c r="J58" s="20" t="str">
        <f>IF($A58="","",SUMIFS(Payments!$C:$C,Payments!$B:$B,$A58))</f>
        <v/>
      </c>
      <c r="K58" s="20" t="str">
        <f t="shared" si="1"/>
        <v/>
      </c>
      <c r="L58" s="21" t="str">
        <f t="shared" si="2"/>
        <v/>
      </c>
    </row>
    <row r="59" spans="1:12" x14ac:dyDescent="0.3">
      <c r="A59" s="17"/>
      <c r="B59" s="19"/>
      <c r="C59" s="17"/>
      <c r="D59" s="17"/>
      <c r="E59" s="17"/>
      <c r="F59" s="17"/>
      <c r="G59" s="20" t="str">
        <f>IF($A59="","",SUMIFS('Bill lines'!$G:$G,'Bill lines'!$A:$A,$A59))</f>
        <v/>
      </c>
      <c r="H59" s="20" t="str">
        <f>IF($A59="","",SUMIFS('Bill lines'!$H:$H,'Bill lines'!$A:$A,$A59))</f>
        <v/>
      </c>
      <c r="I59" s="20" t="str">
        <f t="shared" si="0"/>
        <v/>
      </c>
      <c r="J59" s="20" t="str">
        <f>IF($A59="","",SUMIFS(Payments!$C:$C,Payments!$B:$B,$A59))</f>
        <v/>
      </c>
      <c r="K59" s="20" t="str">
        <f t="shared" si="1"/>
        <v/>
      </c>
      <c r="L59" s="21" t="str">
        <f t="shared" si="2"/>
        <v/>
      </c>
    </row>
    <row r="60" spans="1:12" x14ac:dyDescent="0.3">
      <c r="A60" s="17"/>
      <c r="B60" s="19"/>
      <c r="C60" s="17"/>
      <c r="D60" s="17"/>
      <c r="E60" s="17"/>
      <c r="F60" s="17"/>
      <c r="G60" s="20" t="str">
        <f>IF($A60="","",SUMIFS('Bill lines'!$G:$G,'Bill lines'!$A:$A,$A60))</f>
        <v/>
      </c>
      <c r="H60" s="20" t="str">
        <f>IF($A60="","",SUMIFS('Bill lines'!$H:$H,'Bill lines'!$A:$A,$A60))</f>
        <v/>
      </c>
      <c r="I60" s="20" t="str">
        <f t="shared" si="0"/>
        <v/>
      </c>
      <c r="J60" s="20" t="str">
        <f>IF($A60="","",SUMIFS(Payments!$C:$C,Payments!$B:$B,$A60))</f>
        <v/>
      </c>
      <c r="K60" s="20" t="str">
        <f t="shared" si="1"/>
        <v/>
      </c>
      <c r="L60" s="21" t="str">
        <f t="shared" si="2"/>
        <v/>
      </c>
    </row>
    <row r="61" spans="1:12" x14ac:dyDescent="0.3">
      <c r="A61" s="17"/>
      <c r="B61" s="19"/>
      <c r="C61" s="17"/>
      <c r="D61" s="17"/>
      <c r="E61" s="17"/>
      <c r="F61" s="17"/>
      <c r="G61" s="20" t="str">
        <f>IF($A61="","",SUMIFS('Bill lines'!$G:$G,'Bill lines'!$A:$A,$A61))</f>
        <v/>
      </c>
      <c r="H61" s="20" t="str">
        <f>IF($A61="","",SUMIFS('Bill lines'!$H:$H,'Bill lines'!$A:$A,$A61))</f>
        <v/>
      </c>
      <c r="I61" s="20" t="str">
        <f t="shared" si="0"/>
        <v/>
      </c>
      <c r="J61" s="20" t="str">
        <f>IF($A61="","",SUMIFS(Payments!$C:$C,Payments!$B:$B,$A61))</f>
        <v/>
      </c>
      <c r="K61" s="20" t="str">
        <f t="shared" si="1"/>
        <v/>
      </c>
      <c r="L61" s="21" t="str">
        <f t="shared" si="2"/>
        <v/>
      </c>
    </row>
    <row r="62" spans="1:12" x14ac:dyDescent="0.3">
      <c r="A62" s="17"/>
      <c r="B62" s="19"/>
      <c r="C62" s="17"/>
      <c r="D62" s="17"/>
      <c r="E62" s="17"/>
      <c r="F62" s="17"/>
      <c r="G62" s="20" t="str">
        <f>IF($A62="","",SUMIFS('Bill lines'!$G:$G,'Bill lines'!$A:$A,$A62))</f>
        <v/>
      </c>
      <c r="H62" s="20" t="str">
        <f>IF($A62="","",SUMIFS('Bill lines'!$H:$H,'Bill lines'!$A:$A,$A62))</f>
        <v/>
      </c>
      <c r="I62" s="20" t="str">
        <f t="shared" si="0"/>
        <v/>
      </c>
      <c r="J62" s="20" t="str">
        <f>IF($A62="","",SUMIFS(Payments!$C:$C,Payments!$B:$B,$A62))</f>
        <v/>
      </c>
      <c r="K62" s="20" t="str">
        <f t="shared" si="1"/>
        <v/>
      </c>
      <c r="L62" s="21" t="str">
        <f t="shared" si="2"/>
        <v/>
      </c>
    </row>
    <row r="63" spans="1:12" x14ac:dyDescent="0.3">
      <c r="A63" s="17"/>
      <c r="B63" s="19"/>
      <c r="C63" s="17"/>
      <c r="D63" s="17"/>
      <c r="E63" s="17"/>
      <c r="F63" s="17"/>
      <c r="G63" s="20" t="str">
        <f>IF($A63="","",SUMIFS('Bill lines'!$G:$G,'Bill lines'!$A:$A,$A63))</f>
        <v/>
      </c>
      <c r="H63" s="20" t="str">
        <f>IF($A63="","",SUMIFS('Bill lines'!$H:$H,'Bill lines'!$A:$A,$A63))</f>
        <v/>
      </c>
      <c r="I63" s="20" t="str">
        <f t="shared" si="0"/>
        <v/>
      </c>
      <c r="J63" s="20" t="str">
        <f>IF($A63="","",SUMIFS(Payments!$C:$C,Payments!$B:$B,$A63))</f>
        <v/>
      </c>
      <c r="K63" s="20" t="str">
        <f t="shared" si="1"/>
        <v/>
      </c>
      <c r="L63" s="21" t="str">
        <f t="shared" si="2"/>
        <v/>
      </c>
    </row>
    <row r="64" spans="1:12" x14ac:dyDescent="0.3">
      <c r="A64" s="17"/>
      <c r="B64" s="19"/>
      <c r="C64" s="17"/>
      <c r="D64" s="17"/>
      <c r="E64" s="17"/>
      <c r="F64" s="17"/>
      <c r="G64" s="20" t="str">
        <f>IF($A64="","",SUMIFS('Bill lines'!$G:$G,'Bill lines'!$A:$A,$A64))</f>
        <v/>
      </c>
      <c r="H64" s="20" t="str">
        <f>IF($A64="","",SUMIFS('Bill lines'!$H:$H,'Bill lines'!$A:$A,$A64))</f>
        <v/>
      </c>
      <c r="I64" s="20" t="str">
        <f t="shared" si="0"/>
        <v/>
      </c>
      <c r="J64" s="20" t="str">
        <f>IF($A64="","",SUMIFS(Payments!$C:$C,Payments!$B:$B,$A64))</f>
        <v/>
      </c>
      <c r="K64" s="20" t="str">
        <f t="shared" si="1"/>
        <v/>
      </c>
      <c r="L64" s="21" t="str">
        <f t="shared" si="2"/>
        <v/>
      </c>
    </row>
    <row r="65" spans="1:12" x14ac:dyDescent="0.3">
      <c r="A65" s="17"/>
      <c r="B65" s="19"/>
      <c r="C65" s="17"/>
      <c r="D65" s="17"/>
      <c r="E65" s="17"/>
      <c r="F65" s="17"/>
      <c r="G65" s="20" t="str">
        <f>IF($A65="","",SUMIFS('Bill lines'!$G:$G,'Bill lines'!$A:$A,$A65))</f>
        <v/>
      </c>
      <c r="H65" s="20" t="str">
        <f>IF($A65="","",SUMIFS('Bill lines'!$H:$H,'Bill lines'!$A:$A,$A65))</f>
        <v/>
      </c>
      <c r="I65" s="20" t="str">
        <f t="shared" si="0"/>
        <v/>
      </c>
      <c r="J65" s="20" t="str">
        <f>IF($A65="","",SUMIFS(Payments!$C:$C,Payments!$B:$B,$A65))</f>
        <v/>
      </c>
      <c r="K65" s="20" t="str">
        <f t="shared" si="1"/>
        <v/>
      </c>
      <c r="L65" s="21" t="str">
        <f t="shared" si="2"/>
        <v/>
      </c>
    </row>
    <row r="66" spans="1:12" x14ac:dyDescent="0.3">
      <c r="A66" s="17"/>
      <c r="B66" s="19"/>
      <c r="C66" s="17"/>
      <c r="D66" s="17"/>
      <c r="E66" s="17"/>
      <c r="F66" s="17"/>
      <c r="G66" s="20" t="str">
        <f>IF($A66="","",SUMIFS('Bill lines'!$G:$G,'Bill lines'!$A:$A,$A66))</f>
        <v/>
      </c>
      <c r="H66" s="20" t="str">
        <f>IF($A66="","",SUMIFS('Bill lines'!$H:$H,'Bill lines'!$A:$A,$A66))</f>
        <v/>
      </c>
      <c r="I66" s="20" t="str">
        <f t="shared" si="0"/>
        <v/>
      </c>
      <c r="J66" s="20" t="str">
        <f>IF($A66="","",SUMIFS(Payments!$C:$C,Payments!$B:$B,$A66))</f>
        <v/>
      </c>
      <c r="K66" s="20" t="str">
        <f t="shared" si="1"/>
        <v/>
      </c>
      <c r="L66" s="21" t="str">
        <f t="shared" si="2"/>
        <v/>
      </c>
    </row>
    <row r="67" spans="1:12" x14ac:dyDescent="0.3">
      <c r="A67" s="17"/>
      <c r="B67" s="19"/>
      <c r="C67" s="17"/>
      <c r="D67" s="17"/>
      <c r="E67" s="17"/>
      <c r="F67" s="17"/>
      <c r="G67" s="20" t="str">
        <f>IF($A67="","",SUMIFS('Bill lines'!$G:$G,'Bill lines'!$A:$A,$A67))</f>
        <v/>
      </c>
      <c r="H67" s="20" t="str">
        <f>IF($A67="","",SUMIFS('Bill lines'!$H:$H,'Bill lines'!$A:$A,$A67))</f>
        <v/>
      </c>
      <c r="I67" s="20" t="str">
        <f t="shared" si="0"/>
        <v/>
      </c>
      <c r="J67" s="20" t="str">
        <f>IF($A67="","",SUMIFS(Payments!$C:$C,Payments!$B:$B,$A67))</f>
        <v/>
      </c>
      <c r="K67" s="20" t="str">
        <f t="shared" si="1"/>
        <v/>
      </c>
      <c r="L67" s="21" t="str">
        <f t="shared" si="2"/>
        <v/>
      </c>
    </row>
    <row r="68" spans="1:12" x14ac:dyDescent="0.3">
      <c r="A68" s="17"/>
      <c r="B68" s="19"/>
      <c r="C68" s="17"/>
      <c r="D68" s="17"/>
      <c r="E68" s="17"/>
      <c r="F68" s="17"/>
      <c r="G68" s="20" t="str">
        <f>IF($A68="","",SUMIFS('Bill lines'!$G:$G,'Bill lines'!$A:$A,$A68))</f>
        <v/>
      </c>
      <c r="H68" s="20" t="str">
        <f>IF($A68="","",SUMIFS('Bill lines'!$H:$H,'Bill lines'!$A:$A,$A68))</f>
        <v/>
      </c>
      <c r="I68" s="20" t="str">
        <f t="shared" ref="I68:I131" si="3">IF($A68="","",G68-H68)</f>
        <v/>
      </c>
      <c r="J68" s="20" t="str">
        <f>IF($A68="","",SUMIFS(Payments!$C:$C,Payments!$B:$B,$A68))</f>
        <v/>
      </c>
      <c r="K68" s="20" t="str">
        <f t="shared" ref="K68:K131" si="4">IF($A68="","",I68-J68)</f>
        <v/>
      </c>
      <c r="L68" s="21" t="str">
        <f t="shared" ref="L68:L131" si="5">IF($A68="","",IF(I68=0,"No services",IF(K68&lt;0,"Refund due",IF(K68=0,"Paid",IF(J68&gt;0,"Part paid","Due")))))</f>
        <v/>
      </c>
    </row>
    <row r="69" spans="1:12" x14ac:dyDescent="0.3">
      <c r="A69" s="17"/>
      <c r="B69" s="19"/>
      <c r="C69" s="17"/>
      <c r="D69" s="17"/>
      <c r="E69" s="17"/>
      <c r="F69" s="17"/>
      <c r="G69" s="20" t="str">
        <f>IF($A69="","",SUMIFS('Bill lines'!$G:$G,'Bill lines'!$A:$A,$A69))</f>
        <v/>
      </c>
      <c r="H69" s="20" t="str">
        <f>IF($A69="","",SUMIFS('Bill lines'!$H:$H,'Bill lines'!$A:$A,$A69))</f>
        <v/>
      </c>
      <c r="I69" s="20" t="str">
        <f t="shared" si="3"/>
        <v/>
      </c>
      <c r="J69" s="20" t="str">
        <f>IF($A69="","",SUMIFS(Payments!$C:$C,Payments!$B:$B,$A69))</f>
        <v/>
      </c>
      <c r="K69" s="20" t="str">
        <f t="shared" si="4"/>
        <v/>
      </c>
      <c r="L69" s="21" t="str">
        <f t="shared" si="5"/>
        <v/>
      </c>
    </row>
    <row r="70" spans="1:12" x14ac:dyDescent="0.3">
      <c r="A70" s="17"/>
      <c r="B70" s="19"/>
      <c r="C70" s="17"/>
      <c r="D70" s="17"/>
      <c r="E70" s="17"/>
      <c r="F70" s="17"/>
      <c r="G70" s="20" t="str">
        <f>IF($A70="","",SUMIFS('Bill lines'!$G:$G,'Bill lines'!$A:$A,$A70))</f>
        <v/>
      </c>
      <c r="H70" s="20" t="str">
        <f>IF($A70="","",SUMIFS('Bill lines'!$H:$H,'Bill lines'!$A:$A,$A70))</f>
        <v/>
      </c>
      <c r="I70" s="20" t="str">
        <f t="shared" si="3"/>
        <v/>
      </c>
      <c r="J70" s="20" t="str">
        <f>IF($A70="","",SUMIFS(Payments!$C:$C,Payments!$B:$B,$A70))</f>
        <v/>
      </c>
      <c r="K70" s="20" t="str">
        <f t="shared" si="4"/>
        <v/>
      </c>
      <c r="L70" s="21" t="str">
        <f t="shared" si="5"/>
        <v/>
      </c>
    </row>
    <row r="71" spans="1:12" x14ac:dyDescent="0.3">
      <c r="A71" s="17"/>
      <c r="B71" s="19"/>
      <c r="C71" s="17"/>
      <c r="D71" s="17"/>
      <c r="E71" s="17"/>
      <c r="F71" s="17"/>
      <c r="G71" s="20" t="str">
        <f>IF($A71="","",SUMIFS('Bill lines'!$G:$G,'Bill lines'!$A:$A,$A71))</f>
        <v/>
      </c>
      <c r="H71" s="20" t="str">
        <f>IF($A71="","",SUMIFS('Bill lines'!$H:$H,'Bill lines'!$A:$A,$A71))</f>
        <v/>
      </c>
      <c r="I71" s="20" t="str">
        <f t="shared" si="3"/>
        <v/>
      </c>
      <c r="J71" s="20" t="str">
        <f>IF($A71="","",SUMIFS(Payments!$C:$C,Payments!$B:$B,$A71))</f>
        <v/>
      </c>
      <c r="K71" s="20" t="str">
        <f t="shared" si="4"/>
        <v/>
      </c>
      <c r="L71" s="21" t="str">
        <f t="shared" si="5"/>
        <v/>
      </c>
    </row>
    <row r="72" spans="1:12" x14ac:dyDescent="0.3">
      <c r="A72" s="17"/>
      <c r="B72" s="19"/>
      <c r="C72" s="17"/>
      <c r="D72" s="17"/>
      <c r="E72" s="17"/>
      <c r="F72" s="17"/>
      <c r="G72" s="20" t="str">
        <f>IF($A72="","",SUMIFS('Bill lines'!$G:$G,'Bill lines'!$A:$A,$A72))</f>
        <v/>
      </c>
      <c r="H72" s="20" t="str">
        <f>IF($A72="","",SUMIFS('Bill lines'!$H:$H,'Bill lines'!$A:$A,$A72))</f>
        <v/>
      </c>
      <c r="I72" s="20" t="str">
        <f t="shared" si="3"/>
        <v/>
      </c>
      <c r="J72" s="20" t="str">
        <f>IF($A72="","",SUMIFS(Payments!$C:$C,Payments!$B:$B,$A72))</f>
        <v/>
      </c>
      <c r="K72" s="20" t="str">
        <f t="shared" si="4"/>
        <v/>
      </c>
      <c r="L72" s="21" t="str">
        <f t="shared" si="5"/>
        <v/>
      </c>
    </row>
    <row r="73" spans="1:12" x14ac:dyDescent="0.3">
      <c r="A73" s="17"/>
      <c r="B73" s="19"/>
      <c r="C73" s="17"/>
      <c r="D73" s="17"/>
      <c r="E73" s="17"/>
      <c r="F73" s="17"/>
      <c r="G73" s="20" t="str">
        <f>IF($A73="","",SUMIFS('Bill lines'!$G:$G,'Bill lines'!$A:$A,$A73))</f>
        <v/>
      </c>
      <c r="H73" s="20" t="str">
        <f>IF($A73="","",SUMIFS('Bill lines'!$H:$H,'Bill lines'!$A:$A,$A73))</f>
        <v/>
      </c>
      <c r="I73" s="20" t="str">
        <f t="shared" si="3"/>
        <v/>
      </c>
      <c r="J73" s="20" t="str">
        <f>IF($A73="","",SUMIFS(Payments!$C:$C,Payments!$B:$B,$A73))</f>
        <v/>
      </c>
      <c r="K73" s="20" t="str">
        <f t="shared" si="4"/>
        <v/>
      </c>
      <c r="L73" s="21" t="str">
        <f t="shared" si="5"/>
        <v/>
      </c>
    </row>
    <row r="74" spans="1:12" x14ac:dyDescent="0.3">
      <c r="A74" s="17"/>
      <c r="B74" s="19"/>
      <c r="C74" s="17"/>
      <c r="D74" s="17"/>
      <c r="E74" s="17"/>
      <c r="F74" s="17"/>
      <c r="G74" s="20" t="str">
        <f>IF($A74="","",SUMIFS('Bill lines'!$G:$G,'Bill lines'!$A:$A,$A74))</f>
        <v/>
      </c>
      <c r="H74" s="20" t="str">
        <f>IF($A74="","",SUMIFS('Bill lines'!$H:$H,'Bill lines'!$A:$A,$A74))</f>
        <v/>
      </c>
      <c r="I74" s="20" t="str">
        <f t="shared" si="3"/>
        <v/>
      </c>
      <c r="J74" s="20" t="str">
        <f>IF($A74="","",SUMIFS(Payments!$C:$C,Payments!$B:$B,$A74))</f>
        <v/>
      </c>
      <c r="K74" s="20" t="str">
        <f t="shared" si="4"/>
        <v/>
      </c>
      <c r="L74" s="21" t="str">
        <f t="shared" si="5"/>
        <v/>
      </c>
    </row>
    <row r="75" spans="1:12" x14ac:dyDescent="0.3">
      <c r="A75" s="17"/>
      <c r="B75" s="19"/>
      <c r="C75" s="17"/>
      <c r="D75" s="17"/>
      <c r="E75" s="17"/>
      <c r="F75" s="17"/>
      <c r="G75" s="20" t="str">
        <f>IF($A75="","",SUMIFS('Bill lines'!$G:$G,'Bill lines'!$A:$A,$A75))</f>
        <v/>
      </c>
      <c r="H75" s="20" t="str">
        <f>IF($A75="","",SUMIFS('Bill lines'!$H:$H,'Bill lines'!$A:$A,$A75))</f>
        <v/>
      </c>
      <c r="I75" s="20" t="str">
        <f t="shared" si="3"/>
        <v/>
      </c>
      <c r="J75" s="20" t="str">
        <f>IF($A75="","",SUMIFS(Payments!$C:$C,Payments!$B:$B,$A75))</f>
        <v/>
      </c>
      <c r="K75" s="20" t="str">
        <f t="shared" si="4"/>
        <v/>
      </c>
      <c r="L75" s="21" t="str">
        <f t="shared" si="5"/>
        <v/>
      </c>
    </row>
    <row r="76" spans="1:12" x14ac:dyDescent="0.3">
      <c r="A76" s="17"/>
      <c r="B76" s="19"/>
      <c r="C76" s="17"/>
      <c r="D76" s="17"/>
      <c r="E76" s="17"/>
      <c r="F76" s="17"/>
      <c r="G76" s="20" t="str">
        <f>IF($A76="","",SUMIFS('Bill lines'!$G:$G,'Bill lines'!$A:$A,$A76))</f>
        <v/>
      </c>
      <c r="H76" s="20" t="str">
        <f>IF($A76="","",SUMIFS('Bill lines'!$H:$H,'Bill lines'!$A:$A,$A76))</f>
        <v/>
      </c>
      <c r="I76" s="20" t="str">
        <f t="shared" si="3"/>
        <v/>
      </c>
      <c r="J76" s="20" t="str">
        <f>IF($A76="","",SUMIFS(Payments!$C:$C,Payments!$B:$B,$A76))</f>
        <v/>
      </c>
      <c r="K76" s="20" t="str">
        <f t="shared" si="4"/>
        <v/>
      </c>
      <c r="L76" s="21" t="str">
        <f t="shared" si="5"/>
        <v/>
      </c>
    </row>
    <row r="77" spans="1:12" x14ac:dyDescent="0.3">
      <c r="A77" s="17"/>
      <c r="B77" s="19"/>
      <c r="C77" s="17"/>
      <c r="D77" s="17"/>
      <c r="E77" s="17"/>
      <c r="F77" s="17"/>
      <c r="G77" s="20" t="str">
        <f>IF($A77="","",SUMIFS('Bill lines'!$G:$G,'Bill lines'!$A:$A,$A77))</f>
        <v/>
      </c>
      <c r="H77" s="20" t="str">
        <f>IF($A77="","",SUMIFS('Bill lines'!$H:$H,'Bill lines'!$A:$A,$A77))</f>
        <v/>
      </c>
      <c r="I77" s="20" t="str">
        <f t="shared" si="3"/>
        <v/>
      </c>
      <c r="J77" s="20" t="str">
        <f>IF($A77="","",SUMIFS(Payments!$C:$C,Payments!$B:$B,$A77))</f>
        <v/>
      </c>
      <c r="K77" s="20" t="str">
        <f t="shared" si="4"/>
        <v/>
      </c>
      <c r="L77" s="21" t="str">
        <f t="shared" si="5"/>
        <v/>
      </c>
    </row>
    <row r="78" spans="1:12" x14ac:dyDescent="0.3">
      <c r="A78" s="17"/>
      <c r="B78" s="19"/>
      <c r="C78" s="17"/>
      <c r="D78" s="17"/>
      <c r="E78" s="17"/>
      <c r="F78" s="17"/>
      <c r="G78" s="20" t="str">
        <f>IF($A78="","",SUMIFS('Bill lines'!$G:$G,'Bill lines'!$A:$A,$A78))</f>
        <v/>
      </c>
      <c r="H78" s="20" t="str">
        <f>IF($A78="","",SUMIFS('Bill lines'!$H:$H,'Bill lines'!$A:$A,$A78))</f>
        <v/>
      </c>
      <c r="I78" s="20" t="str">
        <f t="shared" si="3"/>
        <v/>
      </c>
      <c r="J78" s="20" t="str">
        <f>IF($A78="","",SUMIFS(Payments!$C:$C,Payments!$B:$B,$A78))</f>
        <v/>
      </c>
      <c r="K78" s="20" t="str">
        <f t="shared" si="4"/>
        <v/>
      </c>
      <c r="L78" s="21" t="str">
        <f t="shared" si="5"/>
        <v/>
      </c>
    </row>
    <row r="79" spans="1:12" x14ac:dyDescent="0.3">
      <c r="A79" s="17"/>
      <c r="B79" s="19"/>
      <c r="C79" s="17"/>
      <c r="D79" s="17"/>
      <c r="E79" s="17"/>
      <c r="F79" s="17"/>
      <c r="G79" s="20" t="str">
        <f>IF($A79="","",SUMIFS('Bill lines'!$G:$G,'Bill lines'!$A:$A,$A79))</f>
        <v/>
      </c>
      <c r="H79" s="20" t="str">
        <f>IF($A79="","",SUMIFS('Bill lines'!$H:$H,'Bill lines'!$A:$A,$A79))</f>
        <v/>
      </c>
      <c r="I79" s="20" t="str">
        <f t="shared" si="3"/>
        <v/>
      </c>
      <c r="J79" s="20" t="str">
        <f>IF($A79="","",SUMIFS(Payments!$C:$C,Payments!$B:$B,$A79))</f>
        <v/>
      </c>
      <c r="K79" s="20" t="str">
        <f t="shared" si="4"/>
        <v/>
      </c>
      <c r="L79" s="21" t="str">
        <f t="shared" si="5"/>
        <v/>
      </c>
    </row>
    <row r="80" spans="1:12" x14ac:dyDescent="0.3">
      <c r="A80" s="17"/>
      <c r="B80" s="19"/>
      <c r="C80" s="17"/>
      <c r="D80" s="17"/>
      <c r="E80" s="17"/>
      <c r="F80" s="17"/>
      <c r="G80" s="20" t="str">
        <f>IF($A80="","",SUMIFS('Bill lines'!$G:$G,'Bill lines'!$A:$A,$A80))</f>
        <v/>
      </c>
      <c r="H80" s="20" t="str">
        <f>IF($A80="","",SUMIFS('Bill lines'!$H:$H,'Bill lines'!$A:$A,$A80))</f>
        <v/>
      </c>
      <c r="I80" s="20" t="str">
        <f t="shared" si="3"/>
        <v/>
      </c>
      <c r="J80" s="20" t="str">
        <f>IF($A80="","",SUMIFS(Payments!$C:$C,Payments!$B:$B,$A80))</f>
        <v/>
      </c>
      <c r="K80" s="20" t="str">
        <f t="shared" si="4"/>
        <v/>
      </c>
      <c r="L80" s="21" t="str">
        <f t="shared" si="5"/>
        <v/>
      </c>
    </row>
    <row r="81" spans="1:12" x14ac:dyDescent="0.3">
      <c r="A81" s="17"/>
      <c r="B81" s="19"/>
      <c r="C81" s="17"/>
      <c r="D81" s="17"/>
      <c r="E81" s="17"/>
      <c r="F81" s="17"/>
      <c r="G81" s="20" t="str">
        <f>IF($A81="","",SUMIFS('Bill lines'!$G:$G,'Bill lines'!$A:$A,$A81))</f>
        <v/>
      </c>
      <c r="H81" s="20" t="str">
        <f>IF($A81="","",SUMIFS('Bill lines'!$H:$H,'Bill lines'!$A:$A,$A81))</f>
        <v/>
      </c>
      <c r="I81" s="20" t="str">
        <f t="shared" si="3"/>
        <v/>
      </c>
      <c r="J81" s="20" t="str">
        <f>IF($A81="","",SUMIFS(Payments!$C:$C,Payments!$B:$B,$A81))</f>
        <v/>
      </c>
      <c r="K81" s="20" t="str">
        <f t="shared" si="4"/>
        <v/>
      </c>
      <c r="L81" s="21" t="str">
        <f t="shared" si="5"/>
        <v/>
      </c>
    </row>
    <row r="82" spans="1:12" x14ac:dyDescent="0.3">
      <c r="A82" s="17"/>
      <c r="B82" s="19"/>
      <c r="C82" s="17"/>
      <c r="D82" s="17"/>
      <c r="E82" s="17"/>
      <c r="F82" s="17"/>
      <c r="G82" s="20" t="str">
        <f>IF($A82="","",SUMIFS('Bill lines'!$G:$G,'Bill lines'!$A:$A,$A82))</f>
        <v/>
      </c>
      <c r="H82" s="20" t="str">
        <f>IF($A82="","",SUMIFS('Bill lines'!$H:$H,'Bill lines'!$A:$A,$A82))</f>
        <v/>
      </c>
      <c r="I82" s="20" t="str">
        <f t="shared" si="3"/>
        <v/>
      </c>
      <c r="J82" s="20" t="str">
        <f>IF($A82="","",SUMIFS(Payments!$C:$C,Payments!$B:$B,$A82))</f>
        <v/>
      </c>
      <c r="K82" s="20" t="str">
        <f t="shared" si="4"/>
        <v/>
      </c>
      <c r="L82" s="21" t="str">
        <f t="shared" si="5"/>
        <v/>
      </c>
    </row>
    <row r="83" spans="1:12" x14ac:dyDescent="0.3">
      <c r="A83" s="17"/>
      <c r="B83" s="19"/>
      <c r="C83" s="17"/>
      <c r="D83" s="17"/>
      <c r="E83" s="17"/>
      <c r="F83" s="17"/>
      <c r="G83" s="20" t="str">
        <f>IF($A83="","",SUMIFS('Bill lines'!$G:$G,'Bill lines'!$A:$A,$A83))</f>
        <v/>
      </c>
      <c r="H83" s="20" t="str">
        <f>IF($A83="","",SUMIFS('Bill lines'!$H:$H,'Bill lines'!$A:$A,$A83))</f>
        <v/>
      </c>
      <c r="I83" s="20" t="str">
        <f t="shared" si="3"/>
        <v/>
      </c>
      <c r="J83" s="20" t="str">
        <f>IF($A83="","",SUMIFS(Payments!$C:$C,Payments!$B:$B,$A83))</f>
        <v/>
      </c>
      <c r="K83" s="20" t="str">
        <f t="shared" si="4"/>
        <v/>
      </c>
      <c r="L83" s="21" t="str">
        <f t="shared" si="5"/>
        <v/>
      </c>
    </row>
    <row r="84" spans="1:12" x14ac:dyDescent="0.3">
      <c r="A84" s="17"/>
      <c r="B84" s="19"/>
      <c r="C84" s="17"/>
      <c r="D84" s="17"/>
      <c r="E84" s="17"/>
      <c r="F84" s="17"/>
      <c r="G84" s="20" t="str">
        <f>IF($A84="","",SUMIFS('Bill lines'!$G:$G,'Bill lines'!$A:$A,$A84))</f>
        <v/>
      </c>
      <c r="H84" s="20" t="str">
        <f>IF($A84="","",SUMIFS('Bill lines'!$H:$H,'Bill lines'!$A:$A,$A84))</f>
        <v/>
      </c>
      <c r="I84" s="20" t="str">
        <f t="shared" si="3"/>
        <v/>
      </c>
      <c r="J84" s="20" t="str">
        <f>IF($A84="","",SUMIFS(Payments!$C:$C,Payments!$B:$B,$A84))</f>
        <v/>
      </c>
      <c r="K84" s="20" t="str">
        <f t="shared" si="4"/>
        <v/>
      </c>
      <c r="L84" s="21" t="str">
        <f t="shared" si="5"/>
        <v/>
      </c>
    </row>
    <row r="85" spans="1:12" x14ac:dyDescent="0.3">
      <c r="A85" s="17"/>
      <c r="B85" s="19"/>
      <c r="C85" s="17"/>
      <c r="D85" s="17"/>
      <c r="E85" s="17"/>
      <c r="F85" s="17"/>
      <c r="G85" s="20" t="str">
        <f>IF($A85="","",SUMIFS('Bill lines'!$G:$G,'Bill lines'!$A:$A,$A85))</f>
        <v/>
      </c>
      <c r="H85" s="20" t="str">
        <f>IF($A85="","",SUMIFS('Bill lines'!$H:$H,'Bill lines'!$A:$A,$A85))</f>
        <v/>
      </c>
      <c r="I85" s="20" t="str">
        <f t="shared" si="3"/>
        <v/>
      </c>
      <c r="J85" s="20" t="str">
        <f>IF($A85="","",SUMIFS(Payments!$C:$C,Payments!$B:$B,$A85))</f>
        <v/>
      </c>
      <c r="K85" s="20" t="str">
        <f t="shared" si="4"/>
        <v/>
      </c>
      <c r="L85" s="21" t="str">
        <f t="shared" si="5"/>
        <v/>
      </c>
    </row>
    <row r="86" spans="1:12" x14ac:dyDescent="0.3">
      <c r="A86" s="17"/>
      <c r="B86" s="19"/>
      <c r="C86" s="17"/>
      <c r="D86" s="17"/>
      <c r="E86" s="17"/>
      <c r="F86" s="17"/>
      <c r="G86" s="20" t="str">
        <f>IF($A86="","",SUMIFS('Bill lines'!$G:$G,'Bill lines'!$A:$A,$A86))</f>
        <v/>
      </c>
      <c r="H86" s="20" t="str">
        <f>IF($A86="","",SUMIFS('Bill lines'!$H:$H,'Bill lines'!$A:$A,$A86))</f>
        <v/>
      </c>
      <c r="I86" s="20" t="str">
        <f t="shared" si="3"/>
        <v/>
      </c>
      <c r="J86" s="20" t="str">
        <f>IF($A86="","",SUMIFS(Payments!$C:$C,Payments!$B:$B,$A86))</f>
        <v/>
      </c>
      <c r="K86" s="20" t="str">
        <f t="shared" si="4"/>
        <v/>
      </c>
      <c r="L86" s="21" t="str">
        <f t="shared" si="5"/>
        <v/>
      </c>
    </row>
    <row r="87" spans="1:12" x14ac:dyDescent="0.3">
      <c r="A87" s="17"/>
      <c r="B87" s="19"/>
      <c r="C87" s="17"/>
      <c r="D87" s="17"/>
      <c r="E87" s="17"/>
      <c r="F87" s="17"/>
      <c r="G87" s="20" t="str">
        <f>IF($A87="","",SUMIFS('Bill lines'!$G:$G,'Bill lines'!$A:$A,$A87))</f>
        <v/>
      </c>
      <c r="H87" s="20" t="str">
        <f>IF($A87="","",SUMIFS('Bill lines'!$H:$H,'Bill lines'!$A:$A,$A87))</f>
        <v/>
      </c>
      <c r="I87" s="20" t="str">
        <f t="shared" si="3"/>
        <v/>
      </c>
      <c r="J87" s="20" t="str">
        <f>IF($A87="","",SUMIFS(Payments!$C:$C,Payments!$B:$B,$A87))</f>
        <v/>
      </c>
      <c r="K87" s="20" t="str">
        <f t="shared" si="4"/>
        <v/>
      </c>
      <c r="L87" s="21" t="str">
        <f t="shared" si="5"/>
        <v/>
      </c>
    </row>
    <row r="88" spans="1:12" x14ac:dyDescent="0.3">
      <c r="A88" s="17"/>
      <c r="B88" s="19"/>
      <c r="C88" s="17"/>
      <c r="D88" s="17"/>
      <c r="E88" s="17"/>
      <c r="F88" s="17"/>
      <c r="G88" s="20" t="str">
        <f>IF($A88="","",SUMIFS('Bill lines'!$G:$G,'Bill lines'!$A:$A,$A88))</f>
        <v/>
      </c>
      <c r="H88" s="20" t="str">
        <f>IF($A88="","",SUMIFS('Bill lines'!$H:$H,'Bill lines'!$A:$A,$A88))</f>
        <v/>
      </c>
      <c r="I88" s="20" t="str">
        <f t="shared" si="3"/>
        <v/>
      </c>
      <c r="J88" s="20" t="str">
        <f>IF($A88="","",SUMIFS(Payments!$C:$C,Payments!$B:$B,$A88))</f>
        <v/>
      </c>
      <c r="K88" s="20" t="str">
        <f t="shared" si="4"/>
        <v/>
      </c>
      <c r="L88" s="21" t="str">
        <f t="shared" si="5"/>
        <v/>
      </c>
    </row>
    <row r="89" spans="1:12" x14ac:dyDescent="0.3">
      <c r="A89" s="17"/>
      <c r="B89" s="19"/>
      <c r="C89" s="17"/>
      <c r="D89" s="17"/>
      <c r="E89" s="17"/>
      <c r="F89" s="17"/>
      <c r="G89" s="20" t="str">
        <f>IF($A89="","",SUMIFS('Bill lines'!$G:$G,'Bill lines'!$A:$A,$A89))</f>
        <v/>
      </c>
      <c r="H89" s="20" t="str">
        <f>IF($A89="","",SUMIFS('Bill lines'!$H:$H,'Bill lines'!$A:$A,$A89))</f>
        <v/>
      </c>
      <c r="I89" s="20" t="str">
        <f t="shared" si="3"/>
        <v/>
      </c>
      <c r="J89" s="20" t="str">
        <f>IF($A89="","",SUMIFS(Payments!$C:$C,Payments!$B:$B,$A89))</f>
        <v/>
      </c>
      <c r="K89" s="20" t="str">
        <f t="shared" si="4"/>
        <v/>
      </c>
      <c r="L89" s="21" t="str">
        <f t="shared" si="5"/>
        <v/>
      </c>
    </row>
    <row r="90" spans="1:12" x14ac:dyDescent="0.3">
      <c r="A90" s="17"/>
      <c r="B90" s="19"/>
      <c r="C90" s="17"/>
      <c r="D90" s="17"/>
      <c r="E90" s="17"/>
      <c r="F90" s="17"/>
      <c r="G90" s="20" t="str">
        <f>IF($A90="","",SUMIFS('Bill lines'!$G:$G,'Bill lines'!$A:$A,$A90))</f>
        <v/>
      </c>
      <c r="H90" s="20" t="str">
        <f>IF($A90="","",SUMIFS('Bill lines'!$H:$H,'Bill lines'!$A:$A,$A90))</f>
        <v/>
      </c>
      <c r="I90" s="20" t="str">
        <f t="shared" si="3"/>
        <v/>
      </c>
      <c r="J90" s="20" t="str">
        <f>IF($A90="","",SUMIFS(Payments!$C:$C,Payments!$B:$B,$A90))</f>
        <v/>
      </c>
      <c r="K90" s="20" t="str">
        <f t="shared" si="4"/>
        <v/>
      </c>
      <c r="L90" s="21" t="str">
        <f t="shared" si="5"/>
        <v/>
      </c>
    </row>
    <row r="91" spans="1:12" x14ac:dyDescent="0.3">
      <c r="A91" s="17"/>
      <c r="B91" s="19"/>
      <c r="C91" s="17"/>
      <c r="D91" s="17"/>
      <c r="E91" s="17"/>
      <c r="F91" s="17"/>
      <c r="G91" s="20" t="str">
        <f>IF($A91="","",SUMIFS('Bill lines'!$G:$G,'Bill lines'!$A:$A,$A91))</f>
        <v/>
      </c>
      <c r="H91" s="20" t="str">
        <f>IF($A91="","",SUMIFS('Bill lines'!$H:$H,'Bill lines'!$A:$A,$A91))</f>
        <v/>
      </c>
      <c r="I91" s="20" t="str">
        <f t="shared" si="3"/>
        <v/>
      </c>
      <c r="J91" s="20" t="str">
        <f>IF($A91="","",SUMIFS(Payments!$C:$C,Payments!$B:$B,$A91))</f>
        <v/>
      </c>
      <c r="K91" s="20" t="str">
        <f t="shared" si="4"/>
        <v/>
      </c>
      <c r="L91" s="21" t="str">
        <f t="shared" si="5"/>
        <v/>
      </c>
    </row>
    <row r="92" spans="1:12" x14ac:dyDescent="0.3">
      <c r="A92" s="17"/>
      <c r="B92" s="19"/>
      <c r="C92" s="17"/>
      <c r="D92" s="17"/>
      <c r="E92" s="17"/>
      <c r="F92" s="17"/>
      <c r="G92" s="20" t="str">
        <f>IF($A92="","",SUMIFS('Bill lines'!$G:$G,'Bill lines'!$A:$A,$A92))</f>
        <v/>
      </c>
      <c r="H92" s="20" t="str">
        <f>IF($A92="","",SUMIFS('Bill lines'!$H:$H,'Bill lines'!$A:$A,$A92))</f>
        <v/>
      </c>
      <c r="I92" s="20" t="str">
        <f t="shared" si="3"/>
        <v/>
      </c>
      <c r="J92" s="20" t="str">
        <f>IF($A92="","",SUMIFS(Payments!$C:$C,Payments!$B:$B,$A92))</f>
        <v/>
      </c>
      <c r="K92" s="20" t="str">
        <f t="shared" si="4"/>
        <v/>
      </c>
      <c r="L92" s="21" t="str">
        <f t="shared" si="5"/>
        <v/>
      </c>
    </row>
    <row r="93" spans="1:12" x14ac:dyDescent="0.3">
      <c r="A93" s="17"/>
      <c r="B93" s="19"/>
      <c r="C93" s="17"/>
      <c r="D93" s="17"/>
      <c r="E93" s="17"/>
      <c r="F93" s="17"/>
      <c r="G93" s="20" t="str">
        <f>IF($A93="","",SUMIFS('Bill lines'!$G:$G,'Bill lines'!$A:$A,$A93))</f>
        <v/>
      </c>
      <c r="H93" s="20" t="str">
        <f>IF($A93="","",SUMIFS('Bill lines'!$H:$H,'Bill lines'!$A:$A,$A93))</f>
        <v/>
      </c>
      <c r="I93" s="20" t="str">
        <f t="shared" si="3"/>
        <v/>
      </c>
      <c r="J93" s="20" t="str">
        <f>IF($A93="","",SUMIFS(Payments!$C:$C,Payments!$B:$B,$A93))</f>
        <v/>
      </c>
      <c r="K93" s="20" t="str">
        <f t="shared" si="4"/>
        <v/>
      </c>
      <c r="L93" s="21" t="str">
        <f t="shared" si="5"/>
        <v/>
      </c>
    </row>
    <row r="94" spans="1:12" x14ac:dyDescent="0.3">
      <c r="A94" s="17"/>
      <c r="B94" s="19"/>
      <c r="C94" s="17"/>
      <c r="D94" s="17"/>
      <c r="E94" s="17"/>
      <c r="F94" s="17"/>
      <c r="G94" s="20" t="str">
        <f>IF($A94="","",SUMIFS('Bill lines'!$G:$G,'Bill lines'!$A:$A,$A94))</f>
        <v/>
      </c>
      <c r="H94" s="20" t="str">
        <f>IF($A94="","",SUMIFS('Bill lines'!$H:$H,'Bill lines'!$A:$A,$A94))</f>
        <v/>
      </c>
      <c r="I94" s="20" t="str">
        <f t="shared" si="3"/>
        <v/>
      </c>
      <c r="J94" s="20" t="str">
        <f>IF($A94="","",SUMIFS(Payments!$C:$C,Payments!$B:$B,$A94))</f>
        <v/>
      </c>
      <c r="K94" s="20" t="str">
        <f t="shared" si="4"/>
        <v/>
      </c>
      <c r="L94" s="21" t="str">
        <f t="shared" si="5"/>
        <v/>
      </c>
    </row>
    <row r="95" spans="1:12" x14ac:dyDescent="0.3">
      <c r="A95" s="17"/>
      <c r="B95" s="19"/>
      <c r="C95" s="17"/>
      <c r="D95" s="17"/>
      <c r="E95" s="17"/>
      <c r="F95" s="17"/>
      <c r="G95" s="20" t="str">
        <f>IF($A95="","",SUMIFS('Bill lines'!$G:$G,'Bill lines'!$A:$A,$A95))</f>
        <v/>
      </c>
      <c r="H95" s="20" t="str">
        <f>IF($A95="","",SUMIFS('Bill lines'!$H:$H,'Bill lines'!$A:$A,$A95))</f>
        <v/>
      </c>
      <c r="I95" s="20" t="str">
        <f t="shared" si="3"/>
        <v/>
      </c>
      <c r="J95" s="20" t="str">
        <f>IF($A95="","",SUMIFS(Payments!$C:$C,Payments!$B:$B,$A95))</f>
        <v/>
      </c>
      <c r="K95" s="20" t="str">
        <f t="shared" si="4"/>
        <v/>
      </c>
      <c r="L95" s="21" t="str">
        <f t="shared" si="5"/>
        <v/>
      </c>
    </row>
    <row r="96" spans="1:12" x14ac:dyDescent="0.3">
      <c r="A96" s="17"/>
      <c r="B96" s="19"/>
      <c r="C96" s="17"/>
      <c r="D96" s="17"/>
      <c r="E96" s="17"/>
      <c r="F96" s="17"/>
      <c r="G96" s="20" t="str">
        <f>IF($A96="","",SUMIFS('Bill lines'!$G:$G,'Bill lines'!$A:$A,$A96))</f>
        <v/>
      </c>
      <c r="H96" s="20" t="str">
        <f>IF($A96="","",SUMIFS('Bill lines'!$H:$H,'Bill lines'!$A:$A,$A96))</f>
        <v/>
      </c>
      <c r="I96" s="20" t="str">
        <f t="shared" si="3"/>
        <v/>
      </c>
      <c r="J96" s="20" t="str">
        <f>IF($A96="","",SUMIFS(Payments!$C:$C,Payments!$B:$B,$A96))</f>
        <v/>
      </c>
      <c r="K96" s="20" t="str">
        <f t="shared" si="4"/>
        <v/>
      </c>
      <c r="L96" s="21" t="str">
        <f t="shared" si="5"/>
        <v/>
      </c>
    </row>
    <row r="97" spans="1:12" x14ac:dyDescent="0.3">
      <c r="A97" s="17"/>
      <c r="B97" s="19"/>
      <c r="C97" s="17"/>
      <c r="D97" s="17"/>
      <c r="E97" s="17"/>
      <c r="F97" s="17"/>
      <c r="G97" s="20" t="str">
        <f>IF($A97="","",SUMIFS('Bill lines'!$G:$G,'Bill lines'!$A:$A,$A97))</f>
        <v/>
      </c>
      <c r="H97" s="20" t="str">
        <f>IF($A97="","",SUMIFS('Bill lines'!$H:$H,'Bill lines'!$A:$A,$A97))</f>
        <v/>
      </c>
      <c r="I97" s="20" t="str">
        <f t="shared" si="3"/>
        <v/>
      </c>
      <c r="J97" s="20" t="str">
        <f>IF($A97="","",SUMIFS(Payments!$C:$C,Payments!$B:$B,$A97))</f>
        <v/>
      </c>
      <c r="K97" s="20" t="str">
        <f t="shared" si="4"/>
        <v/>
      </c>
      <c r="L97" s="21" t="str">
        <f t="shared" si="5"/>
        <v/>
      </c>
    </row>
    <row r="98" spans="1:12" x14ac:dyDescent="0.3">
      <c r="A98" s="17"/>
      <c r="B98" s="19"/>
      <c r="C98" s="17"/>
      <c r="D98" s="17"/>
      <c r="E98" s="17"/>
      <c r="F98" s="17"/>
      <c r="G98" s="20" t="str">
        <f>IF($A98="","",SUMIFS('Bill lines'!$G:$G,'Bill lines'!$A:$A,$A98))</f>
        <v/>
      </c>
      <c r="H98" s="20" t="str">
        <f>IF($A98="","",SUMIFS('Bill lines'!$H:$H,'Bill lines'!$A:$A,$A98))</f>
        <v/>
      </c>
      <c r="I98" s="20" t="str">
        <f t="shared" si="3"/>
        <v/>
      </c>
      <c r="J98" s="20" t="str">
        <f>IF($A98="","",SUMIFS(Payments!$C:$C,Payments!$B:$B,$A98))</f>
        <v/>
      </c>
      <c r="K98" s="20" t="str">
        <f t="shared" si="4"/>
        <v/>
      </c>
      <c r="L98" s="21" t="str">
        <f t="shared" si="5"/>
        <v/>
      </c>
    </row>
    <row r="99" spans="1:12" x14ac:dyDescent="0.3">
      <c r="A99" s="17"/>
      <c r="B99" s="19"/>
      <c r="C99" s="17"/>
      <c r="D99" s="17"/>
      <c r="E99" s="17"/>
      <c r="F99" s="17"/>
      <c r="G99" s="20" t="str">
        <f>IF($A99="","",SUMIFS('Bill lines'!$G:$G,'Bill lines'!$A:$A,$A99))</f>
        <v/>
      </c>
      <c r="H99" s="20" t="str">
        <f>IF($A99="","",SUMIFS('Bill lines'!$H:$H,'Bill lines'!$A:$A,$A99))</f>
        <v/>
      </c>
      <c r="I99" s="20" t="str">
        <f t="shared" si="3"/>
        <v/>
      </c>
      <c r="J99" s="20" t="str">
        <f>IF($A99="","",SUMIFS(Payments!$C:$C,Payments!$B:$B,$A99))</f>
        <v/>
      </c>
      <c r="K99" s="20" t="str">
        <f t="shared" si="4"/>
        <v/>
      </c>
      <c r="L99" s="21" t="str">
        <f t="shared" si="5"/>
        <v/>
      </c>
    </row>
    <row r="100" spans="1:12" x14ac:dyDescent="0.3">
      <c r="A100" s="17"/>
      <c r="B100" s="19"/>
      <c r="C100" s="17"/>
      <c r="D100" s="17"/>
      <c r="E100" s="17"/>
      <c r="F100" s="17"/>
      <c r="G100" s="20" t="str">
        <f>IF($A100="","",SUMIFS('Bill lines'!$G:$G,'Bill lines'!$A:$A,$A100))</f>
        <v/>
      </c>
      <c r="H100" s="20" t="str">
        <f>IF($A100="","",SUMIFS('Bill lines'!$H:$H,'Bill lines'!$A:$A,$A100))</f>
        <v/>
      </c>
      <c r="I100" s="20" t="str">
        <f t="shared" si="3"/>
        <v/>
      </c>
      <c r="J100" s="20" t="str">
        <f>IF($A100="","",SUMIFS(Payments!$C:$C,Payments!$B:$B,$A100))</f>
        <v/>
      </c>
      <c r="K100" s="20" t="str">
        <f t="shared" si="4"/>
        <v/>
      </c>
      <c r="L100" s="21" t="str">
        <f t="shared" si="5"/>
        <v/>
      </c>
    </row>
    <row r="101" spans="1:12" x14ac:dyDescent="0.3">
      <c r="A101" s="17"/>
      <c r="B101" s="19"/>
      <c r="C101" s="17"/>
      <c r="D101" s="17"/>
      <c r="E101" s="17"/>
      <c r="F101" s="17"/>
      <c r="G101" s="20" t="str">
        <f>IF($A101="","",SUMIFS('Bill lines'!$G:$G,'Bill lines'!$A:$A,$A101))</f>
        <v/>
      </c>
      <c r="H101" s="20" t="str">
        <f>IF($A101="","",SUMIFS('Bill lines'!$H:$H,'Bill lines'!$A:$A,$A101))</f>
        <v/>
      </c>
      <c r="I101" s="20" t="str">
        <f t="shared" si="3"/>
        <v/>
      </c>
      <c r="J101" s="20" t="str">
        <f>IF($A101="","",SUMIFS(Payments!$C:$C,Payments!$B:$B,$A101))</f>
        <v/>
      </c>
      <c r="K101" s="20" t="str">
        <f t="shared" si="4"/>
        <v/>
      </c>
      <c r="L101" s="21" t="str">
        <f t="shared" si="5"/>
        <v/>
      </c>
    </row>
    <row r="102" spans="1:12" x14ac:dyDescent="0.3">
      <c r="A102" s="17"/>
      <c r="B102" s="19"/>
      <c r="C102" s="17"/>
      <c r="D102" s="17"/>
      <c r="E102" s="17"/>
      <c r="F102" s="17"/>
      <c r="G102" s="20" t="str">
        <f>IF($A102="","",SUMIFS('Bill lines'!$G:$G,'Bill lines'!$A:$A,$A102))</f>
        <v/>
      </c>
      <c r="H102" s="20" t="str">
        <f>IF($A102="","",SUMIFS('Bill lines'!$H:$H,'Bill lines'!$A:$A,$A102))</f>
        <v/>
      </c>
      <c r="I102" s="20" t="str">
        <f t="shared" si="3"/>
        <v/>
      </c>
      <c r="J102" s="20" t="str">
        <f>IF($A102="","",SUMIFS(Payments!$C:$C,Payments!$B:$B,$A102))</f>
        <v/>
      </c>
      <c r="K102" s="20" t="str">
        <f t="shared" si="4"/>
        <v/>
      </c>
      <c r="L102" s="21" t="str">
        <f t="shared" si="5"/>
        <v/>
      </c>
    </row>
    <row r="103" spans="1:12" x14ac:dyDescent="0.3">
      <c r="A103" s="17"/>
      <c r="B103" s="19"/>
      <c r="C103" s="17"/>
      <c r="D103" s="17"/>
      <c r="E103" s="17"/>
      <c r="F103" s="17"/>
      <c r="G103" s="20" t="str">
        <f>IF($A103="","",SUMIFS('Bill lines'!$G:$G,'Bill lines'!$A:$A,$A103))</f>
        <v/>
      </c>
      <c r="H103" s="20" t="str">
        <f>IF($A103="","",SUMIFS('Bill lines'!$H:$H,'Bill lines'!$A:$A,$A103))</f>
        <v/>
      </c>
      <c r="I103" s="20" t="str">
        <f t="shared" si="3"/>
        <v/>
      </c>
      <c r="J103" s="20" t="str">
        <f>IF($A103="","",SUMIFS(Payments!$C:$C,Payments!$B:$B,$A103))</f>
        <v/>
      </c>
      <c r="K103" s="20" t="str">
        <f t="shared" si="4"/>
        <v/>
      </c>
      <c r="L103" s="21" t="str">
        <f t="shared" si="5"/>
        <v/>
      </c>
    </row>
    <row r="104" spans="1:12" x14ac:dyDescent="0.3">
      <c r="A104" s="17"/>
      <c r="B104" s="19"/>
      <c r="C104" s="17"/>
      <c r="D104" s="17"/>
      <c r="E104" s="17"/>
      <c r="F104" s="17"/>
      <c r="G104" s="20" t="str">
        <f>IF($A104="","",SUMIFS('Bill lines'!$G:$G,'Bill lines'!$A:$A,$A104))</f>
        <v/>
      </c>
      <c r="H104" s="20" t="str">
        <f>IF($A104="","",SUMIFS('Bill lines'!$H:$H,'Bill lines'!$A:$A,$A104))</f>
        <v/>
      </c>
      <c r="I104" s="20" t="str">
        <f t="shared" si="3"/>
        <v/>
      </c>
      <c r="J104" s="20" t="str">
        <f>IF($A104="","",SUMIFS(Payments!$C:$C,Payments!$B:$B,$A104))</f>
        <v/>
      </c>
      <c r="K104" s="20" t="str">
        <f t="shared" si="4"/>
        <v/>
      </c>
      <c r="L104" s="21" t="str">
        <f t="shared" si="5"/>
        <v/>
      </c>
    </row>
    <row r="105" spans="1:12" x14ac:dyDescent="0.3">
      <c r="A105" s="17"/>
      <c r="B105" s="19"/>
      <c r="C105" s="17"/>
      <c r="D105" s="17"/>
      <c r="E105" s="17"/>
      <c r="F105" s="17"/>
      <c r="G105" s="20" t="str">
        <f>IF($A105="","",SUMIFS('Bill lines'!$G:$G,'Bill lines'!$A:$A,$A105))</f>
        <v/>
      </c>
      <c r="H105" s="20" t="str">
        <f>IF($A105="","",SUMIFS('Bill lines'!$H:$H,'Bill lines'!$A:$A,$A105))</f>
        <v/>
      </c>
      <c r="I105" s="20" t="str">
        <f t="shared" si="3"/>
        <v/>
      </c>
      <c r="J105" s="20" t="str">
        <f>IF($A105="","",SUMIFS(Payments!$C:$C,Payments!$B:$B,$A105))</f>
        <v/>
      </c>
      <c r="K105" s="20" t="str">
        <f t="shared" si="4"/>
        <v/>
      </c>
      <c r="L105" s="21" t="str">
        <f t="shared" si="5"/>
        <v/>
      </c>
    </row>
    <row r="106" spans="1:12" x14ac:dyDescent="0.3">
      <c r="A106" s="17"/>
      <c r="B106" s="19"/>
      <c r="C106" s="17"/>
      <c r="D106" s="17"/>
      <c r="E106" s="17"/>
      <c r="F106" s="17"/>
      <c r="G106" s="20" t="str">
        <f>IF($A106="","",SUMIFS('Bill lines'!$G:$G,'Bill lines'!$A:$A,$A106))</f>
        <v/>
      </c>
      <c r="H106" s="20" t="str">
        <f>IF($A106="","",SUMIFS('Bill lines'!$H:$H,'Bill lines'!$A:$A,$A106))</f>
        <v/>
      </c>
      <c r="I106" s="20" t="str">
        <f t="shared" si="3"/>
        <v/>
      </c>
      <c r="J106" s="20" t="str">
        <f>IF($A106="","",SUMIFS(Payments!$C:$C,Payments!$B:$B,$A106))</f>
        <v/>
      </c>
      <c r="K106" s="20" t="str">
        <f t="shared" si="4"/>
        <v/>
      </c>
      <c r="L106" s="21" t="str">
        <f t="shared" si="5"/>
        <v/>
      </c>
    </row>
    <row r="107" spans="1:12" x14ac:dyDescent="0.3">
      <c r="A107" s="17"/>
      <c r="B107" s="19"/>
      <c r="C107" s="17"/>
      <c r="D107" s="17"/>
      <c r="E107" s="17"/>
      <c r="F107" s="17"/>
      <c r="G107" s="20" t="str">
        <f>IF($A107="","",SUMIFS('Bill lines'!$G:$G,'Bill lines'!$A:$A,$A107))</f>
        <v/>
      </c>
      <c r="H107" s="20" t="str">
        <f>IF($A107="","",SUMIFS('Bill lines'!$H:$H,'Bill lines'!$A:$A,$A107))</f>
        <v/>
      </c>
      <c r="I107" s="20" t="str">
        <f t="shared" si="3"/>
        <v/>
      </c>
      <c r="J107" s="20" t="str">
        <f>IF($A107="","",SUMIFS(Payments!$C:$C,Payments!$B:$B,$A107))</f>
        <v/>
      </c>
      <c r="K107" s="20" t="str">
        <f t="shared" si="4"/>
        <v/>
      </c>
      <c r="L107" s="21" t="str">
        <f t="shared" si="5"/>
        <v/>
      </c>
    </row>
    <row r="108" spans="1:12" x14ac:dyDescent="0.3">
      <c r="A108" s="17"/>
      <c r="B108" s="19"/>
      <c r="C108" s="17"/>
      <c r="D108" s="17"/>
      <c r="E108" s="17"/>
      <c r="F108" s="17"/>
      <c r="G108" s="20" t="str">
        <f>IF($A108="","",SUMIFS('Bill lines'!$G:$G,'Bill lines'!$A:$A,$A108))</f>
        <v/>
      </c>
      <c r="H108" s="20" t="str">
        <f>IF($A108="","",SUMIFS('Bill lines'!$H:$H,'Bill lines'!$A:$A,$A108))</f>
        <v/>
      </c>
      <c r="I108" s="20" t="str">
        <f t="shared" si="3"/>
        <v/>
      </c>
      <c r="J108" s="20" t="str">
        <f>IF($A108="","",SUMIFS(Payments!$C:$C,Payments!$B:$B,$A108))</f>
        <v/>
      </c>
      <c r="K108" s="20" t="str">
        <f t="shared" si="4"/>
        <v/>
      </c>
      <c r="L108" s="21" t="str">
        <f t="shared" si="5"/>
        <v/>
      </c>
    </row>
    <row r="109" spans="1:12" x14ac:dyDescent="0.3">
      <c r="A109" s="17"/>
      <c r="B109" s="19"/>
      <c r="C109" s="17"/>
      <c r="D109" s="17"/>
      <c r="E109" s="17"/>
      <c r="F109" s="17"/>
      <c r="G109" s="20" t="str">
        <f>IF($A109="","",SUMIFS('Bill lines'!$G:$G,'Bill lines'!$A:$A,$A109))</f>
        <v/>
      </c>
      <c r="H109" s="20" t="str">
        <f>IF($A109="","",SUMIFS('Bill lines'!$H:$H,'Bill lines'!$A:$A,$A109))</f>
        <v/>
      </c>
      <c r="I109" s="20" t="str">
        <f t="shared" si="3"/>
        <v/>
      </c>
      <c r="J109" s="20" t="str">
        <f>IF($A109="","",SUMIFS(Payments!$C:$C,Payments!$B:$B,$A109))</f>
        <v/>
      </c>
      <c r="K109" s="20" t="str">
        <f t="shared" si="4"/>
        <v/>
      </c>
      <c r="L109" s="21" t="str">
        <f t="shared" si="5"/>
        <v/>
      </c>
    </row>
    <row r="110" spans="1:12" x14ac:dyDescent="0.3">
      <c r="A110" s="17"/>
      <c r="B110" s="19"/>
      <c r="C110" s="17"/>
      <c r="D110" s="17"/>
      <c r="E110" s="17"/>
      <c r="F110" s="17"/>
      <c r="G110" s="20" t="str">
        <f>IF($A110="","",SUMIFS('Bill lines'!$G:$G,'Bill lines'!$A:$A,$A110))</f>
        <v/>
      </c>
      <c r="H110" s="20" t="str">
        <f>IF($A110="","",SUMIFS('Bill lines'!$H:$H,'Bill lines'!$A:$A,$A110))</f>
        <v/>
      </c>
      <c r="I110" s="20" t="str">
        <f t="shared" si="3"/>
        <v/>
      </c>
      <c r="J110" s="20" t="str">
        <f>IF($A110="","",SUMIFS(Payments!$C:$C,Payments!$B:$B,$A110))</f>
        <v/>
      </c>
      <c r="K110" s="20" t="str">
        <f t="shared" si="4"/>
        <v/>
      </c>
      <c r="L110" s="21" t="str">
        <f t="shared" si="5"/>
        <v/>
      </c>
    </row>
    <row r="111" spans="1:12" x14ac:dyDescent="0.3">
      <c r="A111" s="17"/>
      <c r="B111" s="19"/>
      <c r="C111" s="17"/>
      <c r="D111" s="17"/>
      <c r="E111" s="17"/>
      <c r="F111" s="17"/>
      <c r="G111" s="20" t="str">
        <f>IF($A111="","",SUMIFS('Bill lines'!$G:$G,'Bill lines'!$A:$A,$A111))</f>
        <v/>
      </c>
      <c r="H111" s="20" t="str">
        <f>IF($A111="","",SUMIFS('Bill lines'!$H:$H,'Bill lines'!$A:$A,$A111))</f>
        <v/>
      </c>
      <c r="I111" s="20" t="str">
        <f t="shared" si="3"/>
        <v/>
      </c>
      <c r="J111" s="20" t="str">
        <f>IF($A111="","",SUMIFS(Payments!$C:$C,Payments!$B:$B,$A111))</f>
        <v/>
      </c>
      <c r="K111" s="20" t="str">
        <f t="shared" si="4"/>
        <v/>
      </c>
      <c r="L111" s="21" t="str">
        <f t="shared" si="5"/>
        <v/>
      </c>
    </row>
    <row r="112" spans="1:12" x14ac:dyDescent="0.3">
      <c r="A112" s="17"/>
      <c r="B112" s="19"/>
      <c r="C112" s="17"/>
      <c r="D112" s="17"/>
      <c r="E112" s="17"/>
      <c r="F112" s="17"/>
      <c r="G112" s="20" t="str">
        <f>IF($A112="","",SUMIFS('Bill lines'!$G:$G,'Bill lines'!$A:$A,$A112))</f>
        <v/>
      </c>
      <c r="H112" s="20" t="str">
        <f>IF($A112="","",SUMIFS('Bill lines'!$H:$H,'Bill lines'!$A:$A,$A112))</f>
        <v/>
      </c>
      <c r="I112" s="20" t="str">
        <f t="shared" si="3"/>
        <v/>
      </c>
      <c r="J112" s="20" t="str">
        <f>IF($A112="","",SUMIFS(Payments!$C:$C,Payments!$B:$B,$A112))</f>
        <v/>
      </c>
      <c r="K112" s="20" t="str">
        <f t="shared" si="4"/>
        <v/>
      </c>
      <c r="L112" s="21" t="str">
        <f t="shared" si="5"/>
        <v/>
      </c>
    </row>
    <row r="113" spans="1:12" x14ac:dyDescent="0.3">
      <c r="A113" s="17"/>
      <c r="B113" s="19"/>
      <c r="C113" s="17"/>
      <c r="D113" s="17"/>
      <c r="E113" s="17"/>
      <c r="F113" s="17"/>
      <c r="G113" s="20" t="str">
        <f>IF($A113="","",SUMIFS('Bill lines'!$G:$G,'Bill lines'!$A:$A,$A113))</f>
        <v/>
      </c>
      <c r="H113" s="20" t="str">
        <f>IF($A113="","",SUMIFS('Bill lines'!$H:$H,'Bill lines'!$A:$A,$A113))</f>
        <v/>
      </c>
      <c r="I113" s="20" t="str">
        <f t="shared" si="3"/>
        <v/>
      </c>
      <c r="J113" s="20" t="str">
        <f>IF($A113="","",SUMIFS(Payments!$C:$C,Payments!$B:$B,$A113))</f>
        <v/>
      </c>
      <c r="K113" s="20" t="str">
        <f t="shared" si="4"/>
        <v/>
      </c>
      <c r="L113" s="21" t="str">
        <f t="shared" si="5"/>
        <v/>
      </c>
    </row>
    <row r="114" spans="1:12" x14ac:dyDescent="0.3">
      <c r="A114" s="17"/>
      <c r="B114" s="19"/>
      <c r="C114" s="17"/>
      <c r="D114" s="17"/>
      <c r="E114" s="17"/>
      <c r="F114" s="17"/>
      <c r="G114" s="20" t="str">
        <f>IF($A114="","",SUMIFS('Bill lines'!$G:$G,'Bill lines'!$A:$A,$A114))</f>
        <v/>
      </c>
      <c r="H114" s="20" t="str">
        <f>IF($A114="","",SUMIFS('Bill lines'!$H:$H,'Bill lines'!$A:$A,$A114))</f>
        <v/>
      </c>
      <c r="I114" s="20" t="str">
        <f t="shared" si="3"/>
        <v/>
      </c>
      <c r="J114" s="20" t="str">
        <f>IF($A114="","",SUMIFS(Payments!$C:$C,Payments!$B:$B,$A114))</f>
        <v/>
      </c>
      <c r="K114" s="20" t="str">
        <f t="shared" si="4"/>
        <v/>
      </c>
      <c r="L114" s="21" t="str">
        <f t="shared" si="5"/>
        <v/>
      </c>
    </row>
    <row r="115" spans="1:12" x14ac:dyDescent="0.3">
      <c r="A115" s="17"/>
      <c r="B115" s="19"/>
      <c r="C115" s="17"/>
      <c r="D115" s="17"/>
      <c r="E115" s="17"/>
      <c r="F115" s="17"/>
      <c r="G115" s="20" t="str">
        <f>IF($A115="","",SUMIFS('Bill lines'!$G:$G,'Bill lines'!$A:$A,$A115))</f>
        <v/>
      </c>
      <c r="H115" s="20" t="str">
        <f>IF($A115="","",SUMIFS('Bill lines'!$H:$H,'Bill lines'!$A:$A,$A115))</f>
        <v/>
      </c>
      <c r="I115" s="20" t="str">
        <f t="shared" si="3"/>
        <v/>
      </c>
      <c r="J115" s="20" t="str">
        <f>IF($A115="","",SUMIFS(Payments!$C:$C,Payments!$B:$B,$A115))</f>
        <v/>
      </c>
      <c r="K115" s="20" t="str">
        <f t="shared" si="4"/>
        <v/>
      </c>
      <c r="L115" s="21" t="str">
        <f t="shared" si="5"/>
        <v/>
      </c>
    </row>
    <row r="116" spans="1:12" x14ac:dyDescent="0.3">
      <c r="A116" s="17"/>
      <c r="B116" s="19"/>
      <c r="C116" s="17"/>
      <c r="D116" s="17"/>
      <c r="E116" s="17"/>
      <c r="F116" s="17"/>
      <c r="G116" s="20" t="str">
        <f>IF($A116="","",SUMIFS('Bill lines'!$G:$G,'Bill lines'!$A:$A,$A116))</f>
        <v/>
      </c>
      <c r="H116" s="20" t="str">
        <f>IF($A116="","",SUMIFS('Bill lines'!$H:$H,'Bill lines'!$A:$A,$A116))</f>
        <v/>
      </c>
      <c r="I116" s="20" t="str">
        <f t="shared" si="3"/>
        <v/>
      </c>
      <c r="J116" s="20" t="str">
        <f>IF($A116="","",SUMIFS(Payments!$C:$C,Payments!$B:$B,$A116))</f>
        <v/>
      </c>
      <c r="K116" s="20" t="str">
        <f t="shared" si="4"/>
        <v/>
      </c>
      <c r="L116" s="21" t="str">
        <f t="shared" si="5"/>
        <v/>
      </c>
    </row>
    <row r="117" spans="1:12" x14ac:dyDescent="0.3">
      <c r="A117" s="17"/>
      <c r="B117" s="19"/>
      <c r="C117" s="17"/>
      <c r="D117" s="17"/>
      <c r="E117" s="17"/>
      <c r="F117" s="17"/>
      <c r="G117" s="20" t="str">
        <f>IF($A117="","",SUMIFS('Bill lines'!$G:$G,'Bill lines'!$A:$A,$A117))</f>
        <v/>
      </c>
      <c r="H117" s="20" t="str">
        <f>IF($A117="","",SUMIFS('Bill lines'!$H:$H,'Bill lines'!$A:$A,$A117))</f>
        <v/>
      </c>
      <c r="I117" s="20" t="str">
        <f t="shared" si="3"/>
        <v/>
      </c>
      <c r="J117" s="20" t="str">
        <f>IF($A117="","",SUMIFS(Payments!$C:$C,Payments!$B:$B,$A117))</f>
        <v/>
      </c>
      <c r="K117" s="20" t="str">
        <f t="shared" si="4"/>
        <v/>
      </c>
      <c r="L117" s="21" t="str">
        <f t="shared" si="5"/>
        <v/>
      </c>
    </row>
    <row r="118" spans="1:12" x14ac:dyDescent="0.3">
      <c r="A118" s="17"/>
      <c r="B118" s="19"/>
      <c r="C118" s="17"/>
      <c r="D118" s="17"/>
      <c r="E118" s="17"/>
      <c r="F118" s="17"/>
      <c r="G118" s="20" t="str">
        <f>IF($A118="","",SUMIFS('Bill lines'!$G:$G,'Bill lines'!$A:$A,$A118))</f>
        <v/>
      </c>
      <c r="H118" s="20" t="str">
        <f>IF($A118="","",SUMIFS('Bill lines'!$H:$H,'Bill lines'!$A:$A,$A118))</f>
        <v/>
      </c>
      <c r="I118" s="20" t="str">
        <f t="shared" si="3"/>
        <v/>
      </c>
      <c r="J118" s="20" t="str">
        <f>IF($A118="","",SUMIFS(Payments!$C:$C,Payments!$B:$B,$A118))</f>
        <v/>
      </c>
      <c r="K118" s="20" t="str">
        <f t="shared" si="4"/>
        <v/>
      </c>
      <c r="L118" s="21" t="str">
        <f t="shared" si="5"/>
        <v/>
      </c>
    </row>
    <row r="119" spans="1:12" x14ac:dyDescent="0.3">
      <c r="A119" s="17"/>
      <c r="B119" s="19"/>
      <c r="C119" s="17"/>
      <c r="D119" s="17"/>
      <c r="E119" s="17"/>
      <c r="F119" s="17"/>
      <c r="G119" s="20" t="str">
        <f>IF($A119="","",SUMIFS('Bill lines'!$G:$G,'Bill lines'!$A:$A,$A119))</f>
        <v/>
      </c>
      <c r="H119" s="20" t="str">
        <f>IF($A119="","",SUMIFS('Bill lines'!$H:$H,'Bill lines'!$A:$A,$A119))</f>
        <v/>
      </c>
      <c r="I119" s="20" t="str">
        <f t="shared" si="3"/>
        <v/>
      </c>
      <c r="J119" s="20" t="str">
        <f>IF($A119="","",SUMIFS(Payments!$C:$C,Payments!$B:$B,$A119))</f>
        <v/>
      </c>
      <c r="K119" s="20" t="str">
        <f t="shared" si="4"/>
        <v/>
      </c>
      <c r="L119" s="21" t="str">
        <f t="shared" si="5"/>
        <v/>
      </c>
    </row>
    <row r="120" spans="1:12" x14ac:dyDescent="0.3">
      <c r="A120" s="17"/>
      <c r="B120" s="19"/>
      <c r="C120" s="17"/>
      <c r="D120" s="17"/>
      <c r="E120" s="17"/>
      <c r="F120" s="17"/>
      <c r="G120" s="20" t="str">
        <f>IF($A120="","",SUMIFS('Bill lines'!$G:$G,'Bill lines'!$A:$A,$A120))</f>
        <v/>
      </c>
      <c r="H120" s="20" t="str">
        <f>IF($A120="","",SUMIFS('Bill lines'!$H:$H,'Bill lines'!$A:$A,$A120))</f>
        <v/>
      </c>
      <c r="I120" s="20" t="str">
        <f t="shared" si="3"/>
        <v/>
      </c>
      <c r="J120" s="20" t="str">
        <f>IF($A120="","",SUMIFS(Payments!$C:$C,Payments!$B:$B,$A120))</f>
        <v/>
      </c>
      <c r="K120" s="20" t="str">
        <f t="shared" si="4"/>
        <v/>
      </c>
      <c r="L120" s="21" t="str">
        <f t="shared" si="5"/>
        <v/>
      </c>
    </row>
    <row r="121" spans="1:12" x14ac:dyDescent="0.3">
      <c r="A121" s="17"/>
      <c r="B121" s="19"/>
      <c r="C121" s="17"/>
      <c r="D121" s="17"/>
      <c r="E121" s="17"/>
      <c r="F121" s="17"/>
      <c r="G121" s="20" t="str">
        <f>IF($A121="","",SUMIFS('Bill lines'!$G:$G,'Bill lines'!$A:$A,$A121))</f>
        <v/>
      </c>
      <c r="H121" s="20" t="str">
        <f>IF($A121="","",SUMIFS('Bill lines'!$H:$H,'Bill lines'!$A:$A,$A121))</f>
        <v/>
      </c>
      <c r="I121" s="20" t="str">
        <f t="shared" si="3"/>
        <v/>
      </c>
      <c r="J121" s="20" t="str">
        <f>IF($A121="","",SUMIFS(Payments!$C:$C,Payments!$B:$B,$A121))</f>
        <v/>
      </c>
      <c r="K121" s="20" t="str">
        <f t="shared" si="4"/>
        <v/>
      </c>
      <c r="L121" s="21" t="str">
        <f t="shared" si="5"/>
        <v/>
      </c>
    </row>
    <row r="122" spans="1:12" x14ac:dyDescent="0.3">
      <c r="A122" s="17"/>
      <c r="B122" s="19"/>
      <c r="C122" s="17"/>
      <c r="D122" s="17"/>
      <c r="E122" s="17"/>
      <c r="F122" s="17"/>
      <c r="G122" s="20" t="str">
        <f>IF($A122="","",SUMIFS('Bill lines'!$G:$G,'Bill lines'!$A:$A,$A122))</f>
        <v/>
      </c>
      <c r="H122" s="20" t="str">
        <f>IF($A122="","",SUMIFS('Bill lines'!$H:$H,'Bill lines'!$A:$A,$A122))</f>
        <v/>
      </c>
      <c r="I122" s="20" t="str">
        <f t="shared" si="3"/>
        <v/>
      </c>
      <c r="J122" s="20" t="str">
        <f>IF($A122="","",SUMIFS(Payments!$C:$C,Payments!$B:$B,$A122))</f>
        <v/>
      </c>
      <c r="K122" s="20" t="str">
        <f t="shared" si="4"/>
        <v/>
      </c>
      <c r="L122" s="21" t="str">
        <f t="shared" si="5"/>
        <v/>
      </c>
    </row>
    <row r="123" spans="1:12" x14ac:dyDescent="0.3">
      <c r="A123" s="17"/>
      <c r="B123" s="19"/>
      <c r="C123" s="17"/>
      <c r="D123" s="17"/>
      <c r="E123" s="17"/>
      <c r="F123" s="17"/>
      <c r="G123" s="20" t="str">
        <f>IF($A123="","",SUMIFS('Bill lines'!$G:$G,'Bill lines'!$A:$A,$A123))</f>
        <v/>
      </c>
      <c r="H123" s="20" t="str">
        <f>IF($A123="","",SUMIFS('Bill lines'!$H:$H,'Bill lines'!$A:$A,$A123))</f>
        <v/>
      </c>
      <c r="I123" s="20" t="str">
        <f t="shared" si="3"/>
        <v/>
      </c>
      <c r="J123" s="20" t="str">
        <f>IF($A123="","",SUMIFS(Payments!$C:$C,Payments!$B:$B,$A123))</f>
        <v/>
      </c>
      <c r="K123" s="20" t="str">
        <f t="shared" si="4"/>
        <v/>
      </c>
      <c r="L123" s="21" t="str">
        <f t="shared" si="5"/>
        <v/>
      </c>
    </row>
    <row r="124" spans="1:12" x14ac:dyDescent="0.3">
      <c r="A124" s="17"/>
      <c r="B124" s="19"/>
      <c r="C124" s="17"/>
      <c r="D124" s="17"/>
      <c r="E124" s="17"/>
      <c r="F124" s="17"/>
      <c r="G124" s="20" t="str">
        <f>IF($A124="","",SUMIFS('Bill lines'!$G:$G,'Bill lines'!$A:$A,$A124))</f>
        <v/>
      </c>
      <c r="H124" s="20" t="str">
        <f>IF($A124="","",SUMIFS('Bill lines'!$H:$H,'Bill lines'!$A:$A,$A124))</f>
        <v/>
      </c>
      <c r="I124" s="20" t="str">
        <f t="shared" si="3"/>
        <v/>
      </c>
      <c r="J124" s="20" t="str">
        <f>IF($A124="","",SUMIFS(Payments!$C:$C,Payments!$B:$B,$A124))</f>
        <v/>
      </c>
      <c r="K124" s="20" t="str">
        <f t="shared" si="4"/>
        <v/>
      </c>
      <c r="L124" s="21" t="str">
        <f t="shared" si="5"/>
        <v/>
      </c>
    </row>
    <row r="125" spans="1:12" x14ac:dyDescent="0.3">
      <c r="A125" s="17"/>
      <c r="B125" s="19"/>
      <c r="C125" s="17"/>
      <c r="D125" s="17"/>
      <c r="E125" s="17"/>
      <c r="F125" s="17"/>
      <c r="G125" s="20" t="str">
        <f>IF($A125="","",SUMIFS('Bill lines'!$G:$G,'Bill lines'!$A:$A,$A125))</f>
        <v/>
      </c>
      <c r="H125" s="20" t="str">
        <f>IF($A125="","",SUMIFS('Bill lines'!$H:$H,'Bill lines'!$A:$A,$A125))</f>
        <v/>
      </c>
      <c r="I125" s="20" t="str">
        <f t="shared" si="3"/>
        <v/>
      </c>
      <c r="J125" s="20" t="str">
        <f>IF($A125="","",SUMIFS(Payments!$C:$C,Payments!$B:$B,$A125))</f>
        <v/>
      </c>
      <c r="K125" s="20" t="str">
        <f t="shared" si="4"/>
        <v/>
      </c>
      <c r="L125" s="21" t="str">
        <f t="shared" si="5"/>
        <v/>
      </c>
    </row>
    <row r="126" spans="1:12" x14ac:dyDescent="0.3">
      <c r="A126" s="17"/>
      <c r="B126" s="19"/>
      <c r="C126" s="17"/>
      <c r="D126" s="17"/>
      <c r="E126" s="17"/>
      <c r="F126" s="17"/>
      <c r="G126" s="20" t="str">
        <f>IF($A126="","",SUMIFS('Bill lines'!$G:$G,'Bill lines'!$A:$A,$A126))</f>
        <v/>
      </c>
      <c r="H126" s="20" t="str">
        <f>IF($A126="","",SUMIFS('Bill lines'!$H:$H,'Bill lines'!$A:$A,$A126))</f>
        <v/>
      </c>
      <c r="I126" s="20" t="str">
        <f t="shared" si="3"/>
        <v/>
      </c>
      <c r="J126" s="20" t="str">
        <f>IF($A126="","",SUMIFS(Payments!$C:$C,Payments!$B:$B,$A126))</f>
        <v/>
      </c>
      <c r="K126" s="20" t="str">
        <f t="shared" si="4"/>
        <v/>
      </c>
      <c r="L126" s="21" t="str">
        <f t="shared" si="5"/>
        <v/>
      </c>
    </row>
    <row r="127" spans="1:12" x14ac:dyDescent="0.3">
      <c r="A127" s="17"/>
      <c r="B127" s="19"/>
      <c r="C127" s="17"/>
      <c r="D127" s="17"/>
      <c r="E127" s="17"/>
      <c r="F127" s="17"/>
      <c r="G127" s="20" t="str">
        <f>IF($A127="","",SUMIFS('Bill lines'!$G:$G,'Bill lines'!$A:$A,$A127))</f>
        <v/>
      </c>
      <c r="H127" s="20" t="str">
        <f>IF($A127="","",SUMIFS('Bill lines'!$H:$H,'Bill lines'!$A:$A,$A127))</f>
        <v/>
      </c>
      <c r="I127" s="20" t="str">
        <f t="shared" si="3"/>
        <v/>
      </c>
      <c r="J127" s="20" t="str">
        <f>IF($A127="","",SUMIFS(Payments!$C:$C,Payments!$B:$B,$A127))</f>
        <v/>
      </c>
      <c r="K127" s="20" t="str">
        <f t="shared" si="4"/>
        <v/>
      </c>
      <c r="L127" s="21" t="str">
        <f t="shared" si="5"/>
        <v/>
      </c>
    </row>
    <row r="128" spans="1:12" x14ac:dyDescent="0.3">
      <c r="A128" s="17"/>
      <c r="B128" s="19"/>
      <c r="C128" s="17"/>
      <c r="D128" s="17"/>
      <c r="E128" s="17"/>
      <c r="F128" s="17"/>
      <c r="G128" s="20" t="str">
        <f>IF($A128="","",SUMIFS('Bill lines'!$G:$G,'Bill lines'!$A:$A,$A128))</f>
        <v/>
      </c>
      <c r="H128" s="20" t="str">
        <f>IF($A128="","",SUMIFS('Bill lines'!$H:$H,'Bill lines'!$A:$A,$A128))</f>
        <v/>
      </c>
      <c r="I128" s="20" t="str">
        <f t="shared" si="3"/>
        <v/>
      </c>
      <c r="J128" s="20" t="str">
        <f>IF($A128="","",SUMIFS(Payments!$C:$C,Payments!$B:$B,$A128))</f>
        <v/>
      </c>
      <c r="K128" s="20" t="str">
        <f t="shared" si="4"/>
        <v/>
      </c>
      <c r="L128" s="21" t="str">
        <f t="shared" si="5"/>
        <v/>
      </c>
    </row>
    <row r="129" spans="1:12" x14ac:dyDescent="0.3">
      <c r="A129" s="17"/>
      <c r="B129" s="19"/>
      <c r="C129" s="17"/>
      <c r="D129" s="17"/>
      <c r="E129" s="17"/>
      <c r="F129" s="17"/>
      <c r="G129" s="20" t="str">
        <f>IF($A129="","",SUMIFS('Bill lines'!$G:$G,'Bill lines'!$A:$A,$A129))</f>
        <v/>
      </c>
      <c r="H129" s="20" t="str">
        <f>IF($A129="","",SUMIFS('Bill lines'!$H:$H,'Bill lines'!$A:$A,$A129))</f>
        <v/>
      </c>
      <c r="I129" s="20" t="str">
        <f t="shared" si="3"/>
        <v/>
      </c>
      <c r="J129" s="20" t="str">
        <f>IF($A129="","",SUMIFS(Payments!$C:$C,Payments!$B:$B,$A129))</f>
        <v/>
      </c>
      <c r="K129" s="20" t="str">
        <f t="shared" si="4"/>
        <v/>
      </c>
      <c r="L129" s="21" t="str">
        <f t="shared" si="5"/>
        <v/>
      </c>
    </row>
    <row r="130" spans="1:12" x14ac:dyDescent="0.3">
      <c r="A130" s="17"/>
      <c r="B130" s="19"/>
      <c r="C130" s="17"/>
      <c r="D130" s="17"/>
      <c r="E130" s="17"/>
      <c r="F130" s="17"/>
      <c r="G130" s="20" t="str">
        <f>IF($A130="","",SUMIFS('Bill lines'!$G:$G,'Bill lines'!$A:$A,$A130))</f>
        <v/>
      </c>
      <c r="H130" s="20" t="str">
        <f>IF($A130="","",SUMIFS('Bill lines'!$H:$H,'Bill lines'!$A:$A,$A130))</f>
        <v/>
      </c>
      <c r="I130" s="20" t="str">
        <f t="shared" si="3"/>
        <v/>
      </c>
      <c r="J130" s="20" t="str">
        <f>IF($A130="","",SUMIFS(Payments!$C:$C,Payments!$B:$B,$A130))</f>
        <v/>
      </c>
      <c r="K130" s="20" t="str">
        <f t="shared" si="4"/>
        <v/>
      </c>
      <c r="L130" s="21" t="str">
        <f t="shared" si="5"/>
        <v/>
      </c>
    </row>
    <row r="131" spans="1:12" x14ac:dyDescent="0.3">
      <c r="A131" s="17"/>
      <c r="B131" s="19"/>
      <c r="C131" s="17"/>
      <c r="D131" s="17"/>
      <c r="E131" s="17"/>
      <c r="F131" s="17"/>
      <c r="G131" s="20" t="str">
        <f>IF($A131="","",SUMIFS('Bill lines'!$G:$G,'Bill lines'!$A:$A,$A131))</f>
        <v/>
      </c>
      <c r="H131" s="20" t="str">
        <f>IF($A131="","",SUMIFS('Bill lines'!$H:$H,'Bill lines'!$A:$A,$A131))</f>
        <v/>
      </c>
      <c r="I131" s="20" t="str">
        <f t="shared" si="3"/>
        <v/>
      </c>
      <c r="J131" s="20" t="str">
        <f>IF($A131="","",SUMIFS(Payments!$C:$C,Payments!$B:$B,$A131))</f>
        <v/>
      </c>
      <c r="K131" s="20" t="str">
        <f t="shared" si="4"/>
        <v/>
      </c>
      <c r="L131" s="21" t="str">
        <f t="shared" si="5"/>
        <v/>
      </c>
    </row>
    <row r="132" spans="1:12" x14ac:dyDescent="0.3">
      <c r="A132" s="17"/>
      <c r="B132" s="19"/>
      <c r="C132" s="17"/>
      <c r="D132" s="17"/>
      <c r="E132" s="17"/>
      <c r="F132" s="17"/>
      <c r="G132" s="20" t="str">
        <f>IF($A132="","",SUMIFS('Bill lines'!$G:$G,'Bill lines'!$A:$A,$A132))</f>
        <v/>
      </c>
      <c r="H132" s="20" t="str">
        <f>IF($A132="","",SUMIFS('Bill lines'!$H:$H,'Bill lines'!$A:$A,$A132))</f>
        <v/>
      </c>
      <c r="I132" s="20" t="str">
        <f t="shared" ref="I132:I195" si="6">IF($A132="","",G132-H132)</f>
        <v/>
      </c>
      <c r="J132" s="20" t="str">
        <f>IF($A132="","",SUMIFS(Payments!$C:$C,Payments!$B:$B,$A132))</f>
        <v/>
      </c>
      <c r="K132" s="20" t="str">
        <f t="shared" ref="K132:K195" si="7">IF($A132="","",I132-J132)</f>
        <v/>
      </c>
      <c r="L132" s="21" t="str">
        <f t="shared" ref="L132:L195" si="8">IF($A132="","",IF(I132=0,"No services",IF(K132&lt;0,"Refund due",IF(K132=0,"Paid",IF(J132&gt;0,"Part paid","Due")))))</f>
        <v/>
      </c>
    </row>
    <row r="133" spans="1:12" x14ac:dyDescent="0.3">
      <c r="A133" s="17"/>
      <c r="B133" s="19"/>
      <c r="C133" s="17"/>
      <c r="D133" s="17"/>
      <c r="E133" s="17"/>
      <c r="F133" s="17"/>
      <c r="G133" s="20" t="str">
        <f>IF($A133="","",SUMIFS('Bill lines'!$G:$G,'Bill lines'!$A:$A,$A133))</f>
        <v/>
      </c>
      <c r="H133" s="20" t="str">
        <f>IF($A133="","",SUMIFS('Bill lines'!$H:$H,'Bill lines'!$A:$A,$A133))</f>
        <v/>
      </c>
      <c r="I133" s="20" t="str">
        <f t="shared" si="6"/>
        <v/>
      </c>
      <c r="J133" s="20" t="str">
        <f>IF($A133="","",SUMIFS(Payments!$C:$C,Payments!$B:$B,$A133))</f>
        <v/>
      </c>
      <c r="K133" s="20" t="str">
        <f t="shared" si="7"/>
        <v/>
      </c>
      <c r="L133" s="21" t="str">
        <f t="shared" si="8"/>
        <v/>
      </c>
    </row>
    <row r="134" spans="1:12" x14ac:dyDescent="0.3">
      <c r="A134" s="17"/>
      <c r="B134" s="19"/>
      <c r="C134" s="17"/>
      <c r="D134" s="17"/>
      <c r="E134" s="17"/>
      <c r="F134" s="17"/>
      <c r="G134" s="20" t="str">
        <f>IF($A134="","",SUMIFS('Bill lines'!$G:$G,'Bill lines'!$A:$A,$A134))</f>
        <v/>
      </c>
      <c r="H134" s="20" t="str">
        <f>IF($A134="","",SUMIFS('Bill lines'!$H:$H,'Bill lines'!$A:$A,$A134))</f>
        <v/>
      </c>
      <c r="I134" s="20" t="str">
        <f t="shared" si="6"/>
        <v/>
      </c>
      <c r="J134" s="20" t="str">
        <f>IF($A134="","",SUMIFS(Payments!$C:$C,Payments!$B:$B,$A134))</f>
        <v/>
      </c>
      <c r="K134" s="20" t="str">
        <f t="shared" si="7"/>
        <v/>
      </c>
      <c r="L134" s="21" t="str">
        <f t="shared" si="8"/>
        <v/>
      </c>
    </row>
    <row r="135" spans="1:12" x14ac:dyDescent="0.3">
      <c r="A135" s="17"/>
      <c r="B135" s="19"/>
      <c r="C135" s="17"/>
      <c r="D135" s="17"/>
      <c r="E135" s="17"/>
      <c r="F135" s="17"/>
      <c r="G135" s="20" t="str">
        <f>IF($A135="","",SUMIFS('Bill lines'!$G:$G,'Bill lines'!$A:$A,$A135))</f>
        <v/>
      </c>
      <c r="H135" s="20" t="str">
        <f>IF($A135="","",SUMIFS('Bill lines'!$H:$H,'Bill lines'!$A:$A,$A135))</f>
        <v/>
      </c>
      <c r="I135" s="20" t="str">
        <f t="shared" si="6"/>
        <v/>
      </c>
      <c r="J135" s="20" t="str">
        <f>IF($A135="","",SUMIFS(Payments!$C:$C,Payments!$B:$B,$A135))</f>
        <v/>
      </c>
      <c r="K135" s="20" t="str">
        <f t="shared" si="7"/>
        <v/>
      </c>
      <c r="L135" s="21" t="str">
        <f t="shared" si="8"/>
        <v/>
      </c>
    </row>
    <row r="136" spans="1:12" x14ac:dyDescent="0.3">
      <c r="A136" s="17"/>
      <c r="B136" s="19"/>
      <c r="C136" s="17"/>
      <c r="D136" s="17"/>
      <c r="E136" s="17"/>
      <c r="F136" s="17"/>
      <c r="G136" s="20" t="str">
        <f>IF($A136="","",SUMIFS('Bill lines'!$G:$G,'Bill lines'!$A:$A,$A136))</f>
        <v/>
      </c>
      <c r="H136" s="20" t="str">
        <f>IF($A136="","",SUMIFS('Bill lines'!$H:$H,'Bill lines'!$A:$A,$A136))</f>
        <v/>
      </c>
      <c r="I136" s="20" t="str">
        <f t="shared" si="6"/>
        <v/>
      </c>
      <c r="J136" s="20" t="str">
        <f>IF($A136="","",SUMIFS(Payments!$C:$C,Payments!$B:$B,$A136))</f>
        <v/>
      </c>
      <c r="K136" s="20" t="str">
        <f t="shared" si="7"/>
        <v/>
      </c>
      <c r="L136" s="21" t="str">
        <f t="shared" si="8"/>
        <v/>
      </c>
    </row>
    <row r="137" spans="1:12" x14ac:dyDescent="0.3">
      <c r="A137" s="17"/>
      <c r="B137" s="19"/>
      <c r="C137" s="17"/>
      <c r="D137" s="17"/>
      <c r="E137" s="17"/>
      <c r="F137" s="17"/>
      <c r="G137" s="20" t="str">
        <f>IF($A137="","",SUMIFS('Bill lines'!$G:$G,'Bill lines'!$A:$A,$A137))</f>
        <v/>
      </c>
      <c r="H137" s="20" t="str">
        <f>IF($A137="","",SUMIFS('Bill lines'!$H:$H,'Bill lines'!$A:$A,$A137))</f>
        <v/>
      </c>
      <c r="I137" s="20" t="str">
        <f t="shared" si="6"/>
        <v/>
      </c>
      <c r="J137" s="20" t="str">
        <f>IF($A137="","",SUMIFS(Payments!$C:$C,Payments!$B:$B,$A137))</f>
        <v/>
      </c>
      <c r="K137" s="20" t="str">
        <f t="shared" si="7"/>
        <v/>
      </c>
      <c r="L137" s="21" t="str">
        <f t="shared" si="8"/>
        <v/>
      </c>
    </row>
    <row r="138" spans="1:12" x14ac:dyDescent="0.3">
      <c r="A138" s="17"/>
      <c r="B138" s="19"/>
      <c r="C138" s="17"/>
      <c r="D138" s="17"/>
      <c r="E138" s="17"/>
      <c r="F138" s="17"/>
      <c r="G138" s="20" t="str">
        <f>IF($A138="","",SUMIFS('Bill lines'!$G:$G,'Bill lines'!$A:$A,$A138))</f>
        <v/>
      </c>
      <c r="H138" s="20" t="str">
        <f>IF($A138="","",SUMIFS('Bill lines'!$H:$H,'Bill lines'!$A:$A,$A138))</f>
        <v/>
      </c>
      <c r="I138" s="20" t="str">
        <f t="shared" si="6"/>
        <v/>
      </c>
      <c r="J138" s="20" t="str">
        <f>IF($A138="","",SUMIFS(Payments!$C:$C,Payments!$B:$B,$A138))</f>
        <v/>
      </c>
      <c r="K138" s="20" t="str">
        <f t="shared" si="7"/>
        <v/>
      </c>
      <c r="L138" s="21" t="str">
        <f t="shared" si="8"/>
        <v/>
      </c>
    </row>
    <row r="139" spans="1:12" x14ac:dyDescent="0.3">
      <c r="A139" s="17"/>
      <c r="B139" s="19"/>
      <c r="C139" s="17"/>
      <c r="D139" s="17"/>
      <c r="E139" s="17"/>
      <c r="F139" s="17"/>
      <c r="G139" s="20" t="str">
        <f>IF($A139="","",SUMIFS('Bill lines'!$G:$G,'Bill lines'!$A:$A,$A139))</f>
        <v/>
      </c>
      <c r="H139" s="20" t="str">
        <f>IF($A139="","",SUMIFS('Bill lines'!$H:$H,'Bill lines'!$A:$A,$A139))</f>
        <v/>
      </c>
      <c r="I139" s="20" t="str">
        <f t="shared" si="6"/>
        <v/>
      </c>
      <c r="J139" s="20" t="str">
        <f>IF($A139="","",SUMIFS(Payments!$C:$C,Payments!$B:$B,$A139))</f>
        <v/>
      </c>
      <c r="K139" s="20" t="str">
        <f t="shared" si="7"/>
        <v/>
      </c>
      <c r="L139" s="21" t="str">
        <f t="shared" si="8"/>
        <v/>
      </c>
    </row>
    <row r="140" spans="1:12" x14ac:dyDescent="0.3">
      <c r="A140" s="17"/>
      <c r="B140" s="19"/>
      <c r="C140" s="17"/>
      <c r="D140" s="17"/>
      <c r="E140" s="17"/>
      <c r="F140" s="17"/>
      <c r="G140" s="20" t="str">
        <f>IF($A140="","",SUMIFS('Bill lines'!$G:$G,'Bill lines'!$A:$A,$A140))</f>
        <v/>
      </c>
      <c r="H140" s="20" t="str">
        <f>IF($A140="","",SUMIFS('Bill lines'!$H:$H,'Bill lines'!$A:$A,$A140))</f>
        <v/>
      </c>
      <c r="I140" s="20" t="str">
        <f t="shared" si="6"/>
        <v/>
      </c>
      <c r="J140" s="20" t="str">
        <f>IF($A140="","",SUMIFS(Payments!$C:$C,Payments!$B:$B,$A140))</f>
        <v/>
      </c>
      <c r="K140" s="20" t="str">
        <f t="shared" si="7"/>
        <v/>
      </c>
      <c r="L140" s="21" t="str">
        <f t="shared" si="8"/>
        <v/>
      </c>
    </row>
    <row r="141" spans="1:12" x14ac:dyDescent="0.3">
      <c r="A141" s="17"/>
      <c r="B141" s="19"/>
      <c r="C141" s="17"/>
      <c r="D141" s="17"/>
      <c r="E141" s="17"/>
      <c r="F141" s="17"/>
      <c r="G141" s="20" t="str">
        <f>IF($A141="","",SUMIFS('Bill lines'!$G:$G,'Bill lines'!$A:$A,$A141))</f>
        <v/>
      </c>
      <c r="H141" s="20" t="str">
        <f>IF($A141="","",SUMIFS('Bill lines'!$H:$H,'Bill lines'!$A:$A,$A141))</f>
        <v/>
      </c>
      <c r="I141" s="20" t="str">
        <f t="shared" si="6"/>
        <v/>
      </c>
      <c r="J141" s="20" t="str">
        <f>IF($A141="","",SUMIFS(Payments!$C:$C,Payments!$B:$B,$A141))</f>
        <v/>
      </c>
      <c r="K141" s="20" t="str">
        <f t="shared" si="7"/>
        <v/>
      </c>
      <c r="L141" s="21" t="str">
        <f t="shared" si="8"/>
        <v/>
      </c>
    </row>
    <row r="142" spans="1:12" x14ac:dyDescent="0.3">
      <c r="A142" s="17"/>
      <c r="B142" s="19"/>
      <c r="C142" s="17"/>
      <c r="D142" s="17"/>
      <c r="E142" s="17"/>
      <c r="F142" s="17"/>
      <c r="G142" s="20" t="str">
        <f>IF($A142="","",SUMIFS('Bill lines'!$G:$G,'Bill lines'!$A:$A,$A142))</f>
        <v/>
      </c>
      <c r="H142" s="20" t="str">
        <f>IF($A142="","",SUMIFS('Bill lines'!$H:$H,'Bill lines'!$A:$A,$A142))</f>
        <v/>
      </c>
      <c r="I142" s="20" t="str">
        <f t="shared" si="6"/>
        <v/>
      </c>
      <c r="J142" s="20" t="str">
        <f>IF($A142="","",SUMIFS(Payments!$C:$C,Payments!$B:$B,$A142))</f>
        <v/>
      </c>
      <c r="K142" s="20" t="str">
        <f t="shared" si="7"/>
        <v/>
      </c>
      <c r="L142" s="21" t="str">
        <f t="shared" si="8"/>
        <v/>
      </c>
    </row>
    <row r="143" spans="1:12" x14ac:dyDescent="0.3">
      <c r="A143" s="17"/>
      <c r="B143" s="19"/>
      <c r="C143" s="17"/>
      <c r="D143" s="17"/>
      <c r="E143" s="17"/>
      <c r="F143" s="17"/>
      <c r="G143" s="20" t="str">
        <f>IF($A143="","",SUMIFS('Bill lines'!$G:$G,'Bill lines'!$A:$A,$A143))</f>
        <v/>
      </c>
      <c r="H143" s="20" t="str">
        <f>IF($A143="","",SUMIFS('Bill lines'!$H:$H,'Bill lines'!$A:$A,$A143))</f>
        <v/>
      </c>
      <c r="I143" s="20" t="str">
        <f t="shared" si="6"/>
        <v/>
      </c>
      <c r="J143" s="20" t="str">
        <f>IF($A143="","",SUMIFS(Payments!$C:$C,Payments!$B:$B,$A143))</f>
        <v/>
      </c>
      <c r="K143" s="20" t="str">
        <f t="shared" si="7"/>
        <v/>
      </c>
      <c r="L143" s="21" t="str">
        <f t="shared" si="8"/>
        <v/>
      </c>
    </row>
    <row r="144" spans="1:12" x14ac:dyDescent="0.3">
      <c r="A144" s="17"/>
      <c r="B144" s="19"/>
      <c r="C144" s="17"/>
      <c r="D144" s="17"/>
      <c r="E144" s="17"/>
      <c r="F144" s="17"/>
      <c r="G144" s="20" t="str">
        <f>IF($A144="","",SUMIFS('Bill lines'!$G:$G,'Bill lines'!$A:$A,$A144))</f>
        <v/>
      </c>
      <c r="H144" s="20" t="str">
        <f>IF($A144="","",SUMIFS('Bill lines'!$H:$H,'Bill lines'!$A:$A,$A144))</f>
        <v/>
      </c>
      <c r="I144" s="20" t="str">
        <f t="shared" si="6"/>
        <v/>
      </c>
      <c r="J144" s="20" t="str">
        <f>IF($A144="","",SUMIFS(Payments!$C:$C,Payments!$B:$B,$A144))</f>
        <v/>
      </c>
      <c r="K144" s="20" t="str">
        <f t="shared" si="7"/>
        <v/>
      </c>
      <c r="L144" s="21" t="str">
        <f t="shared" si="8"/>
        <v/>
      </c>
    </row>
    <row r="145" spans="1:12" x14ac:dyDescent="0.3">
      <c r="A145" s="17"/>
      <c r="B145" s="19"/>
      <c r="C145" s="17"/>
      <c r="D145" s="17"/>
      <c r="E145" s="17"/>
      <c r="F145" s="17"/>
      <c r="G145" s="20" t="str">
        <f>IF($A145="","",SUMIFS('Bill lines'!$G:$G,'Bill lines'!$A:$A,$A145))</f>
        <v/>
      </c>
      <c r="H145" s="20" t="str">
        <f>IF($A145="","",SUMIFS('Bill lines'!$H:$H,'Bill lines'!$A:$A,$A145))</f>
        <v/>
      </c>
      <c r="I145" s="20" t="str">
        <f t="shared" si="6"/>
        <v/>
      </c>
      <c r="J145" s="20" t="str">
        <f>IF($A145="","",SUMIFS(Payments!$C:$C,Payments!$B:$B,$A145))</f>
        <v/>
      </c>
      <c r="K145" s="20" t="str">
        <f t="shared" si="7"/>
        <v/>
      </c>
      <c r="L145" s="21" t="str">
        <f t="shared" si="8"/>
        <v/>
      </c>
    </row>
    <row r="146" spans="1:12" x14ac:dyDescent="0.3">
      <c r="A146" s="17"/>
      <c r="B146" s="19"/>
      <c r="C146" s="17"/>
      <c r="D146" s="17"/>
      <c r="E146" s="17"/>
      <c r="F146" s="17"/>
      <c r="G146" s="20" t="str">
        <f>IF($A146="","",SUMIFS('Bill lines'!$G:$G,'Bill lines'!$A:$A,$A146))</f>
        <v/>
      </c>
      <c r="H146" s="20" t="str">
        <f>IF($A146="","",SUMIFS('Bill lines'!$H:$H,'Bill lines'!$A:$A,$A146))</f>
        <v/>
      </c>
      <c r="I146" s="20" t="str">
        <f t="shared" si="6"/>
        <v/>
      </c>
      <c r="J146" s="20" t="str">
        <f>IF($A146="","",SUMIFS(Payments!$C:$C,Payments!$B:$B,$A146))</f>
        <v/>
      </c>
      <c r="K146" s="20" t="str">
        <f t="shared" si="7"/>
        <v/>
      </c>
      <c r="L146" s="21" t="str">
        <f t="shared" si="8"/>
        <v/>
      </c>
    </row>
    <row r="147" spans="1:12" x14ac:dyDescent="0.3">
      <c r="A147" s="17"/>
      <c r="B147" s="19"/>
      <c r="C147" s="17"/>
      <c r="D147" s="17"/>
      <c r="E147" s="17"/>
      <c r="F147" s="17"/>
      <c r="G147" s="20" t="str">
        <f>IF($A147="","",SUMIFS('Bill lines'!$G:$G,'Bill lines'!$A:$A,$A147))</f>
        <v/>
      </c>
      <c r="H147" s="20" t="str">
        <f>IF($A147="","",SUMIFS('Bill lines'!$H:$H,'Bill lines'!$A:$A,$A147))</f>
        <v/>
      </c>
      <c r="I147" s="20" t="str">
        <f t="shared" si="6"/>
        <v/>
      </c>
      <c r="J147" s="20" t="str">
        <f>IF($A147="","",SUMIFS(Payments!$C:$C,Payments!$B:$B,$A147))</f>
        <v/>
      </c>
      <c r="K147" s="20" t="str">
        <f t="shared" si="7"/>
        <v/>
      </c>
      <c r="L147" s="21" t="str">
        <f t="shared" si="8"/>
        <v/>
      </c>
    </row>
    <row r="148" spans="1:12" x14ac:dyDescent="0.3">
      <c r="A148" s="17"/>
      <c r="B148" s="19"/>
      <c r="C148" s="17"/>
      <c r="D148" s="17"/>
      <c r="E148" s="17"/>
      <c r="F148" s="17"/>
      <c r="G148" s="20" t="str">
        <f>IF($A148="","",SUMIFS('Bill lines'!$G:$G,'Bill lines'!$A:$A,$A148))</f>
        <v/>
      </c>
      <c r="H148" s="20" t="str">
        <f>IF($A148="","",SUMIFS('Bill lines'!$H:$H,'Bill lines'!$A:$A,$A148))</f>
        <v/>
      </c>
      <c r="I148" s="20" t="str">
        <f t="shared" si="6"/>
        <v/>
      </c>
      <c r="J148" s="20" t="str">
        <f>IF($A148="","",SUMIFS(Payments!$C:$C,Payments!$B:$B,$A148))</f>
        <v/>
      </c>
      <c r="K148" s="20" t="str">
        <f t="shared" si="7"/>
        <v/>
      </c>
      <c r="L148" s="21" t="str">
        <f t="shared" si="8"/>
        <v/>
      </c>
    </row>
    <row r="149" spans="1:12" x14ac:dyDescent="0.3">
      <c r="A149" s="17"/>
      <c r="B149" s="19"/>
      <c r="C149" s="17"/>
      <c r="D149" s="17"/>
      <c r="E149" s="17"/>
      <c r="F149" s="17"/>
      <c r="G149" s="20" t="str">
        <f>IF($A149="","",SUMIFS('Bill lines'!$G:$G,'Bill lines'!$A:$A,$A149))</f>
        <v/>
      </c>
      <c r="H149" s="20" t="str">
        <f>IF($A149="","",SUMIFS('Bill lines'!$H:$H,'Bill lines'!$A:$A,$A149))</f>
        <v/>
      </c>
      <c r="I149" s="20" t="str">
        <f t="shared" si="6"/>
        <v/>
      </c>
      <c r="J149" s="20" t="str">
        <f>IF($A149="","",SUMIFS(Payments!$C:$C,Payments!$B:$B,$A149))</f>
        <v/>
      </c>
      <c r="K149" s="20" t="str">
        <f t="shared" si="7"/>
        <v/>
      </c>
      <c r="L149" s="21" t="str">
        <f t="shared" si="8"/>
        <v/>
      </c>
    </row>
    <row r="150" spans="1:12" x14ac:dyDescent="0.3">
      <c r="A150" s="17"/>
      <c r="B150" s="19"/>
      <c r="C150" s="17"/>
      <c r="D150" s="17"/>
      <c r="E150" s="17"/>
      <c r="F150" s="17"/>
      <c r="G150" s="20" t="str">
        <f>IF($A150="","",SUMIFS('Bill lines'!$G:$G,'Bill lines'!$A:$A,$A150))</f>
        <v/>
      </c>
      <c r="H150" s="20" t="str">
        <f>IF($A150="","",SUMIFS('Bill lines'!$H:$H,'Bill lines'!$A:$A,$A150))</f>
        <v/>
      </c>
      <c r="I150" s="20" t="str">
        <f t="shared" si="6"/>
        <v/>
      </c>
      <c r="J150" s="20" t="str">
        <f>IF($A150="","",SUMIFS(Payments!$C:$C,Payments!$B:$B,$A150))</f>
        <v/>
      </c>
      <c r="K150" s="20" t="str">
        <f t="shared" si="7"/>
        <v/>
      </c>
      <c r="L150" s="21" t="str">
        <f t="shared" si="8"/>
        <v/>
      </c>
    </row>
    <row r="151" spans="1:12" x14ac:dyDescent="0.3">
      <c r="A151" s="17"/>
      <c r="B151" s="19"/>
      <c r="C151" s="17"/>
      <c r="D151" s="17"/>
      <c r="E151" s="17"/>
      <c r="F151" s="17"/>
      <c r="G151" s="20" t="str">
        <f>IF($A151="","",SUMIFS('Bill lines'!$G:$G,'Bill lines'!$A:$A,$A151))</f>
        <v/>
      </c>
      <c r="H151" s="20" t="str">
        <f>IF($A151="","",SUMIFS('Bill lines'!$H:$H,'Bill lines'!$A:$A,$A151))</f>
        <v/>
      </c>
      <c r="I151" s="20" t="str">
        <f t="shared" si="6"/>
        <v/>
      </c>
      <c r="J151" s="20" t="str">
        <f>IF($A151="","",SUMIFS(Payments!$C:$C,Payments!$B:$B,$A151))</f>
        <v/>
      </c>
      <c r="K151" s="20" t="str">
        <f t="shared" si="7"/>
        <v/>
      </c>
      <c r="L151" s="21" t="str">
        <f t="shared" si="8"/>
        <v/>
      </c>
    </row>
    <row r="152" spans="1:12" x14ac:dyDescent="0.3">
      <c r="A152" s="17"/>
      <c r="B152" s="19"/>
      <c r="C152" s="17"/>
      <c r="D152" s="17"/>
      <c r="E152" s="17"/>
      <c r="F152" s="17"/>
      <c r="G152" s="20" t="str">
        <f>IF($A152="","",SUMIFS('Bill lines'!$G:$G,'Bill lines'!$A:$A,$A152))</f>
        <v/>
      </c>
      <c r="H152" s="20" t="str">
        <f>IF($A152="","",SUMIFS('Bill lines'!$H:$H,'Bill lines'!$A:$A,$A152))</f>
        <v/>
      </c>
      <c r="I152" s="20" t="str">
        <f t="shared" si="6"/>
        <v/>
      </c>
      <c r="J152" s="20" t="str">
        <f>IF($A152="","",SUMIFS(Payments!$C:$C,Payments!$B:$B,$A152))</f>
        <v/>
      </c>
      <c r="K152" s="20" t="str">
        <f t="shared" si="7"/>
        <v/>
      </c>
      <c r="L152" s="21" t="str">
        <f t="shared" si="8"/>
        <v/>
      </c>
    </row>
    <row r="153" spans="1:12" x14ac:dyDescent="0.3">
      <c r="A153" s="17"/>
      <c r="B153" s="19"/>
      <c r="C153" s="17"/>
      <c r="D153" s="17"/>
      <c r="E153" s="17"/>
      <c r="F153" s="17"/>
      <c r="G153" s="20" t="str">
        <f>IF($A153="","",SUMIFS('Bill lines'!$G:$G,'Bill lines'!$A:$A,$A153))</f>
        <v/>
      </c>
      <c r="H153" s="20" t="str">
        <f>IF($A153="","",SUMIFS('Bill lines'!$H:$H,'Bill lines'!$A:$A,$A153))</f>
        <v/>
      </c>
      <c r="I153" s="20" t="str">
        <f t="shared" si="6"/>
        <v/>
      </c>
      <c r="J153" s="20" t="str">
        <f>IF($A153="","",SUMIFS(Payments!$C:$C,Payments!$B:$B,$A153))</f>
        <v/>
      </c>
      <c r="K153" s="20" t="str">
        <f t="shared" si="7"/>
        <v/>
      </c>
      <c r="L153" s="21" t="str">
        <f t="shared" si="8"/>
        <v/>
      </c>
    </row>
    <row r="154" spans="1:12" x14ac:dyDescent="0.3">
      <c r="A154" s="17"/>
      <c r="B154" s="19"/>
      <c r="C154" s="17"/>
      <c r="D154" s="17"/>
      <c r="E154" s="17"/>
      <c r="F154" s="17"/>
      <c r="G154" s="20" t="str">
        <f>IF($A154="","",SUMIFS('Bill lines'!$G:$G,'Bill lines'!$A:$A,$A154))</f>
        <v/>
      </c>
      <c r="H154" s="20" t="str">
        <f>IF($A154="","",SUMIFS('Bill lines'!$H:$H,'Bill lines'!$A:$A,$A154))</f>
        <v/>
      </c>
      <c r="I154" s="20" t="str">
        <f t="shared" si="6"/>
        <v/>
      </c>
      <c r="J154" s="20" t="str">
        <f>IF($A154="","",SUMIFS(Payments!$C:$C,Payments!$B:$B,$A154))</f>
        <v/>
      </c>
      <c r="K154" s="20" t="str">
        <f t="shared" si="7"/>
        <v/>
      </c>
      <c r="L154" s="21" t="str">
        <f t="shared" si="8"/>
        <v/>
      </c>
    </row>
    <row r="155" spans="1:12" x14ac:dyDescent="0.3">
      <c r="A155" s="17"/>
      <c r="B155" s="19"/>
      <c r="C155" s="17"/>
      <c r="D155" s="17"/>
      <c r="E155" s="17"/>
      <c r="F155" s="17"/>
      <c r="G155" s="20" t="str">
        <f>IF($A155="","",SUMIFS('Bill lines'!$G:$G,'Bill lines'!$A:$A,$A155))</f>
        <v/>
      </c>
      <c r="H155" s="20" t="str">
        <f>IF($A155="","",SUMIFS('Bill lines'!$H:$H,'Bill lines'!$A:$A,$A155))</f>
        <v/>
      </c>
      <c r="I155" s="20" t="str">
        <f t="shared" si="6"/>
        <v/>
      </c>
      <c r="J155" s="20" t="str">
        <f>IF($A155="","",SUMIFS(Payments!$C:$C,Payments!$B:$B,$A155))</f>
        <v/>
      </c>
      <c r="K155" s="20" t="str">
        <f t="shared" si="7"/>
        <v/>
      </c>
      <c r="L155" s="21" t="str">
        <f t="shared" si="8"/>
        <v/>
      </c>
    </row>
    <row r="156" spans="1:12" x14ac:dyDescent="0.3">
      <c r="A156" s="17"/>
      <c r="B156" s="19"/>
      <c r="C156" s="17"/>
      <c r="D156" s="17"/>
      <c r="E156" s="17"/>
      <c r="F156" s="17"/>
      <c r="G156" s="20" t="str">
        <f>IF($A156="","",SUMIFS('Bill lines'!$G:$G,'Bill lines'!$A:$A,$A156))</f>
        <v/>
      </c>
      <c r="H156" s="20" t="str">
        <f>IF($A156="","",SUMIFS('Bill lines'!$H:$H,'Bill lines'!$A:$A,$A156))</f>
        <v/>
      </c>
      <c r="I156" s="20" t="str">
        <f t="shared" si="6"/>
        <v/>
      </c>
      <c r="J156" s="20" t="str">
        <f>IF($A156="","",SUMIFS(Payments!$C:$C,Payments!$B:$B,$A156))</f>
        <v/>
      </c>
      <c r="K156" s="20" t="str">
        <f t="shared" si="7"/>
        <v/>
      </c>
      <c r="L156" s="21" t="str">
        <f t="shared" si="8"/>
        <v/>
      </c>
    </row>
    <row r="157" spans="1:12" x14ac:dyDescent="0.3">
      <c r="A157" s="17"/>
      <c r="B157" s="19"/>
      <c r="C157" s="17"/>
      <c r="D157" s="17"/>
      <c r="E157" s="17"/>
      <c r="F157" s="17"/>
      <c r="G157" s="20" t="str">
        <f>IF($A157="","",SUMIFS('Bill lines'!$G:$G,'Bill lines'!$A:$A,$A157))</f>
        <v/>
      </c>
      <c r="H157" s="20" t="str">
        <f>IF($A157="","",SUMIFS('Bill lines'!$H:$H,'Bill lines'!$A:$A,$A157))</f>
        <v/>
      </c>
      <c r="I157" s="20" t="str">
        <f t="shared" si="6"/>
        <v/>
      </c>
      <c r="J157" s="20" t="str">
        <f>IF($A157="","",SUMIFS(Payments!$C:$C,Payments!$B:$B,$A157))</f>
        <v/>
      </c>
      <c r="K157" s="20" t="str">
        <f t="shared" si="7"/>
        <v/>
      </c>
      <c r="L157" s="21" t="str">
        <f t="shared" si="8"/>
        <v/>
      </c>
    </row>
    <row r="158" spans="1:12" x14ac:dyDescent="0.3">
      <c r="A158" s="17"/>
      <c r="B158" s="19"/>
      <c r="C158" s="17"/>
      <c r="D158" s="17"/>
      <c r="E158" s="17"/>
      <c r="F158" s="17"/>
      <c r="G158" s="20" t="str">
        <f>IF($A158="","",SUMIFS('Bill lines'!$G:$G,'Bill lines'!$A:$A,$A158))</f>
        <v/>
      </c>
      <c r="H158" s="20" t="str">
        <f>IF($A158="","",SUMIFS('Bill lines'!$H:$H,'Bill lines'!$A:$A,$A158))</f>
        <v/>
      </c>
      <c r="I158" s="20" t="str">
        <f t="shared" si="6"/>
        <v/>
      </c>
      <c r="J158" s="20" t="str">
        <f>IF($A158="","",SUMIFS(Payments!$C:$C,Payments!$B:$B,$A158))</f>
        <v/>
      </c>
      <c r="K158" s="20" t="str">
        <f t="shared" si="7"/>
        <v/>
      </c>
      <c r="L158" s="21" t="str">
        <f t="shared" si="8"/>
        <v/>
      </c>
    </row>
    <row r="159" spans="1:12" x14ac:dyDescent="0.3">
      <c r="A159" s="17"/>
      <c r="B159" s="19"/>
      <c r="C159" s="17"/>
      <c r="D159" s="17"/>
      <c r="E159" s="17"/>
      <c r="F159" s="17"/>
      <c r="G159" s="20" t="str">
        <f>IF($A159="","",SUMIFS('Bill lines'!$G:$G,'Bill lines'!$A:$A,$A159))</f>
        <v/>
      </c>
      <c r="H159" s="20" t="str">
        <f>IF($A159="","",SUMIFS('Bill lines'!$H:$H,'Bill lines'!$A:$A,$A159))</f>
        <v/>
      </c>
      <c r="I159" s="20" t="str">
        <f t="shared" si="6"/>
        <v/>
      </c>
      <c r="J159" s="20" t="str">
        <f>IF($A159="","",SUMIFS(Payments!$C:$C,Payments!$B:$B,$A159))</f>
        <v/>
      </c>
      <c r="K159" s="20" t="str">
        <f t="shared" si="7"/>
        <v/>
      </c>
      <c r="L159" s="21" t="str">
        <f t="shared" si="8"/>
        <v/>
      </c>
    </row>
    <row r="160" spans="1:12" x14ac:dyDescent="0.3">
      <c r="A160" s="17"/>
      <c r="B160" s="19"/>
      <c r="C160" s="17"/>
      <c r="D160" s="17"/>
      <c r="E160" s="17"/>
      <c r="F160" s="17"/>
      <c r="G160" s="20" t="str">
        <f>IF($A160="","",SUMIFS('Bill lines'!$G:$G,'Bill lines'!$A:$A,$A160))</f>
        <v/>
      </c>
      <c r="H160" s="20" t="str">
        <f>IF($A160="","",SUMIFS('Bill lines'!$H:$H,'Bill lines'!$A:$A,$A160))</f>
        <v/>
      </c>
      <c r="I160" s="20" t="str">
        <f t="shared" si="6"/>
        <v/>
      </c>
      <c r="J160" s="20" t="str">
        <f>IF($A160="","",SUMIFS(Payments!$C:$C,Payments!$B:$B,$A160))</f>
        <v/>
      </c>
      <c r="K160" s="20" t="str">
        <f t="shared" si="7"/>
        <v/>
      </c>
      <c r="L160" s="21" t="str">
        <f t="shared" si="8"/>
        <v/>
      </c>
    </row>
    <row r="161" spans="1:12" x14ac:dyDescent="0.3">
      <c r="A161" s="17"/>
      <c r="B161" s="19"/>
      <c r="C161" s="17"/>
      <c r="D161" s="17"/>
      <c r="E161" s="17"/>
      <c r="F161" s="17"/>
      <c r="G161" s="20" t="str">
        <f>IF($A161="","",SUMIFS('Bill lines'!$G:$G,'Bill lines'!$A:$A,$A161))</f>
        <v/>
      </c>
      <c r="H161" s="20" t="str">
        <f>IF($A161="","",SUMIFS('Bill lines'!$H:$H,'Bill lines'!$A:$A,$A161))</f>
        <v/>
      </c>
      <c r="I161" s="20" t="str">
        <f t="shared" si="6"/>
        <v/>
      </c>
      <c r="J161" s="20" t="str">
        <f>IF($A161="","",SUMIFS(Payments!$C:$C,Payments!$B:$B,$A161))</f>
        <v/>
      </c>
      <c r="K161" s="20" t="str">
        <f t="shared" si="7"/>
        <v/>
      </c>
      <c r="L161" s="21" t="str">
        <f t="shared" si="8"/>
        <v/>
      </c>
    </row>
    <row r="162" spans="1:12" x14ac:dyDescent="0.3">
      <c r="A162" s="17"/>
      <c r="B162" s="19"/>
      <c r="C162" s="17"/>
      <c r="D162" s="17"/>
      <c r="E162" s="17"/>
      <c r="F162" s="17"/>
      <c r="G162" s="20" t="str">
        <f>IF($A162="","",SUMIFS('Bill lines'!$G:$G,'Bill lines'!$A:$A,$A162))</f>
        <v/>
      </c>
      <c r="H162" s="20" t="str">
        <f>IF($A162="","",SUMIFS('Bill lines'!$H:$H,'Bill lines'!$A:$A,$A162))</f>
        <v/>
      </c>
      <c r="I162" s="20" t="str">
        <f t="shared" si="6"/>
        <v/>
      </c>
      <c r="J162" s="20" t="str">
        <f>IF($A162="","",SUMIFS(Payments!$C:$C,Payments!$B:$B,$A162))</f>
        <v/>
      </c>
      <c r="K162" s="20" t="str">
        <f t="shared" si="7"/>
        <v/>
      </c>
      <c r="L162" s="21" t="str">
        <f t="shared" si="8"/>
        <v/>
      </c>
    </row>
    <row r="163" spans="1:12" x14ac:dyDescent="0.3">
      <c r="A163" s="17"/>
      <c r="B163" s="19"/>
      <c r="C163" s="17"/>
      <c r="D163" s="17"/>
      <c r="E163" s="17"/>
      <c r="F163" s="17"/>
      <c r="G163" s="20" t="str">
        <f>IF($A163="","",SUMIFS('Bill lines'!$G:$G,'Bill lines'!$A:$A,$A163))</f>
        <v/>
      </c>
      <c r="H163" s="20" t="str">
        <f>IF($A163="","",SUMIFS('Bill lines'!$H:$H,'Bill lines'!$A:$A,$A163))</f>
        <v/>
      </c>
      <c r="I163" s="20" t="str">
        <f t="shared" si="6"/>
        <v/>
      </c>
      <c r="J163" s="20" t="str">
        <f>IF($A163="","",SUMIFS(Payments!$C:$C,Payments!$B:$B,$A163))</f>
        <v/>
      </c>
      <c r="K163" s="20" t="str">
        <f t="shared" si="7"/>
        <v/>
      </c>
      <c r="L163" s="21" t="str">
        <f t="shared" si="8"/>
        <v/>
      </c>
    </row>
    <row r="164" spans="1:12" x14ac:dyDescent="0.3">
      <c r="A164" s="17"/>
      <c r="B164" s="19"/>
      <c r="C164" s="17"/>
      <c r="D164" s="17"/>
      <c r="E164" s="17"/>
      <c r="F164" s="17"/>
      <c r="G164" s="20" t="str">
        <f>IF($A164="","",SUMIFS('Bill lines'!$G:$G,'Bill lines'!$A:$A,$A164))</f>
        <v/>
      </c>
      <c r="H164" s="20" t="str">
        <f>IF($A164="","",SUMIFS('Bill lines'!$H:$H,'Bill lines'!$A:$A,$A164))</f>
        <v/>
      </c>
      <c r="I164" s="20" t="str">
        <f t="shared" si="6"/>
        <v/>
      </c>
      <c r="J164" s="20" t="str">
        <f>IF($A164="","",SUMIFS(Payments!$C:$C,Payments!$B:$B,$A164))</f>
        <v/>
      </c>
      <c r="K164" s="20" t="str">
        <f t="shared" si="7"/>
        <v/>
      </c>
      <c r="L164" s="21" t="str">
        <f t="shared" si="8"/>
        <v/>
      </c>
    </row>
    <row r="165" spans="1:12" x14ac:dyDescent="0.3">
      <c r="A165" s="17"/>
      <c r="B165" s="19"/>
      <c r="C165" s="17"/>
      <c r="D165" s="17"/>
      <c r="E165" s="17"/>
      <c r="F165" s="17"/>
      <c r="G165" s="20" t="str">
        <f>IF($A165="","",SUMIFS('Bill lines'!$G:$G,'Bill lines'!$A:$A,$A165))</f>
        <v/>
      </c>
      <c r="H165" s="20" t="str">
        <f>IF($A165="","",SUMIFS('Bill lines'!$H:$H,'Bill lines'!$A:$A,$A165))</f>
        <v/>
      </c>
      <c r="I165" s="20" t="str">
        <f t="shared" si="6"/>
        <v/>
      </c>
      <c r="J165" s="20" t="str">
        <f>IF($A165="","",SUMIFS(Payments!$C:$C,Payments!$B:$B,$A165))</f>
        <v/>
      </c>
      <c r="K165" s="20" t="str">
        <f t="shared" si="7"/>
        <v/>
      </c>
      <c r="L165" s="21" t="str">
        <f t="shared" si="8"/>
        <v/>
      </c>
    </row>
    <row r="166" spans="1:12" x14ac:dyDescent="0.3">
      <c r="A166" s="17"/>
      <c r="B166" s="19"/>
      <c r="C166" s="17"/>
      <c r="D166" s="17"/>
      <c r="E166" s="17"/>
      <c r="F166" s="17"/>
      <c r="G166" s="20" t="str">
        <f>IF($A166="","",SUMIFS('Bill lines'!$G:$G,'Bill lines'!$A:$A,$A166))</f>
        <v/>
      </c>
      <c r="H166" s="20" t="str">
        <f>IF($A166="","",SUMIFS('Bill lines'!$H:$H,'Bill lines'!$A:$A,$A166))</f>
        <v/>
      </c>
      <c r="I166" s="20" t="str">
        <f t="shared" si="6"/>
        <v/>
      </c>
      <c r="J166" s="20" t="str">
        <f>IF($A166="","",SUMIFS(Payments!$C:$C,Payments!$B:$B,$A166))</f>
        <v/>
      </c>
      <c r="K166" s="20" t="str">
        <f t="shared" si="7"/>
        <v/>
      </c>
      <c r="L166" s="21" t="str">
        <f t="shared" si="8"/>
        <v/>
      </c>
    </row>
    <row r="167" spans="1:12" x14ac:dyDescent="0.3">
      <c r="A167" s="17"/>
      <c r="B167" s="19"/>
      <c r="C167" s="17"/>
      <c r="D167" s="17"/>
      <c r="E167" s="17"/>
      <c r="F167" s="17"/>
      <c r="G167" s="20" t="str">
        <f>IF($A167="","",SUMIFS('Bill lines'!$G:$G,'Bill lines'!$A:$A,$A167))</f>
        <v/>
      </c>
      <c r="H167" s="20" t="str">
        <f>IF($A167="","",SUMIFS('Bill lines'!$H:$H,'Bill lines'!$A:$A,$A167))</f>
        <v/>
      </c>
      <c r="I167" s="20" t="str">
        <f t="shared" si="6"/>
        <v/>
      </c>
      <c r="J167" s="20" t="str">
        <f>IF($A167="","",SUMIFS(Payments!$C:$C,Payments!$B:$B,$A167))</f>
        <v/>
      </c>
      <c r="K167" s="20" t="str">
        <f t="shared" si="7"/>
        <v/>
      </c>
      <c r="L167" s="21" t="str">
        <f t="shared" si="8"/>
        <v/>
      </c>
    </row>
    <row r="168" spans="1:12" x14ac:dyDescent="0.3">
      <c r="A168" s="17"/>
      <c r="B168" s="19"/>
      <c r="C168" s="17"/>
      <c r="D168" s="17"/>
      <c r="E168" s="17"/>
      <c r="F168" s="17"/>
      <c r="G168" s="20" t="str">
        <f>IF($A168="","",SUMIFS('Bill lines'!$G:$G,'Bill lines'!$A:$A,$A168))</f>
        <v/>
      </c>
      <c r="H168" s="20" t="str">
        <f>IF($A168="","",SUMIFS('Bill lines'!$H:$H,'Bill lines'!$A:$A,$A168))</f>
        <v/>
      </c>
      <c r="I168" s="20" t="str">
        <f t="shared" si="6"/>
        <v/>
      </c>
      <c r="J168" s="20" t="str">
        <f>IF($A168="","",SUMIFS(Payments!$C:$C,Payments!$B:$B,$A168))</f>
        <v/>
      </c>
      <c r="K168" s="20" t="str">
        <f t="shared" si="7"/>
        <v/>
      </c>
      <c r="L168" s="21" t="str">
        <f t="shared" si="8"/>
        <v/>
      </c>
    </row>
    <row r="169" spans="1:12" x14ac:dyDescent="0.3">
      <c r="A169" s="17"/>
      <c r="B169" s="19"/>
      <c r="C169" s="17"/>
      <c r="D169" s="17"/>
      <c r="E169" s="17"/>
      <c r="F169" s="17"/>
      <c r="G169" s="20" t="str">
        <f>IF($A169="","",SUMIFS('Bill lines'!$G:$G,'Bill lines'!$A:$A,$A169))</f>
        <v/>
      </c>
      <c r="H169" s="20" t="str">
        <f>IF($A169="","",SUMIFS('Bill lines'!$H:$H,'Bill lines'!$A:$A,$A169))</f>
        <v/>
      </c>
      <c r="I169" s="20" t="str">
        <f t="shared" si="6"/>
        <v/>
      </c>
      <c r="J169" s="20" t="str">
        <f>IF($A169="","",SUMIFS(Payments!$C:$C,Payments!$B:$B,$A169))</f>
        <v/>
      </c>
      <c r="K169" s="20" t="str">
        <f t="shared" si="7"/>
        <v/>
      </c>
      <c r="L169" s="21" t="str">
        <f t="shared" si="8"/>
        <v/>
      </c>
    </row>
    <row r="170" spans="1:12" x14ac:dyDescent="0.3">
      <c r="A170" s="17"/>
      <c r="B170" s="19"/>
      <c r="C170" s="17"/>
      <c r="D170" s="17"/>
      <c r="E170" s="17"/>
      <c r="F170" s="17"/>
      <c r="G170" s="20" t="str">
        <f>IF($A170="","",SUMIFS('Bill lines'!$G:$G,'Bill lines'!$A:$A,$A170))</f>
        <v/>
      </c>
      <c r="H170" s="20" t="str">
        <f>IF($A170="","",SUMIFS('Bill lines'!$H:$H,'Bill lines'!$A:$A,$A170))</f>
        <v/>
      </c>
      <c r="I170" s="20" t="str">
        <f t="shared" si="6"/>
        <v/>
      </c>
      <c r="J170" s="20" t="str">
        <f>IF($A170="","",SUMIFS(Payments!$C:$C,Payments!$B:$B,$A170))</f>
        <v/>
      </c>
      <c r="K170" s="20" t="str">
        <f t="shared" si="7"/>
        <v/>
      </c>
      <c r="L170" s="21" t="str">
        <f t="shared" si="8"/>
        <v/>
      </c>
    </row>
    <row r="171" spans="1:12" x14ac:dyDescent="0.3">
      <c r="A171" s="17"/>
      <c r="B171" s="19"/>
      <c r="C171" s="17"/>
      <c r="D171" s="17"/>
      <c r="E171" s="17"/>
      <c r="F171" s="17"/>
      <c r="G171" s="20" t="str">
        <f>IF($A171="","",SUMIFS('Bill lines'!$G:$G,'Bill lines'!$A:$A,$A171))</f>
        <v/>
      </c>
      <c r="H171" s="20" t="str">
        <f>IF($A171="","",SUMIFS('Bill lines'!$H:$H,'Bill lines'!$A:$A,$A171))</f>
        <v/>
      </c>
      <c r="I171" s="20" t="str">
        <f t="shared" si="6"/>
        <v/>
      </c>
      <c r="J171" s="20" t="str">
        <f>IF($A171="","",SUMIFS(Payments!$C:$C,Payments!$B:$B,$A171))</f>
        <v/>
      </c>
      <c r="K171" s="20" t="str">
        <f t="shared" si="7"/>
        <v/>
      </c>
      <c r="L171" s="21" t="str">
        <f t="shared" si="8"/>
        <v/>
      </c>
    </row>
    <row r="172" spans="1:12" x14ac:dyDescent="0.3">
      <c r="A172" s="17"/>
      <c r="B172" s="19"/>
      <c r="C172" s="17"/>
      <c r="D172" s="17"/>
      <c r="E172" s="17"/>
      <c r="F172" s="17"/>
      <c r="G172" s="20" t="str">
        <f>IF($A172="","",SUMIFS('Bill lines'!$G:$G,'Bill lines'!$A:$A,$A172))</f>
        <v/>
      </c>
      <c r="H172" s="20" t="str">
        <f>IF($A172="","",SUMIFS('Bill lines'!$H:$H,'Bill lines'!$A:$A,$A172))</f>
        <v/>
      </c>
      <c r="I172" s="20" t="str">
        <f t="shared" si="6"/>
        <v/>
      </c>
      <c r="J172" s="20" t="str">
        <f>IF($A172="","",SUMIFS(Payments!$C:$C,Payments!$B:$B,$A172))</f>
        <v/>
      </c>
      <c r="K172" s="20" t="str">
        <f t="shared" si="7"/>
        <v/>
      </c>
      <c r="L172" s="21" t="str">
        <f t="shared" si="8"/>
        <v/>
      </c>
    </row>
    <row r="173" spans="1:12" x14ac:dyDescent="0.3">
      <c r="A173" s="17"/>
      <c r="B173" s="19"/>
      <c r="C173" s="17"/>
      <c r="D173" s="17"/>
      <c r="E173" s="17"/>
      <c r="F173" s="17"/>
      <c r="G173" s="20" t="str">
        <f>IF($A173="","",SUMIFS('Bill lines'!$G:$G,'Bill lines'!$A:$A,$A173))</f>
        <v/>
      </c>
      <c r="H173" s="20" t="str">
        <f>IF($A173="","",SUMIFS('Bill lines'!$H:$H,'Bill lines'!$A:$A,$A173))</f>
        <v/>
      </c>
      <c r="I173" s="20" t="str">
        <f t="shared" si="6"/>
        <v/>
      </c>
      <c r="J173" s="20" t="str">
        <f>IF($A173="","",SUMIFS(Payments!$C:$C,Payments!$B:$B,$A173))</f>
        <v/>
      </c>
      <c r="K173" s="20" t="str">
        <f t="shared" si="7"/>
        <v/>
      </c>
      <c r="L173" s="21" t="str">
        <f t="shared" si="8"/>
        <v/>
      </c>
    </row>
    <row r="174" spans="1:12" x14ac:dyDescent="0.3">
      <c r="A174" s="17"/>
      <c r="B174" s="19"/>
      <c r="C174" s="17"/>
      <c r="D174" s="17"/>
      <c r="E174" s="17"/>
      <c r="F174" s="17"/>
      <c r="G174" s="20" t="str">
        <f>IF($A174="","",SUMIFS('Bill lines'!$G:$G,'Bill lines'!$A:$A,$A174))</f>
        <v/>
      </c>
      <c r="H174" s="20" t="str">
        <f>IF($A174="","",SUMIFS('Bill lines'!$H:$H,'Bill lines'!$A:$A,$A174))</f>
        <v/>
      </c>
      <c r="I174" s="20" t="str">
        <f t="shared" si="6"/>
        <v/>
      </c>
      <c r="J174" s="20" t="str">
        <f>IF($A174="","",SUMIFS(Payments!$C:$C,Payments!$B:$B,$A174))</f>
        <v/>
      </c>
      <c r="K174" s="20" t="str">
        <f t="shared" si="7"/>
        <v/>
      </c>
      <c r="L174" s="21" t="str">
        <f t="shared" si="8"/>
        <v/>
      </c>
    </row>
    <row r="175" spans="1:12" x14ac:dyDescent="0.3">
      <c r="A175" s="17"/>
      <c r="B175" s="19"/>
      <c r="C175" s="17"/>
      <c r="D175" s="17"/>
      <c r="E175" s="17"/>
      <c r="F175" s="17"/>
      <c r="G175" s="20" t="str">
        <f>IF($A175="","",SUMIFS('Bill lines'!$G:$G,'Bill lines'!$A:$A,$A175))</f>
        <v/>
      </c>
      <c r="H175" s="20" t="str">
        <f>IF($A175="","",SUMIFS('Bill lines'!$H:$H,'Bill lines'!$A:$A,$A175))</f>
        <v/>
      </c>
      <c r="I175" s="20" t="str">
        <f t="shared" si="6"/>
        <v/>
      </c>
      <c r="J175" s="20" t="str">
        <f>IF($A175="","",SUMIFS(Payments!$C:$C,Payments!$B:$B,$A175))</f>
        <v/>
      </c>
      <c r="K175" s="20" t="str">
        <f t="shared" si="7"/>
        <v/>
      </c>
      <c r="L175" s="21" t="str">
        <f t="shared" si="8"/>
        <v/>
      </c>
    </row>
    <row r="176" spans="1:12" x14ac:dyDescent="0.3">
      <c r="A176" s="17"/>
      <c r="B176" s="19"/>
      <c r="C176" s="17"/>
      <c r="D176" s="17"/>
      <c r="E176" s="17"/>
      <c r="F176" s="17"/>
      <c r="G176" s="20" t="str">
        <f>IF($A176="","",SUMIFS('Bill lines'!$G:$G,'Bill lines'!$A:$A,$A176))</f>
        <v/>
      </c>
      <c r="H176" s="20" t="str">
        <f>IF($A176="","",SUMIFS('Bill lines'!$H:$H,'Bill lines'!$A:$A,$A176))</f>
        <v/>
      </c>
      <c r="I176" s="20" t="str">
        <f t="shared" si="6"/>
        <v/>
      </c>
      <c r="J176" s="20" t="str">
        <f>IF($A176="","",SUMIFS(Payments!$C:$C,Payments!$B:$B,$A176))</f>
        <v/>
      </c>
      <c r="K176" s="20" t="str">
        <f t="shared" si="7"/>
        <v/>
      </c>
      <c r="L176" s="21" t="str">
        <f t="shared" si="8"/>
        <v/>
      </c>
    </row>
    <row r="177" spans="1:12" x14ac:dyDescent="0.3">
      <c r="A177" s="17"/>
      <c r="B177" s="19"/>
      <c r="C177" s="17"/>
      <c r="D177" s="17"/>
      <c r="E177" s="17"/>
      <c r="F177" s="17"/>
      <c r="G177" s="20" t="str">
        <f>IF($A177="","",SUMIFS('Bill lines'!$G:$G,'Bill lines'!$A:$A,$A177))</f>
        <v/>
      </c>
      <c r="H177" s="20" t="str">
        <f>IF($A177="","",SUMIFS('Bill lines'!$H:$H,'Bill lines'!$A:$A,$A177))</f>
        <v/>
      </c>
      <c r="I177" s="20" t="str">
        <f t="shared" si="6"/>
        <v/>
      </c>
      <c r="J177" s="20" t="str">
        <f>IF($A177="","",SUMIFS(Payments!$C:$C,Payments!$B:$B,$A177))</f>
        <v/>
      </c>
      <c r="K177" s="20" t="str">
        <f t="shared" si="7"/>
        <v/>
      </c>
      <c r="L177" s="21" t="str">
        <f t="shared" si="8"/>
        <v/>
      </c>
    </row>
    <row r="178" spans="1:12" x14ac:dyDescent="0.3">
      <c r="A178" s="17"/>
      <c r="B178" s="19"/>
      <c r="C178" s="17"/>
      <c r="D178" s="17"/>
      <c r="E178" s="17"/>
      <c r="F178" s="17"/>
      <c r="G178" s="20" t="str">
        <f>IF($A178="","",SUMIFS('Bill lines'!$G:$G,'Bill lines'!$A:$A,$A178))</f>
        <v/>
      </c>
      <c r="H178" s="20" t="str">
        <f>IF($A178="","",SUMIFS('Bill lines'!$H:$H,'Bill lines'!$A:$A,$A178))</f>
        <v/>
      </c>
      <c r="I178" s="20" t="str">
        <f t="shared" si="6"/>
        <v/>
      </c>
      <c r="J178" s="20" t="str">
        <f>IF($A178="","",SUMIFS(Payments!$C:$C,Payments!$B:$B,$A178))</f>
        <v/>
      </c>
      <c r="K178" s="20" t="str">
        <f t="shared" si="7"/>
        <v/>
      </c>
      <c r="L178" s="21" t="str">
        <f t="shared" si="8"/>
        <v/>
      </c>
    </row>
    <row r="179" spans="1:12" x14ac:dyDescent="0.3">
      <c r="A179" s="17"/>
      <c r="B179" s="19"/>
      <c r="C179" s="17"/>
      <c r="D179" s="17"/>
      <c r="E179" s="17"/>
      <c r="F179" s="17"/>
      <c r="G179" s="20" t="str">
        <f>IF($A179="","",SUMIFS('Bill lines'!$G:$G,'Bill lines'!$A:$A,$A179))</f>
        <v/>
      </c>
      <c r="H179" s="20" t="str">
        <f>IF($A179="","",SUMIFS('Bill lines'!$H:$H,'Bill lines'!$A:$A,$A179))</f>
        <v/>
      </c>
      <c r="I179" s="20" t="str">
        <f t="shared" si="6"/>
        <v/>
      </c>
      <c r="J179" s="20" t="str">
        <f>IF($A179="","",SUMIFS(Payments!$C:$C,Payments!$B:$B,$A179))</f>
        <v/>
      </c>
      <c r="K179" s="20" t="str">
        <f t="shared" si="7"/>
        <v/>
      </c>
      <c r="L179" s="21" t="str">
        <f t="shared" si="8"/>
        <v/>
      </c>
    </row>
    <row r="180" spans="1:12" x14ac:dyDescent="0.3">
      <c r="A180" s="17"/>
      <c r="B180" s="19"/>
      <c r="C180" s="17"/>
      <c r="D180" s="17"/>
      <c r="E180" s="17"/>
      <c r="F180" s="17"/>
      <c r="G180" s="20" t="str">
        <f>IF($A180="","",SUMIFS('Bill lines'!$G:$G,'Bill lines'!$A:$A,$A180))</f>
        <v/>
      </c>
      <c r="H180" s="20" t="str">
        <f>IF($A180="","",SUMIFS('Bill lines'!$H:$H,'Bill lines'!$A:$A,$A180))</f>
        <v/>
      </c>
      <c r="I180" s="20" t="str">
        <f t="shared" si="6"/>
        <v/>
      </c>
      <c r="J180" s="20" t="str">
        <f>IF($A180="","",SUMIFS(Payments!$C:$C,Payments!$B:$B,$A180))</f>
        <v/>
      </c>
      <c r="K180" s="20" t="str">
        <f t="shared" si="7"/>
        <v/>
      </c>
      <c r="L180" s="21" t="str">
        <f t="shared" si="8"/>
        <v/>
      </c>
    </row>
    <row r="181" spans="1:12" x14ac:dyDescent="0.3">
      <c r="A181" s="17"/>
      <c r="B181" s="19"/>
      <c r="C181" s="17"/>
      <c r="D181" s="17"/>
      <c r="E181" s="17"/>
      <c r="F181" s="17"/>
      <c r="G181" s="20" t="str">
        <f>IF($A181="","",SUMIFS('Bill lines'!$G:$G,'Bill lines'!$A:$A,$A181))</f>
        <v/>
      </c>
      <c r="H181" s="20" t="str">
        <f>IF($A181="","",SUMIFS('Bill lines'!$H:$H,'Bill lines'!$A:$A,$A181))</f>
        <v/>
      </c>
      <c r="I181" s="20" t="str">
        <f t="shared" si="6"/>
        <v/>
      </c>
      <c r="J181" s="20" t="str">
        <f>IF($A181="","",SUMIFS(Payments!$C:$C,Payments!$B:$B,$A181))</f>
        <v/>
      </c>
      <c r="K181" s="20" t="str">
        <f t="shared" si="7"/>
        <v/>
      </c>
      <c r="L181" s="21" t="str">
        <f t="shared" si="8"/>
        <v/>
      </c>
    </row>
    <row r="182" spans="1:12" x14ac:dyDescent="0.3">
      <c r="A182" s="17"/>
      <c r="B182" s="19"/>
      <c r="C182" s="17"/>
      <c r="D182" s="17"/>
      <c r="E182" s="17"/>
      <c r="F182" s="17"/>
      <c r="G182" s="20" t="str">
        <f>IF($A182="","",SUMIFS('Bill lines'!$G:$G,'Bill lines'!$A:$A,$A182))</f>
        <v/>
      </c>
      <c r="H182" s="20" t="str">
        <f>IF($A182="","",SUMIFS('Bill lines'!$H:$H,'Bill lines'!$A:$A,$A182))</f>
        <v/>
      </c>
      <c r="I182" s="20" t="str">
        <f t="shared" si="6"/>
        <v/>
      </c>
      <c r="J182" s="20" t="str">
        <f>IF($A182="","",SUMIFS(Payments!$C:$C,Payments!$B:$B,$A182))</f>
        <v/>
      </c>
      <c r="K182" s="20" t="str">
        <f t="shared" si="7"/>
        <v/>
      </c>
      <c r="L182" s="21" t="str">
        <f t="shared" si="8"/>
        <v/>
      </c>
    </row>
    <row r="183" spans="1:12" x14ac:dyDescent="0.3">
      <c r="A183" s="17"/>
      <c r="B183" s="19"/>
      <c r="C183" s="17"/>
      <c r="D183" s="17"/>
      <c r="E183" s="17"/>
      <c r="F183" s="17"/>
      <c r="G183" s="20" t="str">
        <f>IF($A183="","",SUMIFS('Bill lines'!$G:$G,'Bill lines'!$A:$A,$A183))</f>
        <v/>
      </c>
      <c r="H183" s="20" t="str">
        <f>IF($A183="","",SUMIFS('Bill lines'!$H:$H,'Bill lines'!$A:$A,$A183))</f>
        <v/>
      </c>
      <c r="I183" s="20" t="str">
        <f t="shared" si="6"/>
        <v/>
      </c>
      <c r="J183" s="20" t="str">
        <f>IF($A183="","",SUMIFS(Payments!$C:$C,Payments!$B:$B,$A183))</f>
        <v/>
      </c>
      <c r="K183" s="20" t="str">
        <f t="shared" si="7"/>
        <v/>
      </c>
      <c r="L183" s="21" t="str">
        <f t="shared" si="8"/>
        <v/>
      </c>
    </row>
    <row r="184" spans="1:12" x14ac:dyDescent="0.3">
      <c r="A184" s="17"/>
      <c r="B184" s="19"/>
      <c r="C184" s="17"/>
      <c r="D184" s="17"/>
      <c r="E184" s="17"/>
      <c r="F184" s="17"/>
      <c r="G184" s="20" t="str">
        <f>IF($A184="","",SUMIFS('Bill lines'!$G:$G,'Bill lines'!$A:$A,$A184))</f>
        <v/>
      </c>
      <c r="H184" s="20" t="str">
        <f>IF($A184="","",SUMIFS('Bill lines'!$H:$H,'Bill lines'!$A:$A,$A184))</f>
        <v/>
      </c>
      <c r="I184" s="20" t="str">
        <f t="shared" si="6"/>
        <v/>
      </c>
      <c r="J184" s="20" t="str">
        <f>IF($A184="","",SUMIFS(Payments!$C:$C,Payments!$B:$B,$A184))</f>
        <v/>
      </c>
      <c r="K184" s="20" t="str">
        <f t="shared" si="7"/>
        <v/>
      </c>
      <c r="L184" s="21" t="str">
        <f t="shared" si="8"/>
        <v/>
      </c>
    </row>
    <row r="185" spans="1:12" x14ac:dyDescent="0.3">
      <c r="A185" s="17"/>
      <c r="B185" s="19"/>
      <c r="C185" s="17"/>
      <c r="D185" s="17"/>
      <c r="E185" s="17"/>
      <c r="F185" s="17"/>
      <c r="G185" s="20" t="str">
        <f>IF($A185="","",SUMIFS('Bill lines'!$G:$G,'Bill lines'!$A:$A,$A185))</f>
        <v/>
      </c>
      <c r="H185" s="20" t="str">
        <f>IF($A185="","",SUMIFS('Bill lines'!$H:$H,'Bill lines'!$A:$A,$A185))</f>
        <v/>
      </c>
      <c r="I185" s="20" t="str">
        <f t="shared" si="6"/>
        <v/>
      </c>
      <c r="J185" s="20" t="str">
        <f>IF($A185="","",SUMIFS(Payments!$C:$C,Payments!$B:$B,$A185))</f>
        <v/>
      </c>
      <c r="K185" s="20" t="str">
        <f t="shared" si="7"/>
        <v/>
      </c>
      <c r="L185" s="21" t="str">
        <f t="shared" si="8"/>
        <v/>
      </c>
    </row>
    <row r="186" spans="1:12" x14ac:dyDescent="0.3">
      <c r="A186" s="17"/>
      <c r="B186" s="19"/>
      <c r="C186" s="17"/>
      <c r="D186" s="17"/>
      <c r="E186" s="17"/>
      <c r="F186" s="17"/>
      <c r="G186" s="20" t="str">
        <f>IF($A186="","",SUMIFS('Bill lines'!$G:$G,'Bill lines'!$A:$A,$A186))</f>
        <v/>
      </c>
      <c r="H186" s="20" t="str">
        <f>IF($A186="","",SUMIFS('Bill lines'!$H:$H,'Bill lines'!$A:$A,$A186))</f>
        <v/>
      </c>
      <c r="I186" s="20" t="str">
        <f t="shared" si="6"/>
        <v/>
      </c>
      <c r="J186" s="20" t="str">
        <f>IF($A186="","",SUMIFS(Payments!$C:$C,Payments!$B:$B,$A186))</f>
        <v/>
      </c>
      <c r="K186" s="20" t="str">
        <f t="shared" si="7"/>
        <v/>
      </c>
      <c r="L186" s="21" t="str">
        <f t="shared" si="8"/>
        <v/>
      </c>
    </row>
    <row r="187" spans="1:12" x14ac:dyDescent="0.3">
      <c r="A187" s="17"/>
      <c r="B187" s="19"/>
      <c r="C187" s="17"/>
      <c r="D187" s="17"/>
      <c r="E187" s="17"/>
      <c r="F187" s="17"/>
      <c r="G187" s="20" t="str">
        <f>IF($A187="","",SUMIFS('Bill lines'!$G:$G,'Bill lines'!$A:$A,$A187))</f>
        <v/>
      </c>
      <c r="H187" s="20" t="str">
        <f>IF($A187="","",SUMIFS('Bill lines'!$H:$H,'Bill lines'!$A:$A,$A187))</f>
        <v/>
      </c>
      <c r="I187" s="20" t="str">
        <f t="shared" si="6"/>
        <v/>
      </c>
      <c r="J187" s="20" t="str">
        <f>IF($A187="","",SUMIFS(Payments!$C:$C,Payments!$B:$B,$A187))</f>
        <v/>
      </c>
      <c r="K187" s="20" t="str">
        <f t="shared" si="7"/>
        <v/>
      </c>
      <c r="L187" s="21" t="str">
        <f t="shared" si="8"/>
        <v/>
      </c>
    </row>
    <row r="188" spans="1:12" x14ac:dyDescent="0.3">
      <c r="A188" s="17"/>
      <c r="B188" s="19"/>
      <c r="C188" s="17"/>
      <c r="D188" s="17"/>
      <c r="E188" s="17"/>
      <c r="F188" s="17"/>
      <c r="G188" s="20" t="str">
        <f>IF($A188="","",SUMIFS('Bill lines'!$G:$G,'Bill lines'!$A:$A,$A188))</f>
        <v/>
      </c>
      <c r="H188" s="20" t="str">
        <f>IF($A188="","",SUMIFS('Bill lines'!$H:$H,'Bill lines'!$A:$A,$A188))</f>
        <v/>
      </c>
      <c r="I188" s="20" t="str">
        <f t="shared" si="6"/>
        <v/>
      </c>
      <c r="J188" s="20" t="str">
        <f>IF($A188="","",SUMIFS(Payments!$C:$C,Payments!$B:$B,$A188))</f>
        <v/>
      </c>
      <c r="K188" s="20" t="str">
        <f t="shared" si="7"/>
        <v/>
      </c>
      <c r="L188" s="21" t="str">
        <f t="shared" si="8"/>
        <v/>
      </c>
    </row>
    <row r="189" spans="1:12" x14ac:dyDescent="0.3">
      <c r="A189" s="17"/>
      <c r="B189" s="19"/>
      <c r="C189" s="17"/>
      <c r="D189" s="17"/>
      <c r="E189" s="17"/>
      <c r="F189" s="17"/>
      <c r="G189" s="20" t="str">
        <f>IF($A189="","",SUMIFS('Bill lines'!$G:$G,'Bill lines'!$A:$A,$A189))</f>
        <v/>
      </c>
      <c r="H189" s="20" t="str">
        <f>IF($A189="","",SUMIFS('Bill lines'!$H:$H,'Bill lines'!$A:$A,$A189))</f>
        <v/>
      </c>
      <c r="I189" s="20" t="str">
        <f t="shared" si="6"/>
        <v/>
      </c>
      <c r="J189" s="20" t="str">
        <f>IF($A189="","",SUMIFS(Payments!$C:$C,Payments!$B:$B,$A189))</f>
        <v/>
      </c>
      <c r="K189" s="20" t="str">
        <f t="shared" si="7"/>
        <v/>
      </c>
      <c r="L189" s="21" t="str">
        <f t="shared" si="8"/>
        <v/>
      </c>
    </row>
    <row r="190" spans="1:12" x14ac:dyDescent="0.3">
      <c r="A190" s="17"/>
      <c r="B190" s="19"/>
      <c r="C190" s="17"/>
      <c r="D190" s="17"/>
      <c r="E190" s="17"/>
      <c r="F190" s="17"/>
      <c r="G190" s="20" t="str">
        <f>IF($A190="","",SUMIFS('Bill lines'!$G:$G,'Bill lines'!$A:$A,$A190))</f>
        <v/>
      </c>
      <c r="H190" s="20" t="str">
        <f>IF($A190="","",SUMIFS('Bill lines'!$H:$H,'Bill lines'!$A:$A,$A190))</f>
        <v/>
      </c>
      <c r="I190" s="20" t="str">
        <f t="shared" si="6"/>
        <v/>
      </c>
      <c r="J190" s="20" t="str">
        <f>IF($A190="","",SUMIFS(Payments!$C:$C,Payments!$B:$B,$A190))</f>
        <v/>
      </c>
      <c r="K190" s="20" t="str">
        <f t="shared" si="7"/>
        <v/>
      </c>
      <c r="L190" s="21" t="str">
        <f t="shared" si="8"/>
        <v/>
      </c>
    </row>
    <row r="191" spans="1:12" x14ac:dyDescent="0.3">
      <c r="A191" s="17"/>
      <c r="B191" s="19"/>
      <c r="C191" s="17"/>
      <c r="D191" s="17"/>
      <c r="E191" s="17"/>
      <c r="F191" s="17"/>
      <c r="G191" s="20" t="str">
        <f>IF($A191="","",SUMIFS('Bill lines'!$G:$G,'Bill lines'!$A:$A,$A191))</f>
        <v/>
      </c>
      <c r="H191" s="20" t="str">
        <f>IF($A191="","",SUMIFS('Bill lines'!$H:$H,'Bill lines'!$A:$A,$A191))</f>
        <v/>
      </c>
      <c r="I191" s="20" t="str">
        <f t="shared" si="6"/>
        <v/>
      </c>
      <c r="J191" s="20" t="str">
        <f>IF($A191="","",SUMIFS(Payments!$C:$C,Payments!$B:$B,$A191))</f>
        <v/>
      </c>
      <c r="K191" s="20" t="str">
        <f t="shared" si="7"/>
        <v/>
      </c>
      <c r="L191" s="21" t="str">
        <f t="shared" si="8"/>
        <v/>
      </c>
    </row>
    <row r="192" spans="1:12" x14ac:dyDescent="0.3">
      <c r="A192" s="17"/>
      <c r="B192" s="19"/>
      <c r="C192" s="17"/>
      <c r="D192" s="17"/>
      <c r="E192" s="17"/>
      <c r="F192" s="17"/>
      <c r="G192" s="20" t="str">
        <f>IF($A192="","",SUMIFS('Bill lines'!$G:$G,'Bill lines'!$A:$A,$A192))</f>
        <v/>
      </c>
      <c r="H192" s="20" t="str">
        <f>IF($A192="","",SUMIFS('Bill lines'!$H:$H,'Bill lines'!$A:$A,$A192))</f>
        <v/>
      </c>
      <c r="I192" s="20" t="str">
        <f t="shared" si="6"/>
        <v/>
      </c>
      <c r="J192" s="20" t="str">
        <f>IF($A192="","",SUMIFS(Payments!$C:$C,Payments!$B:$B,$A192))</f>
        <v/>
      </c>
      <c r="K192" s="20" t="str">
        <f t="shared" si="7"/>
        <v/>
      </c>
      <c r="L192" s="21" t="str">
        <f t="shared" si="8"/>
        <v/>
      </c>
    </row>
    <row r="193" spans="1:12" x14ac:dyDescent="0.3">
      <c r="A193" s="17"/>
      <c r="B193" s="19"/>
      <c r="C193" s="17"/>
      <c r="D193" s="17"/>
      <c r="E193" s="17"/>
      <c r="F193" s="17"/>
      <c r="G193" s="20" t="str">
        <f>IF($A193="","",SUMIFS('Bill lines'!$G:$G,'Bill lines'!$A:$A,$A193))</f>
        <v/>
      </c>
      <c r="H193" s="20" t="str">
        <f>IF($A193="","",SUMIFS('Bill lines'!$H:$H,'Bill lines'!$A:$A,$A193))</f>
        <v/>
      </c>
      <c r="I193" s="20" t="str">
        <f t="shared" si="6"/>
        <v/>
      </c>
      <c r="J193" s="20" t="str">
        <f>IF($A193="","",SUMIFS(Payments!$C:$C,Payments!$B:$B,$A193))</f>
        <v/>
      </c>
      <c r="K193" s="20" t="str">
        <f t="shared" si="7"/>
        <v/>
      </c>
      <c r="L193" s="21" t="str">
        <f t="shared" si="8"/>
        <v/>
      </c>
    </row>
    <row r="194" spans="1:12" x14ac:dyDescent="0.3">
      <c r="A194" s="17"/>
      <c r="B194" s="19"/>
      <c r="C194" s="17"/>
      <c r="D194" s="17"/>
      <c r="E194" s="17"/>
      <c r="F194" s="17"/>
      <c r="G194" s="20" t="str">
        <f>IF($A194="","",SUMIFS('Bill lines'!$G:$G,'Bill lines'!$A:$A,$A194))</f>
        <v/>
      </c>
      <c r="H194" s="20" t="str">
        <f>IF($A194="","",SUMIFS('Bill lines'!$H:$H,'Bill lines'!$A:$A,$A194))</f>
        <v/>
      </c>
      <c r="I194" s="20" t="str">
        <f t="shared" si="6"/>
        <v/>
      </c>
      <c r="J194" s="20" t="str">
        <f>IF($A194="","",SUMIFS(Payments!$C:$C,Payments!$B:$B,$A194))</f>
        <v/>
      </c>
      <c r="K194" s="20" t="str">
        <f t="shared" si="7"/>
        <v/>
      </c>
      <c r="L194" s="21" t="str">
        <f t="shared" si="8"/>
        <v/>
      </c>
    </row>
    <row r="195" spans="1:12" x14ac:dyDescent="0.3">
      <c r="A195" s="17"/>
      <c r="B195" s="19"/>
      <c r="C195" s="17"/>
      <c r="D195" s="17"/>
      <c r="E195" s="17"/>
      <c r="F195" s="17"/>
      <c r="G195" s="20" t="str">
        <f>IF($A195="","",SUMIFS('Bill lines'!$G:$G,'Bill lines'!$A:$A,$A195))</f>
        <v/>
      </c>
      <c r="H195" s="20" t="str">
        <f>IF($A195="","",SUMIFS('Bill lines'!$H:$H,'Bill lines'!$A:$A,$A195))</f>
        <v/>
      </c>
      <c r="I195" s="20" t="str">
        <f t="shared" si="6"/>
        <v/>
      </c>
      <c r="J195" s="20" t="str">
        <f>IF($A195="","",SUMIFS(Payments!$C:$C,Payments!$B:$B,$A195))</f>
        <v/>
      </c>
      <c r="K195" s="20" t="str">
        <f t="shared" si="7"/>
        <v/>
      </c>
      <c r="L195" s="21" t="str">
        <f t="shared" si="8"/>
        <v/>
      </c>
    </row>
    <row r="196" spans="1:12" x14ac:dyDescent="0.3">
      <c r="A196" s="17"/>
      <c r="B196" s="19"/>
      <c r="C196" s="17"/>
      <c r="D196" s="17"/>
      <c r="E196" s="17"/>
      <c r="F196" s="17"/>
      <c r="G196" s="20" t="str">
        <f>IF($A196="","",SUMIFS('Bill lines'!$G:$G,'Bill lines'!$A:$A,$A196))</f>
        <v/>
      </c>
      <c r="H196" s="20" t="str">
        <f>IF($A196="","",SUMIFS('Bill lines'!$H:$H,'Bill lines'!$A:$A,$A196))</f>
        <v/>
      </c>
      <c r="I196" s="20" t="str">
        <f t="shared" ref="I196:I259" si="9">IF($A196="","",G196-H196)</f>
        <v/>
      </c>
      <c r="J196" s="20" t="str">
        <f>IF($A196="","",SUMIFS(Payments!$C:$C,Payments!$B:$B,$A196))</f>
        <v/>
      </c>
      <c r="K196" s="20" t="str">
        <f t="shared" ref="K196:K259" si="10">IF($A196="","",I196-J196)</f>
        <v/>
      </c>
      <c r="L196" s="21" t="str">
        <f t="shared" ref="L196:L259" si="11">IF($A196="","",IF(I196=0,"No services",IF(K196&lt;0,"Refund due",IF(K196=0,"Paid",IF(J196&gt;0,"Part paid","Due")))))</f>
        <v/>
      </c>
    </row>
    <row r="197" spans="1:12" x14ac:dyDescent="0.3">
      <c r="A197" s="17"/>
      <c r="B197" s="19"/>
      <c r="C197" s="17"/>
      <c r="D197" s="17"/>
      <c r="E197" s="17"/>
      <c r="F197" s="17"/>
      <c r="G197" s="20" t="str">
        <f>IF($A197="","",SUMIFS('Bill lines'!$G:$G,'Bill lines'!$A:$A,$A197))</f>
        <v/>
      </c>
      <c r="H197" s="20" t="str">
        <f>IF($A197="","",SUMIFS('Bill lines'!$H:$H,'Bill lines'!$A:$A,$A197))</f>
        <v/>
      </c>
      <c r="I197" s="20" t="str">
        <f t="shared" si="9"/>
        <v/>
      </c>
      <c r="J197" s="20" t="str">
        <f>IF($A197="","",SUMIFS(Payments!$C:$C,Payments!$B:$B,$A197))</f>
        <v/>
      </c>
      <c r="K197" s="20" t="str">
        <f t="shared" si="10"/>
        <v/>
      </c>
      <c r="L197" s="21" t="str">
        <f t="shared" si="11"/>
        <v/>
      </c>
    </row>
    <row r="198" spans="1:12" x14ac:dyDescent="0.3">
      <c r="A198" s="17"/>
      <c r="B198" s="19"/>
      <c r="C198" s="17"/>
      <c r="D198" s="17"/>
      <c r="E198" s="17"/>
      <c r="F198" s="17"/>
      <c r="G198" s="20" t="str">
        <f>IF($A198="","",SUMIFS('Bill lines'!$G:$G,'Bill lines'!$A:$A,$A198))</f>
        <v/>
      </c>
      <c r="H198" s="20" t="str">
        <f>IF($A198="","",SUMIFS('Bill lines'!$H:$H,'Bill lines'!$A:$A,$A198))</f>
        <v/>
      </c>
      <c r="I198" s="20" t="str">
        <f t="shared" si="9"/>
        <v/>
      </c>
      <c r="J198" s="20" t="str">
        <f>IF($A198="","",SUMIFS(Payments!$C:$C,Payments!$B:$B,$A198))</f>
        <v/>
      </c>
      <c r="K198" s="20" t="str">
        <f t="shared" si="10"/>
        <v/>
      </c>
      <c r="L198" s="21" t="str">
        <f t="shared" si="11"/>
        <v/>
      </c>
    </row>
    <row r="199" spans="1:12" x14ac:dyDescent="0.3">
      <c r="A199" s="17"/>
      <c r="B199" s="19"/>
      <c r="C199" s="17"/>
      <c r="D199" s="17"/>
      <c r="E199" s="17"/>
      <c r="F199" s="17"/>
      <c r="G199" s="20" t="str">
        <f>IF($A199="","",SUMIFS('Bill lines'!$G:$G,'Bill lines'!$A:$A,$A199))</f>
        <v/>
      </c>
      <c r="H199" s="20" t="str">
        <f>IF($A199="","",SUMIFS('Bill lines'!$H:$H,'Bill lines'!$A:$A,$A199))</f>
        <v/>
      </c>
      <c r="I199" s="20" t="str">
        <f t="shared" si="9"/>
        <v/>
      </c>
      <c r="J199" s="20" t="str">
        <f>IF($A199="","",SUMIFS(Payments!$C:$C,Payments!$B:$B,$A199))</f>
        <v/>
      </c>
      <c r="K199" s="20" t="str">
        <f t="shared" si="10"/>
        <v/>
      </c>
      <c r="L199" s="21" t="str">
        <f t="shared" si="11"/>
        <v/>
      </c>
    </row>
    <row r="200" spans="1:12" x14ac:dyDescent="0.3">
      <c r="A200" s="17"/>
      <c r="B200" s="19"/>
      <c r="C200" s="17"/>
      <c r="D200" s="17"/>
      <c r="E200" s="17"/>
      <c r="F200" s="17"/>
      <c r="G200" s="20" t="str">
        <f>IF($A200="","",SUMIFS('Bill lines'!$G:$G,'Bill lines'!$A:$A,$A200))</f>
        <v/>
      </c>
      <c r="H200" s="20" t="str">
        <f>IF($A200="","",SUMIFS('Bill lines'!$H:$H,'Bill lines'!$A:$A,$A200))</f>
        <v/>
      </c>
      <c r="I200" s="20" t="str">
        <f t="shared" si="9"/>
        <v/>
      </c>
      <c r="J200" s="20" t="str">
        <f>IF($A200="","",SUMIFS(Payments!$C:$C,Payments!$B:$B,$A200))</f>
        <v/>
      </c>
      <c r="K200" s="20" t="str">
        <f t="shared" si="10"/>
        <v/>
      </c>
      <c r="L200" s="21" t="str">
        <f t="shared" si="11"/>
        <v/>
      </c>
    </row>
    <row r="201" spans="1:12" x14ac:dyDescent="0.3">
      <c r="A201" s="17"/>
      <c r="B201" s="19"/>
      <c r="C201" s="17"/>
      <c r="D201" s="17"/>
      <c r="E201" s="17"/>
      <c r="F201" s="17"/>
      <c r="G201" s="20" t="str">
        <f>IF($A201="","",SUMIFS('Bill lines'!$G:$G,'Bill lines'!$A:$A,$A201))</f>
        <v/>
      </c>
      <c r="H201" s="20" t="str">
        <f>IF($A201="","",SUMIFS('Bill lines'!$H:$H,'Bill lines'!$A:$A,$A201))</f>
        <v/>
      </c>
      <c r="I201" s="20" t="str">
        <f t="shared" si="9"/>
        <v/>
      </c>
      <c r="J201" s="20" t="str">
        <f>IF($A201="","",SUMIFS(Payments!$C:$C,Payments!$B:$B,$A201))</f>
        <v/>
      </c>
      <c r="K201" s="20" t="str">
        <f t="shared" si="10"/>
        <v/>
      </c>
      <c r="L201" s="21" t="str">
        <f t="shared" si="11"/>
        <v/>
      </c>
    </row>
    <row r="202" spans="1:12" x14ac:dyDescent="0.3">
      <c r="A202" s="17"/>
      <c r="B202" s="19"/>
      <c r="C202" s="17"/>
      <c r="D202" s="17"/>
      <c r="E202" s="17"/>
      <c r="F202" s="17"/>
      <c r="G202" s="20" t="str">
        <f>IF($A202="","",SUMIFS('Bill lines'!$G:$G,'Bill lines'!$A:$A,$A202))</f>
        <v/>
      </c>
      <c r="H202" s="20" t="str">
        <f>IF($A202="","",SUMIFS('Bill lines'!$H:$H,'Bill lines'!$A:$A,$A202))</f>
        <v/>
      </c>
      <c r="I202" s="20" t="str">
        <f t="shared" si="9"/>
        <v/>
      </c>
      <c r="J202" s="20" t="str">
        <f>IF($A202="","",SUMIFS(Payments!$C:$C,Payments!$B:$B,$A202))</f>
        <v/>
      </c>
      <c r="K202" s="20" t="str">
        <f t="shared" si="10"/>
        <v/>
      </c>
      <c r="L202" s="21" t="str">
        <f t="shared" si="11"/>
        <v/>
      </c>
    </row>
    <row r="203" spans="1:12" x14ac:dyDescent="0.3">
      <c r="A203" s="17"/>
      <c r="B203" s="19"/>
      <c r="C203" s="17"/>
      <c r="D203" s="17"/>
      <c r="E203" s="17"/>
      <c r="F203" s="17"/>
      <c r="G203" s="20" t="str">
        <f>IF($A203="","",SUMIFS('Bill lines'!$G:$G,'Bill lines'!$A:$A,$A203))</f>
        <v/>
      </c>
      <c r="H203" s="20" t="str">
        <f>IF($A203="","",SUMIFS('Bill lines'!$H:$H,'Bill lines'!$A:$A,$A203))</f>
        <v/>
      </c>
      <c r="I203" s="20" t="str">
        <f t="shared" si="9"/>
        <v/>
      </c>
      <c r="J203" s="20" t="str">
        <f>IF($A203="","",SUMIFS(Payments!$C:$C,Payments!$B:$B,$A203))</f>
        <v/>
      </c>
      <c r="K203" s="20" t="str">
        <f t="shared" si="10"/>
        <v/>
      </c>
      <c r="L203" s="21" t="str">
        <f t="shared" si="11"/>
        <v/>
      </c>
    </row>
    <row r="204" spans="1:12" x14ac:dyDescent="0.3">
      <c r="A204" s="17"/>
      <c r="B204" s="19"/>
      <c r="C204" s="17"/>
      <c r="D204" s="17"/>
      <c r="E204" s="17"/>
      <c r="F204" s="17"/>
      <c r="G204" s="20" t="str">
        <f>IF($A204="","",SUMIFS('Bill lines'!$G:$G,'Bill lines'!$A:$A,$A204))</f>
        <v/>
      </c>
      <c r="H204" s="20" t="str">
        <f>IF($A204="","",SUMIFS('Bill lines'!$H:$H,'Bill lines'!$A:$A,$A204))</f>
        <v/>
      </c>
      <c r="I204" s="20" t="str">
        <f t="shared" si="9"/>
        <v/>
      </c>
      <c r="J204" s="20" t="str">
        <f>IF($A204="","",SUMIFS(Payments!$C:$C,Payments!$B:$B,$A204))</f>
        <v/>
      </c>
      <c r="K204" s="20" t="str">
        <f t="shared" si="10"/>
        <v/>
      </c>
      <c r="L204" s="21" t="str">
        <f t="shared" si="11"/>
        <v/>
      </c>
    </row>
    <row r="205" spans="1:12" x14ac:dyDescent="0.3">
      <c r="A205" s="17"/>
      <c r="B205" s="19"/>
      <c r="C205" s="17"/>
      <c r="D205" s="17"/>
      <c r="E205" s="17"/>
      <c r="F205" s="17"/>
      <c r="G205" s="20" t="str">
        <f>IF($A205="","",SUMIFS('Bill lines'!$G:$G,'Bill lines'!$A:$A,$A205))</f>
        <v/>
      </c>
      <c r="H205" s="20" t="str">
        <f>IF($A205="","",SUMIFS('Bill lines'!$H:$H,'Bill lines'!$A:$A,$A205))</f>
        <v/>
      </c>
      <c r="I205" s="20" t="str">
        <f t="shared" si="9"/>
        <v/>
      </c>
      <c r="J205" s="20" t="str">
        <f>IF($A205="","",SUMIFS(Payments!$C:$C,Payments!$B:$B,$A205))</f>
        <v/>
      </c>
      <c r="K205" s="20" t="str">
        <f t="shared" si="10"/>
        <v/>
      </c>
      <c r="L205" s="21" t="str">
        <f t="shared" si="11"/>
        <v/>
      </c>
    </row>
    <row r="206" spans="1:12" x14ac:dyDescent="0.3">
      <c r="A206" s="17"/>
      <c r="B206" s="19"/>
      <c r="C206" s="17"/>
      <c r="D206" s="17"/>
      <c r="E206" s="17"/>
      <c r="F206" s="17"/>
      <c r="G206" s="20" t="str">
        <f>IF($A206="","",SUMIFS('Bill lines'!$G:$G,'Bill lines'!$A:$A,$A206))</f>
        <v/>
      </c>
      <c r="H206" s="20" t="str">
        <f>IF($A206="","",SUMIFS('Bill lines'!$H:$H,'Bill lines'!$A:$A,$A206))</f>
        <v/>
      </c>
      <c r="I206" s="20" t="str">
        <f t="shared" si="9"/>
        <v/>
      </c>
      <c r="J206" s="20" t="str">
        <f>IF($A206="","",SUMIFS(Payments!$C:$C,Payments!$B:$B,$A206))</f>
        <v/>
      </c>
      <c r="K206" s="20" t="str">
        <f t="shared" si="10"/>
        <v/>
      </c>
      <c r="L206" s="21" t="str">
        <f t="shared" si="11"/>
        <v/>
      </c>
    </row>
    <row r="207" spans="1:12" x14ac:dyDescent="0.3">
      <c r="A207" s="17"/>
      <c r="B207" s="19"/>
      <c r="C207" s="17"/>
      <c r="D207" s="17"/>
      <c r="E207" s="17"/>
      <c r="F207" s="17"/>
      <c r="G207" s="20" t="str">
        <f>IF($A207="","",SUMIFS('Bill lines'!$G:$G,'Bill lines'!$A:$A,$A207))</f>
        <v/>
      </c>
      <c r="H207" s="20" t="str">
        <f>IF($A207="","",SUMIFS('Bill lines'!$H:$H,'Bill lines'!$A:$A,$A207))</f>
        <v/>
      </c>
      <c r="I207" s="20" t="str">
        <f t="shared" si="9"/>
        <v/>
      </c>
      <c r="J207" s="20" t="str">
        <f>IF($A207="","",SUMIFS(Payments!$C:$C,Payments!$B:$B,$A207))</f>
        <v/>
      </c>
      <c r="K207" s="20" t="str">
        <f t="shared" si="10"/>
        <v/>
      </c>
      <c r="L207" s="21" t="str">
        <f t="shared" si="11"/>
        <v/>
      </c>
    </row>
    <row r="208" spans="1:12" x14ac:dyDescent="0.3">
      <c r="A208" s="17"/>
      <c r="B208" s="19"/>
      <c r="C208" s="17"/>
      <c r="D208" s="17"/>
      <c r="E208" s="17"/>
      <c r="F208" s="17"/>
      <c r="G208" s="20" t="str">
        <f>IF($A208="","",SUMIFS('Bill lines'!$G:$G,'Bill lines'!$A:$A,$A208))</f>
        <v/>
      </c>
      <c r="H208" s="20" t="str">
        <f>IF($A208="","",SUMIFS('Bill lines'!$H:$H,'Bill lines'!$A:$A,$A208))</f>
        <v/>
      </c>
      <c r="I208" s="20" t="str">
        <f t="shared" si="9"/>
        <v/>
      </c>
      <c r="J208" s="20" t="str">
        <f>IF($A208="","",SUMIFS(Payments!$C:$C,Payments!$B:$B,$A208))</f>
        <v/>
      </c>
      <c r="K208" s="20" t="str">
        <f t="shared" si="10"/>
        <v/>
      </c>
      <c r="L208" s="21" t="str">
        <f t="shared" si="11"/>
        <v/>
      </c>
    </row>
    <row r="209" spans="1:12" x14ac:dyDescent="0.3">
      <c r="A209" s="17"/>
      <c r="B209" s="19"/>
      <c r="C209" s="17"/>
      <c r="D209" s="17"/>
      <c r="E209" s="17"/>
      <c r="F209" s="17"/>
      <c r="G209" s="20" t="str">
        <f>IF($A209="","",SUMIFS('Bill lines'!$G:$G,'Bill lines'!$A:$A,$A209))</f>
        <v/>
      </c>
      <c r="H209" s="20" t="str">
        <f>IF($A209="","",SUMIFS('Bill lines'!$H:$H,'Bill lines'!$A:$A,$A209))</f>
        <v/>
      </c>
      <c r="I209" s="20" t="str">
        <f t="shared" si="9"/>
        <v/>
      </c>
      <c r="J209" s="20" t="str">
        <f>IF($A209="","",SUMIFS(Payments!$C:$C,Payments!$B:$B,$A209))</f>
        <v/>
      </c>
      <c r="K209" s="20" t="str">
        <f t="shared" si="10"/>
        <v/>
      </c>
      <c r="L209" s="21" t="str">
        <f t="shared" si="11"/>
        <v/>
      </c>
    </row>
    <row r="210" spans="1:12" x14ac:dyDescent="0.3">
      <c r="A210" s="17"/>
      <c r="B210" s="19"/>
      <c r="C210" s="17"/>
      <c r="D210" s="17"/>
      <c r="E210" s="17"/>
      <c r="F210" s="17"/>
      <c r="G210" s="20" t="str">
        <f>IF($A210="","",SUMIFS('Bill lines'!$G:$G,'Bill lines'!$A:$A,$A210))</f>
        <v/>
      </c>
      <c r="H210" s="20" t="str">
        <f>IF($A210="","",SUMIFS('Bill lines'!$H:$H,'Bill lines'!$A:$A,$A210))</f>
        <v/>
      </c>
      <c r="I210" s="20" t="str">
        <f t="shared" si="9"/>
        <v/>
      </c>
      <c r="J210" s="20" t="str">
        <f>IF($A210="","",SUMIFS(Payments!$C:$C,Payments!$B:$B,$A210))</f>
        <v/>
      </c>
      <c r="K210" s="20" t="str">
        <f t="shared" si="10"/>
        <v/>
      </c>
      <c r="L210" s="21" t="str">
        <f t="shared" si="11"/>
        <v/>
      </c>
    </row>
    <row r="211" spans="1:12" x14ac:dyDescent="0.3">
      <c r="A211" s="17"/>
      <c r="B211" s="19"/>
      <c r="C211" s="17"/>
      <c r="D211" s="17"/>
      <c r="E211" s="17"/>
      <c r="F211" s="17"/>
      <c r="G211" s="20" t="str">
        <f>IF($A211="","",SUMIFS('Bill lines'!$G:$G,'Bill lines'!$A:$A,$A211))</f>
        <v/>
      </c>
      <c r="H211" s="20" t="str">
        <f>IF($A211="","",SUMIFS('Bill lines'!$H:$H,'Bill lines'!$A:$A,$A211))</f>
        <v/>
      </c>
      <c r="I211" s="20" t="str">
        <f t="shared" si="9"/>
        <v/>
      </c>
      <c r="J211" s="20" t="str">
        <f>IF($A211="","",SUMIFS(Payments!$C:$C,Payments!$B:$B,$A211))</f>
        <v/>
      </c>
      <c r="K211" s="20" t="str">
        <f t="shared" si="10"/>
        <v/>
      </c>
      <c r="L211" s="21" t="str">
        <f t="shared" si="11"/>
        <v/>
      </c>
    </row>
    <row r="212" spans="1:12" x14ac:dyDescent="0.3">
      <c r="A212" s="17"/>
      <c r="B212" s="19"/>
      <c r="C212" s="17"/>
      <c r="D212" s="17"/>
      <c r="E212" s="17"/>
      <c r="F212" s="17"/>
      <c r="G212" s="20" t="str">
        <f>IF($A212="","",SUMIFS('Bill lines'!$G:$G,'Bill lines'!$A:$A,$A212))</f>
        <v/>
      </c>
      <c r="H212" s="20" t="str">
        <f>IF($A212="","",SUMIFS('Bill lines'!$H:$H,'Bill lines'!$A:$A,$A212))</f>
        <v/>
      </c>
      <c r="I212" s="20" t="str">
        <f t="shared" si="9"/>
        <v/>
      </c>
      <c r="J212" s="20" t="str">
        <f>IF($A212="","",SUMIFS(Payments!$C:$C,Payments!$B:$B,$A212))</f>
        <v/>
      </c>
      <c r="K212" s="20" t="str">
        <f t="shared" si="10"/>
        <v/>
      </c>
      <c r="L212" s="21" t="str">
        <f t="shared" si="11"/>
        <v/>
      </c>
    </row>
    <row r="213" spans="1:12" x14ac:dyDescent="0.3">
      <c r="A213" s="17"/>
      <c r="B213" s="19"/>
      <c r="C213" s="17"/>
      <c r="D213" s="17"/>
      <c r="E213" s="17"/>
      <c r="F213" s="17"/>
      <c r="G213" s="20" t="str">
        <f>IF($A213="","",SUMIFS('Bill lines'!$G:$G,'Bill lines'!$A:$A,$A213))</f>
        <v/>
      </c>
      <c r="H213" s="20" t="str">
        <f>IF($A213="","",SUMIFS('Bill lines'!$H:$H,'Bill lines'!$A:$A,$A213))</f>
        <v/>
      </c>
      <c r="I213" s="20" t="str">
        <f t="shared" si="9"/>
        <v/>
      </c>
      <c r="J213" s="20" t="str">
        <f>IF($A213="","",SUMIFS(Payments!$C:$C,Payments!$B:$B,$A213))</f>
        <v/>
      </c>
      <c r="K213" s="20" t="str">
        <f t="shared" si="10"/>
        <v/>
      </c>
      <c r="L213" s="21" t="str">
        <f t="shared" si="11"/>
        <v/>
      </c>
    </row>
    <row r="214" spans="1:12" x14ac:dyDescent="0.3">
      <c r="A214" s="17"/>
      <c r="B214" s="19"/>
      <c r="C214" s="17"/>
      <c r="D214" s="17"/>
      <c r="E214" s="17"/>
      <c r="F214" s="17"/>
      <c r="G214" s="20" t="str">
        <f>IF($A214="","",SUMIFS('Bill lines'!$G:$G,'Bill lines'!$A:$A,$A214))</f>
        <v/>
      </c>
      <c r="H214" s="20" t="str">
        <f>IF($A214="","",SUMIFS('Bill lines'!$H:$H,'Bill lines'!$A:$A,$A214))</f>
        <v/>
      </c>
      <c r="I214" s="20" t="str">
        <f t="shared" si="9"/>
        <v/>
      </c>
      <c r="J214" s="20" t="str">
        <f>IF($A214="","",SUMIFS(Payments!$C:$C,Payments!$B:$B,$A214))</f>
        <v/>
      </c>
      <c r="K214" s="20" t="str">
        <f t="shared" si="10"/>
        <v/>
      </c>
      <c r="L214" s="21" t="str">
        <f t="shared" si="11"/>
        <v/>
      </c>
    </row>
    <row r="215" spans="1:12" x14ac:dyDescent="0.3">
      <c r="A215" s="17"/>
      <c r="B215" s="19"/>
      <c r="C215" s="17"/>
      <c r="D215" s="17"/>
      <c r="E215" s="17"/>
      <c r="F215" s="17"/>
      <c r="G215" s="20" t="str">
        <f>IF($A215="","",SUMIFS('Bill lines'!$G:$G,'Bill lines'!$A:$A,$A215))</f>
        <v/>
      </c>
      <c r="H215" s="20" t="str">
        <f>IF($A215="","",SUMIFS('Bill lines'!$H:$H,'Bill lines'!$A:$A,$A215))</f>
        <v/>
      </c>
      <c r="I215" s="20" t="str">
        <f t="shared" si="9"/>
        <v/>
      </c>
      <c r="J215" s="20" t="str">
        <f>IF($A215="","",SUMIFS(Payments!$C:$C,Payments!$B:$B,$A215))</f>
        <v/>
      </c>
      <c r="K215" s="20" t="str">
        <f t="shared" si="10"/>
        <v/>
      </c>
      <c r="L215" s="21" t="str">
        <f t="shared" si="11"/>
        <v/>
      </c>
    </row>
    <row r="216" spans="1:12" x14ac:dyDescent="0.3">
      <c r="A216" s="17"/>
      <c r="B216" s="19"/>
      <c r="C216" s="17"/>
      <c r="D216" s="17"/>
      <c r="E216" s="17"/>
      <c r="F216" s="17"/>
      <c r="G216" s="20" t="str">
        <f>IF($A216="","",SUMIFS('Bill lines'!$G:$G,'Bill lines'!$A:$A,$A216))</f>
        <v/>
      </c>
      <c r="H216" s="20" t="str">
        <f>IF($A216="","",SUMIFS('Bill lines'!$H:$H,'Bill lines'!$A:$A,$A216))</f>
        <v/>
      </c>
      <c r="I216" s="20" t="str">
        <f t="shared" si="9"/>
        <v/>
      </c>
      <c r="J216" s="20" t="str">
        <f>IF($A216="","",SUMIFS(Payments!$C:$C,Payments!$B:$B,$A216))</f>
        <v/>
      </c>
      <c r="K216" s="20" t="str">
        <f t="shared" si="10"/>
        <v/>
      </c>
      <c r="L216" s="21" t="str">
        <f t="shared" si="11"/>
        <v/>
      </c>
    </row>
    <row r="217" spans="1:12" x14ac:dyDescent="0.3">
      <c r="A217" s="17"/>
      <c r="B217" s="19"/>
      <c r="C217" s="17"/>
      <c r="D217" s="17"/>
      <c r="E217" s="17"/>
      <c r="F217" s="17"/>
      <c r="G217" s="20" t="str">
        <f>IF($A217="","",SUMIFS('Bill lines'!$G:$G,'Bill lines'!$A:$A,$A217))</f>
        <v/>
      </c>
      <c r="H217" s="20" t="str">
        <f>IF($A217="","",SUMIFS('Bill lines'!$H:$H,'Bill lines'!$A:$A,$A217))</f>
        <v/>
      </c>
      <c r="I217" s="20" t="str">
        <f t="shared" si="9"/>
        <v/>
      </c>
      <c r="J217" s="20" t="str">
        <f>IF($A217="","",SUMIFS(Payments!$C:$C,Payments!$B:$B,$A217))</f>
        <v/>
      </c>
      <c r="K217" s="20" t="str">
        <f t="shared" si="10"/>
        <v/>
      </c>
      <c r="L217" s="21" t="str">
        <f t="shared" si="11"/>
        <v/>
      </c>
    </row>
    <row r="218" spans="1:12" x14ac:dyDescent="0.3">
      <c r="A218" s="17"/>
      <c r="B218" s="19"/>
      <c r="C218" s="17"/>
      <c r="D218" s="17"/>
      <c r="E218" s="17"/>
      <c r="F218" s="17"/>
      <c r="G218" s="20" t="str">
        <f>IF($A218="","",SUMIFS('Bill lines'!$G:$G,'Bill lines'!$A:$A,$A218))</f>
        <v/>
      </c>
      <c r="H218" s="20" t="str">
        <f>IF($A218="","",SUMIFS('Bill lines'!$H:$H,'Bill lines'!$A:$A,$A218))</f>
        <v/>
      </c>
      <c r="I218" s="20" t="str">
        <f t="shared" si="9"/>
        <v/>
      </c>
      <c r="J218" s="20" t="str">
        <f>IF($A218="","",SUMIFS(Payments!$C:$C,Payments!$B:$B,$A218))</f>
        <v/>
      </c>
      <c r="K218" s="20" t="str">
        <f t="shared" si="10"/>
        <v/>
      </c>
      <c r="L218" s="21" t="str">
        <f t="shared" si="11"/>
        <v/>
      </c>
    </row>
    <row r="219" spans="1:12" x14ac:dyDescent="0.3">
      <c r="A219" s="17"/>
      <c r="B219" s="19"/>
      <c r="C219" s="17"/>
      <c r="D219" s="17"/>
      <c r="E219" s="17"/>
      <c r="F219" s="17"/>
      <c r="G219" s="20" t="str">
        <f>IF($A219="","",SUMIFS('Bill lines'!$G:$G,'Bill lines'!$A:$A,$A219))</f>
        <v/>
      </c>
      <c r="H219" s="20" t="str">
        <f>IF($A219="","",SUMIFS('Bill lines'!$H:$H,'Bill lines'!$A:$A,$A219))</f>
        <v/>
      </c>
      <c r="I219" s="20" t="str">
        <f t="shared" si="9"/>
        <v/>
      </c>
      <c r="J219" s="20" t="str">
        <f>IF($A219="","",SUMIFS(Payments!$C:$C,Payments!$B:$B,$A219))</f>
        <v/>
      </c>
      <c r="K219" s="20" t="str">
        <f t="shared" si="10"/>
        <v/>
      </c>
      <c r="L219" s="21" t="str">
        <f t="shared" si="11"/>
        <v/>
      </c>
    </row>
    <row r="220" spans="1:12" x14ac:dyDescent="0.3">
      <c r="A220" s="17"/>
      <c r="B220" s="19"/>
      <c r="C220" s="17"/>
      <c r="D220" s="17"/>
      <c r="E220" s="17"/>
      <c r="F220" s="17"/>
      <c r="G220" s="20" t="str">
        <f>IF($A220="","",SUMIFS('Bill lines'!$G:$G,'Bill lines'!$A:$A,$A220))</f>
        <v/>
      </c>
      <c r="H220" s="20" t="str">
        <f>IF($A220="","",SUMIFS('Bill lines'!$H:$H,'Bill lines'!$A:$A,$A220))</f>
        <v/>
      </c>
      <c r="I220" s="20" t="str">
        <f t="shared" si="9"/>
        <v/>
      </c>
      <c r="J220" s="20" t="str">
        <f>IF($A220="","",SUMIFS(Payments!$C:$C,Payments!$B:$B,$A220))</f>
        <v/>
      </c>
      <c r="K220" s="20" t="str">
        <f t="shared" si="10"/>
        <v/>
      </c>
      <c r="L220" s="21" t="str">
        <f t="shared" si="11"/>
        <v/>
      </c>
    </row>
    <row r="221" spans="1:12" x14ac:dyDescent="0.3">
      <c r="A221" s="17"/>
      <c r="B221" s="19"/>
      <c r="C221" s="17"/>
      <c r="D221" s="17"/>
      <c r="E221" s="17"/>
      <c r="F221" s="17"/>
      <c r="G221" s="20" t="str">
        <f>IF($A221="","",SUMIFS('Bill lines'!$G:$G,'Bill lines'!$A:$A,$A221))</f>
        <v/>
      </c>
      <c r="H221" s="20" t="str">
        <f>IF($A221="","",SUMIFS('Bill lines'!$H:$H,'Bill lines'!$A:$A,$A221))</f>
        <v/>
      </c>
      <c r="I221" s="20" t="str">
        <f t="shared" si="9"/>
        <v/>
      </c>
      <c r="J221" s="20" t="str">
        <f>IF($A221="","",SUMIFS(Payments!$C:$C,Payments!$B:$B,$A221))</f>
        <v/>
      </c>
      <c r="K221" s="20" t="str">
        <f t="shared" si="10"/>
        <v/>
      </c>
      <c r="L221" s="21" t="str">
        <f t="shared" si="11"/>
        <v/>
      </c>
    </row>
    <row r="222" spans="1:12" x14ac:dyDescent="0.3">
      <c r="A222" s="17"/>
      <c r="B222" s="19"/>
      <c r="C222" s="17"/>
      <c r="D222" s="17"/>
      <c r="E222" s="17"/>
      <c r="F222" s="17"/>
      <c r="G222" s="20" t="str">
        <f>IF($A222="","",SUMIFS('Bill lines'!$G:$G,'Bill lines'!$A:$A,$A222))</f>
        <v/>
      </c>
      <c r="H222" s="20" t="str">
        <f>IF($A222="","",SUMIFS('Bill lines'!$H:$H,'Bill lines'!$A:$A,$A222))</f>
        <v/>
      </c>
      <c r="I222" s="20" t="str">
        <f t="shared" si="9"/>
        <v/>
      </c>
      <c r="J222" s="20" t="str">
        <f>IF($A222="","",SUMIFS(Payments!$C:$C,Payments!$B:$B,$A222))</f>
        <v/>
      </c>
      <c r="K222" s="20" t="str">
        <f t="shared" si="10"/>
        <v/>
      </c>
      <c r="L222" s="21" t="str">
        <f t="shared" si="11"/>
        <v/>
      </c>
    </row>
    <row r="223" spans="1:12" x14ac:dyDescent="0.3">
      <c r="A223" s="17"/>
      <c r="B223" s="19"/>
      <c r="C223" s="17"/>
      <c r="D223" s="17"/>
      <c r="E223" s="17"/>
      <c r="F223" s="17"/>
      <c r="G223" s="20" t="str">
        <f>IF($A223="","",SUMIFS('Bill lines'!$G:$G,'Bill lines'!$A:$A,$A223))</f>
        <v/>
      </c>
      <c r="H223" s="20" t="str">
        <f>IF($A223="","",SUMIFS('Bill lines'!$H:$H,'Bill lines'!$A:$A,$A223))</f>
        <v/>
      </c>
      <c r="I223" s="20" t="str">
        <f t="shared" si="9"/>
        <v/>
      </c>
      <c r="J223" s="20" t="str">
        <f>IF($A223="","",SUMIFS(Payments!$C:$C,Payments!$B:$B,$A223))</f>
        <v/>
      </c>
      <c r="K223" s="20" t="str">
        <f t="shared" si="10"/>
        <v/>
      </c>
      <c r="L223" s="21" t="str">
        <f t="shared" si="11"/>
        <v/>
      </c>
    </row>
    <row r="224" spans="1:12" x14ac:dyDescent="0.3">
      <c r="A224" s="17"/>
      <c r="B224" s="19"/>
      <c r="C224" s="17"/>
      <c r="D224" s="17"/>
      <c r="E224" s="17"/>
      <c r="F224" s="17"/>
      <c r="G224" s="20" t="str">
        <f>IF($A224="","",SUMIFS('Bill lines'!$G:$G,'Bill lines'!$A:$A,$A224))</f>
        <v/>
      </c>
      <c r="H224" s="20" t="str">
        <f>IF($A224="","",SUMIFS('Bill lines'!$H:$H,'Bill lines'!$A:$A,$A224))</f>
        <v/>
      </c>
      <c r="I224" s="20" t="str">
        <f t="shared" si="9"/>
        <v/>
      </c>
      <c r="J224" s="20" t="str">
        <f>IF($A224="","",SUMIFS(Payments!$C:$C,Payments!$B:$B,$A224))</f>
        <v/>
      </c>
      <c r="K224" s="20" t="str">
        <f t="shared" si="10"/>
        <v/>
      </c>
      <c r="L224" s="21" t="str">
        <f t="shared" si="11"/>
        <v/>
      </c>
    </row>
    <row r="225" spans="1:12" x14ac:dyDescent="0.3">
      <c r="A225" s="17"/>
      <c r="B225" s="19"/>
      <c r="C225" s="17"/>
      <c r="D225" s="17"/>
      <c r="E225" s="17"/>
      <c r="F225" s="17"/>
      <c r="G225" s="20" t="str">
        <f>IF($A225="","",SUMIFS('Bill lines'!$G:$G,'Bill lines'!$A:$A,$A225))</f>
        <v/>
      </c>
      <c r="H225" s="20" t="str">
        <f>IF($A225="","",SUMIFS('Bill lines'!$H:$H,'Bill lines'!$A:$A,$A225))</f>
        <v/>
      </c>
      <c r="I225" s="20" t="str">
        <f t="shared" si="9"/>
        <v/>
      </c>
      <c r="J225" s="20" t="str">
        <f>IF($A225="","",SUMIFS(Payments!$C:$C,Payments!$B:$B,$A225))</f>
        <v/>
      </c>
      <c r="K225" s="20" t="str">
        <f t="shared" si="10"/>
        <v/>
      </c>
      <c r="L225" s="21" t="str">
        <f t="shared" si="11"/>
        <v/>
      </c>
    </row>
    <row r="226" spans="1:12" x14ac:dyDescent="0.3">
      <c r="A226" s="17"/>
      <c r="B226" s="19"/>
      <c r="C226" s="17"/>
      <c r="D226" s="17"/>
      <c r="E226" s="17"/>
      <c r="F226" s="17"/>
      <c r="G226" s="20" t="str">
        <f>IF($A226="","",SUMIFS('Bill lines'!$G:$G,'Bill lines'!$A:$A,$A226))</f>
        <v/>
      </c>
      <c r="H226" s="20" t="str">
        <f>IF($A226="","",SUMIFS('Bill lines'!$H:$H,'Bill lines'!$A:$A,$A226))</f>
        <v/>
      </c>
      <c r="I226" s="20" t="str">
        <f t="shared" si="9"/>
        <v/>
      </c>
      <c r="J226" s="20" t="str">
        <f>IF($A226="","",SUMIFS(Payments!$C:$C,Payments!$B:$B,$A226))</f>
        <v/>
      </c>
      <c r="K226" s="20" t="str">
        <f t="shared" si="10"/>
        <v/>
      </c>
      <c r="L226" s="21" t="str">
        <f t="shared" si="11"/>
        <v/>
      </c>
    </row>
    <row r="227" spans="1:12" x14ac:dyDescent="0.3">
      <c r="A227" s="17"/>
      <c r="B227" s="19"/>
      <c r="C227" s="17"/>
      <c r="D227" s="17"/>
      <c r="E227" s="17"/>
      <c r="F227" s="17"/>
      <c r="G227" s="20" t="str">
        <f>IF($A227="","",SUMIFS('Bill lines'!$G:$G,'Bill lines'!$A:$A,$A227))</f>
        <v/>
      </c>
      <c r="H227" s="20" t="str">
        <f>IF($A227="","",SUMIFS('Bill lines'!$H:$H,'Bill lines'!$A:$A,$A227))</f>
        <v/>
      </c>
      <c r="I227" s="20" t="str">
        <f t="shared" si="9"/>
        <v/>
      </c>
      <c r="J227" s="20" t="str">
        <f>IF($A227="","",SUMIFS(Payments!$C:$C,Payments!$B:$B,$A227))</f>
        <v/>
      </c>
      <c r="K227" s="20" t="str">
        <f t="shared" si="10"/>
        <v/>
      </c>
      <c r="L227" s="21" t="str">
        <f t="shared" si="11"/>
        <v/>
      </c>
    </row>
    <row r="228" spans="1:12" x14ac:dyDescent="0.3">
      <c r="A228" s="17"/>
      <c r="B228" s="19"/>
      <c r="C228" s="17"/>
      <c r="D228" s="17"/>
      <c r="E228" s="17"/>
      <c r="F228" s="17"/>
      <c r="G228" s="20" t="str">
        <f>IF($A228="","",SUMIFS('Bill lines'!$G:$G,'Bill lines'!$A:$A,$A228))</f>
        <v/>
      </c>
      <c r="H228" s="20" t="str">
        <f>IF($A228="","",SUMIFS('Bill lines'!$H:$H,'Bill lines'!$A:$A,$A228))</f>
        <v/>
      </c>
      <c r="I228" s="20" t="str">
        <f t="shared" si="9"/>
        <v/>
      </c>
      <c r="J228" s="20" t="str">
        <f>IF($A228="","",SUMIFS(Payments!$C:$C,Payments!$B:$B,$A228))</f>
        <v/>
      </c>
      <c r="K228" s="20" t="str">
        <f t="shared" si="10"/>
        <v/>
      </c>
      <c r="L228" s="21" t="str">
        <f t="shared" si="11"/>
        <v/>
      </c>
    </row>
    <row r="229" spans="1:12" x14ac:dyDescent="0.3">
      <c r="A229" s="17"/>
      <c r="B229" s="19"/>
      <c r="C229" s="17"/>
      <c r="D229" s="17"/>
      <c r="E229" s="17"/>
      <c r="F229" s="17"/>
      <c r="G229" s="20" t="str">
        <f>IF($A229="","",SUMIFS('Bill lines'!$G:$G,'Bill lines'!$A:$A,$A229))</f>
        <v/>
      </c>
      <c r="H229" s="20" t="str">
        <f>IF($A229="","",SUMIFS('Bill lines'!$H:$H,'Bill lines'!$A:$A,$A229))</f>
        <v/>
      </c>
      <c r="I229" s="20" t="str">
        <f t="shared" si="9"/>
        <v/>
      </c>
      <c r="J229" s="20" t="str">
        <f>IF($A229="","",SUMIFS(Payments!$C:$C,Payments!$B:$B,$A229))</f>
        <v/>
      </c>
      <c r="K229" s="20" t="str">
        <f t="shared" si="10"/>
        <v/>
      </c>
      <c r="L229" s="21" t="str">
        <f t="shared" si="11"/>
        <v/>
      </c>
    </row>
    <row r="230" spans="1:12" x14ac:dyDescent="0.3">
      <c r="A230" s="17"/>
      <c r="B230" s="19"/>
      <c r="C230" s="17"/>
      <c r="D230" s="17"/>
      <c r="E230" s="17"/>
      <c r="F230" s="17"/>
      <c r="G230" s="20" t="str">
        <f>IF($A230="","",SUMIFS('Bill lines'!$G:$G,'Bill lines'!$A:$A,$A230))</f>
        <v/>
      </c>
      <c r="H230" s="20" t="str">
        <f>IF($A230="","",SUMIFS('Bill lines'!$H:$H,'Bill lines'!$A:$A,$A230))</f>
        <v/>
      </c>
      <c r="I230" s="20" t="str">
        <f t="shared" si="9"/>
        <v/>
      </c>
      <c r="J230" s="20" t="str">
        <f>IF($A230="","",SUMIFS(Payments!$C:$C,Payments!$B:$B,$A230))</f>
        <v/>
      </c>
      <c r="K230" s="20" t="str">
        <f t="shared" si="10"/>
        <v/>
      </c>
      <c r="L230" s="21" t="str">
        <f t="shared" si="11"/>
        <v/>
      </c>
    </row>
    <row r="231" spans="1:12" x14ac:dyDescent="0.3">
      <c r="A231" s="17"/>
      <c r="B231" s="19"/>
      <c r="C231" s="17"/>
      <c r="D231" s="17"/>
      <c r="E231" s="17"/>
      <c r="F231" s="17"/>
      <c r="G231" s="20" t="str">
        <f>IF($A231="","",SUMIFS('Bill lines'!$G:$G,'Bill lines'!$A:$A,$A231))</f>
        <v/>
      </c>
      <c r="H231" s="20" t="str">
        <f>IF($A231="","",SUMIFS('Bill lines'!$H:$H,'Bill lines'!$A:$A,$A231))</f>
        <v/>
      </c>
      <c r="I231" s="20" t="str">
        <f t="shared" si="9"/>
        <v/>
      </c>
      <c r="J231" s="20" t="str">
        <f>IF($A231="","",SUMIFS(Payments!$C:$C,Payments!$B:$B,$A231))</f>
        <v/>
      </c>
      <c r="K231" s="20" t="str">
        <f t="shared" si="10"/>
        <v/>
      </c>
      <c r="L231" s="21" t="str">
        <f t="shared" si="11"/>
        <v/>
      </c>
    </row>
    <row r="232" spans="1:12" x14ac:dyDescent="0.3">
      <c r="A232" s="17"/>
      <c r="B232" s="19"/>
      <c r="C232" s="17"/>
      <c r="D232" s="17"/>
      <c r="E232" s="17"/>
      <c r="F232" s="17"/>
      <c r="G232" s="20" t="str">
        <f>IF($A232="","",SUMIFS('Bill lines'!$G:$G,'Bill lines'!$A:$A,$A232))</f>
        <v/>
      </c>
      <c r="H232" s="20" t="str">
        <f>IF($A232="","",SUMIFS('Bill lines'!$H:$H,'Bill lines'!$A:$A,$A232))</f>
        <v/>
      </c>
      <c r="I232" s="20" t="str">
        <f t="shared" si="9"/>
        <v/>
      </c>
      <c r="J232" s="20" t="str">
        <f>IF($A232="","",SUMIFS(Payments!$C:$C,Payments!$B:$B,$A232))</f>
        <v/>
      </c>
      <c r="K232" s="20" t="str">
        <f t="shared" si="10"/>
        <v/>
      </c>
      <c r="L232" s="21" t="str">
        <f t="shared" si="11"/>
        <v/>
      </c>
    </row>
    <row r="233" spans="1:12" x14ac:dyDescent="0.3">
      <c r="A233" s="17"/>
      <c r="B233" s="19"/>
      <c r="C233" s="17"/>
      <c r="D233" s="17"/>
      <c r="E233" s="17"/>
      <c r="F233" s="17"/>
      <c r="G233" s="20" t="str">
        <f>IF($A233="","",SUMIFS('Bill lines'!$G:$G,'Bill lines'!$A:$A,$A233))</f>
        <v/>
      </c>
      <c r="H233" s="20" t="str">
        <f>IF($A233="","",SUMIFS('Bill lines'!$H:$H,'Bill lines'!$A:$A,$A233))</f>
        <v/>
      </c>
      <c r="I233" s="20" t="str">
        <f t="shared" si="9"/>
        <v/>
      </c>
      <c r="J233" s="20" t="str">
        <f>IF($A233="","",SUMIFS(Payments!$C:$C,Payments!$B:$B,$A233))</f>
        <v/>
      </c>
      <c r="K233" s="20" t="str">
        <f t="shared" si="10"/>
        <v/>
      </c>
      <c r="L233" s="21" t="str">
        <f t="shared" si="11"/>
        <v/>
      </c>
    </row>
    <row r="234" spans="1:12" x14ac:dyDescent="0.3">
      <c r="A234" s="17"/>
      <c r="B234" s="19"/>
      <c r="C234" s="17"/>
      <c r="D234" s="17"/>
      <c r="E234" s="17"/>
      <c r="F234" s="17"/>
      <c r="G234" s="20" t="str">
        <f>IF($A234="","",SUMIFS('Bill lines'!$G:$G,'Bill lines'!$A:$A,$A234))</f>
        <v/>
      </c>
      <c r="H234" s="20" t="str">
        <f>IF($A234="","",SUMIFS('Bill lines'!$H:$H,'Bill lines'!$A:$A,$A234))</f>
        <v/>
      </c>
      <c r="I234" s="20" t="str">
        <f t="shared" si="9"/>
        <v/>
      </c>
      <c r="J234" s="20" t="str">
        <f>IF($A234="","",SUMIFS(Payments!$C:$C,Payments!$B:$B,$A234))</f>
        <v/>
      </c>
      <c r="K234" s="20" t="str">
        <f t="shared" si="10"/>
        <v/>
      </c>
      <c r="L234" s="21" t="str">
        <f t="shared" si="11"/>
        <v/>
      </c>
    </row>
    <row r="235" spans="1:12" x14ac:dyDescent="0.3">
      <c r="A235" s="17"/>
      <c r="B235" s="19"/>
      <c r="C235" s="17"/>
      <c r="D235" s="17"/>
      <c r="E235" s="17"/>
      <c r="F235" s="17"/>
      <c r="G235" s="20" t="str">
        <f>IF($A235="","",SUMIFS('Bill lines'!$G:$G,'Bill lines'!$A:$A,$A235))</f>
        <v/>
      </c>
      <c r="H235" s="20" t="str">
        <f>IF($A235="","",SUMIFS('Bill lines'!$H:$H,'Bill lines'!$A:$A,$A235))</f>
        <v/>
      </c>
      <c r="I235" s="20" t="str">
        <f t="shared" si="9"/>
        <v/>
      </c>
      <c r="J235" s="20" t="str">
        <f>IF($A235="","",SUMIFS(Payments!$C:$C,Payments!$B:$B,$A235))</f>
        <v/>
      </c>
      <c r="K235" s="20" t="str">
        <f t="shared" si="10"/>
        <v/>
      </c>
      <c r="L235" s="21" t="str">
        <f t="shared" si="11"/>
        <v/>
      </c>
    </row>
    <row r="236" spans="1:12" x14ac:dyDescent="0.3">
      <c r="A236" s="17"/>
      <c r="B236" s="19"/>
      <c r="C236" s="17"/>
      <c r="D236" s="17"/>
      <c r="E236" s="17"/>
      <c r="F236" s="17"/>
      <c r="G236" s="20" t="str">
        <f>IF($A236="","",SUMIFS('Bill lines'!$G:$G,'Bill lines'!$A:$A,$A236))</f>
        <v/>
      </c>
      <c r="H236" s="20" t="str">
        <f>IF($A236="","",SUMIFS('Bill lines'!$H:$H,'Bill lines'!$A:$A,$A236))</f>
        <v/>
      </c>
      <c r="I236" s="20" t="str">
        <f t="shared" si="9"/>
        <v/>
      </c>
      <c r="J236" s="20" t="str">
        <f>IF($A236="","",SUMIFS(Payments!$C:$C,Payments!$B:$B,$A236))</f>
        <v/>
      </c>
      <c r="K236" s="20" t="str">
        <f t="shared" si="10"/>
        <v/>
      </c>
      <c r="L236" s="21" t="str">
        <f t="shared" si="11"/>
        <v/>
      </c>
    </row>
    <row r="237" spans="1:12" x14ac:dyDescent="0.3">
      <c r="A237" s="17"/>
      <c r="B237" s="19"/>
      <c r="C237" s="17"/>
      <c r="D237" s="17"/>
      <c r="E237" s="17"/>
      <c r="F237" s="17"/>
      <c r="G237" s="20" t="str">
        <f>IF($A237="","",SUMIFS('Bill lines'!$G:$G,'Bill lines'!$A:$A,$A237))</f>
        <v/>
      </c>
      <c r="H237" s="20" t="str">
        <f>IF($A237="","",SUMIFS('Bill lines'!$H:$H,'Bill lines'!$A:$A,$A237))</f>
        <v/>
      </c>
      <c r="I237" s="20" t="str">
        <f t="shared" si="9"/>
        <v/>
      </c>
      <c r="J237" s="20" t="str">
        <f>IF($A237="","",SUMIFS(Payments!$C:$C,Payments!$B:$B,$A237))</f>
        <v/>
      </c>
      <c r="K237" s="20" t="str">
        <f t="shared" si="10"/>
        <v/>
      </c>
      <c r="L237" s="21" t="str">
        <f t="shared" si="11"/>
        <v/>
      </c>
    </row>
    <row r="238" spans="1:12" x14ac:dyDescent="0.3">
      <c r="A238" s="17"/>
      <c r="B238" s="19"/>
      <c r="C238" s="17"/>
      <c r="D238" s="17"/>
      <c r="E238" s="17"/>
      <c r="F238" s="17"/>
      <c r="G238" s="20" t="str">
        <f>IF($A238="","",SUMIFS('Bill lines'!$G:$G,'Bill lines'!$A:$A,$A238))</f>
        <v/>
      </c>
      <c r="H238" s="20" t="str">
        <f>IF($A238="","",SUMIFS('Bill lines'!$H:$H,'Bill lines'!$A:$A,$A238))</f>
        <v/>
      </c>
      <c r="I238" s="20" t="str">
        <f t="shared" si="9"/>
        <v/>
      </c>
      <c r="J238" s="20" t="str">
        <f>IF($A238="","",SUMIFS(Payments!$C:$C,Payments!$B:$B,$A238))</f>
        <v/>
      </c>
      <c r="K238" s="20" t="str">
        <f t="shared" si="10"/>
        <v/>
      </c>
      <c r="L238" s="21" t="str">
        <f t="shared" si="11"/>
        <v/>
      </c>
    </row>
    <row r="239" spans="1:12" x14ac:dyDescent="0.3">
      <c r="A239" s="17"/>
      <c r="B239" s="19"/>
      <c r="C239" s="17"/>
      <c r="D239" s="17"/>
      <c r="E239" s="17"/>
      <c r="F239" s="17"/>
      <c r="G239" s="20" t="str">
        <f>IF($A239="","",SUMIFS('Bill lines'!$G:$G,'Bill lines'!$A:$A,$A239))</f>
        <v/>
      </c>
      <c r="H239" s="20" t="str">
        <f>IF($A239="","",SUMIFS('Bill lines'!$H:$H,'Bill lines'!$A:$A,$A239))</f>
        <v/>
      </c>
      <c r="I239" s="20" t="str">
        <f t="shared" si="9"/>
        <v/>
      </c>
      <c r="J239" s="20" t="str">
        <f>IF($A239="","",SUMIFS(Payments!$C:$C,Payments!$B:$B,$A239))</f>
        <v/>
      </c>
      <c r="K239" s="20" t="str">
        <f t="shared" si="10"/>
        <v/>
      </c>
      <c r="L239" s="21" t="str">
        <f t="shared" si="11"/>
        <v/>
      </c>
    </row>
    <row r="240" spans="1:12" x14ac:dyDescent="0.3">
      <c r="A240" s="17"/>
      <c r="B240" s="19"/>
      <c r="C240" s="17"/>
      <c r="D240" s="17"/>
      <c r="E240" s="17"/>
      <c r="F240" s="17"/>
      <c r="G240" s="20" t="str">
        <f>IF($A240="","",SUMIFS('Bill lines'!$G:$G,'Bill lines'!$A:$A,$A240))</f>
        <v/>
      </c>
      <c r="H240" s="20" t="str">
        <f>IF($A240="","",SUMIFS('Bill lines'!$H:$H,'Bill lines'!$A:$A,$A240))</f>
        <v/>
      </c>
      <c r="I240" s="20" t="str">
        <f t="shared" si="9"/>
        <v/>
      </c>
      <c r="J240" s="20" t="str">
        <f>IF($A240="","",SUMIFS(Payments!$C:$C,Payments!$B:$B,$A240))</f>
        <v/>
      </c>
      <c r="K240" s="20" t="str">
        <f t="shared" si="10"/>
        <v/>
      </c>
      <c r="L240" s="21" t="str">
        <f t="shared" si="11"/>
        <v/>
      </c>
    </row>
    <row r="241" spans="1:12" x14ac:dyDescent="0.3">
      <c r="A241" s="17"/>
      <c r="B241" s="19"/>
      <c r="C241" s="17"/>
      <c r="D241" s="17"/>
      <c r="E241" s="17"/>
      <c r="F241" s="17"/>
      <c r="G241" s="20" t="str">
        <f>IF($A241="","",SUMIFS('Bill lines'!$G:$G,'Bill lines'!$A:$A,$A241))</f>
        <v/>
      </c>
      <c r="H241" s="20" t="str">
        <f>IF($A241="","",SUMIFS('Bill lines'!$H:$H,'Bill lines'!$A:$A,$A241))</f>
        <v/>
      </c>
      <c r="I241" s="20" t="str">
        <f t="shared" si="9"/>
        <v/>
      </c>
      <c r="J241" s="20" t="str">
        <f>IF($A241="","",SUMIFS(Payments!$C:$C,Payments!$B:$B,$A241))</f>
        <v/>
      </c>
      <c r="K241" s="20" t="str">
        <f t="shared" si="10"/>
        <v/>
      </c>
      <c r="L241" s="21" t="str">
        <f t="shared" si="11"/>
        <v/>
      </c>
    </row>
    <row r="242" spans="1:12" x14ac:dyDescent="0.3">
      <c r="A242" s="17"/>
      <c r="B242" s="19"/>
      <c r="C242" s="17"/>
      <c r="D242" s="17"/>
      <c r="E242" s="17"/>
      <c r="F242" s="17"/>
      <c r="G242" s="20" t="str">
        <f>IF($A242="","",SUMIFS('Bill lines'!$G:$G,'Bill lines'!$A:$A,$A242))</f>
        <v/>
      </c>
      <c r="H242" s="20" t="str">
        <f>IF($A242="","",SUMIFS('Bill lines'!$H:$H,'Bill lines'!$A:$A,$A242))</f>
        <v/>
      </c>
      <c r="I242" s="20" t="str">
        <f t="shared" si="9"/>
        <v/>
      </c>
      <c r="J242" s="20" t="str">
        <f>IF($A242="","",SUMIFS(Payments!$C:$C,Payments!$B:$B,$A242))</f>
        <v/>
      </c>
      <c r="K242" s="20" t="str">
        <f t="shared" si="10"/>
        <v/>
      </c>
      <c r="L242" s="21" t="str">
        <f t="shared" si="11"/>
        <v/>
      </c>
    </row>
    <row r="243" spans="1:12" x14ac:dyDescent="0.3">
      <c r="A243" s="17"/>
      <c r="B243" s="19"/>
      <c r="C243" s="17"/>
      <c r="D243" s="17"/>
      <c r="E243" s="17"/>
      <c r="F243" s="17"/>
      <c r="G243" s="20" t="str">
        <f>IF($A243="","",SUMIFS('Bill lines'!$G:$G,'Bill lines'!$A:$A,$A243))</f>
        <v/>
      </c>
      <c r="H243" s="20" t="str">
        <f>IF($A243="","",SUMIFS('Bill lines'!$H:$H,'Bill lines'!$A:$A,$A243))</f>
        <v/>
      </c>
      <c r="I243" s="20" t="str">
        <f t="shared" si="9"/>
        <v/>
      </c>
      <c r="J243" s="20" t="str">
        <f>IF($A243="","",SUMIFS(Payments!$C:$C,Payments!$B:$B,$A243))</f>
        <v/>
      </c>
      <c r="K243" s="20" t="str">
        <f t="shared" si="10"/>
        <v/>
      </c>
      <c r="L243" s="21" t="str">
        <f t="shared" si="11"/>
        <v/>
      </c>
    </row>
    <row r="244" spans="1:12" x14ac:dyDescent="0.3">
      <c r="A244" s="17"/>
      <c r="B244" s="19"/>
      <c r="C244" s="17"/>
      <c r="D244" s="17"/>
      <c r="E244" s="17"/>
      <c r="F244" s="17"/>
      <c r="G244" s="20" t="str">
        <f>IF($A244="","",SUMIFS('Bill lines'!$G:$G,'Bill lines'!$A:$A,$A244))</f>
        <v/>
      </c>
      <c r="H244" s="20" t="str">
        <f>IF($A244="","",SUMIFS('Bill lines'!$H:$H,'Bill lines'!$A:$A,$A244))</f>
        <v/>
      </c>
      <c r="I244" s="20" t="str">
        <f t="shared" si="9"/>
        <v/>
      </c>
      <c r="J244" s="20" t="str">
        <f>IF($A244="","",SUMIFS(Payments!$C:$C,Payments!$B:$B,$A244))</f>
        <v/>
      </c>
      <c r="K244" s="20" t="str">
        <f t="shared" si="10"/>
        <v/>
      </c>
      <c r="L244" s="21" t="str">
        <f t="shared" si="11"/>
        <v/>
      </c>
    </row>
    <row r="245" spans="1:12" x14ac:dyDescent="0.3">
      <c r="A245" s="17"/>
      <c r="B245" s="19"/>
      <c r="C245" s="17"/>
      <c r="D245" s="17"/>
      <c r="E245" s="17"/>
      <c r="F245" s="17"/>
      <c r="G245" s="20" t="str">
        <f>IF($A245="","",SUMIFS('Bill lines'!$G:$G,'Bill lines'!$A:$A,$A245))</f>
        <v/>
      </c>
      <c r="H245" s="20" t="str">
        <f>IF($A245="","",SUMIFS('Bill lines'!$H:$H,'Bill lines'!$A:$A,$A245))</f>
        <v/>
      </c>
      <c r="I245" s="20" t="str">
        <f t="shared" si="9"/>
        <v/>
      </c>
      <c r="J245" s="20" t="str">
        <f>IF($A245="","",SUMIFS(Payments!$C:$C,Payments!$B:$B,$A245))</f>
        <v/>
      </c>
      <c r="K245" s="20" t="str">
        <f t="shared" si="10"/>
        <v/>
      </c>
      <c r="L245" s="21" t="str">
        <f t="shared" si="11"/>
        <v/>
      </c>
    </row>
    <row r="246" spans="1:12" x14ac:dyDescent="0.3">
      <c r="A246" s="17"/>
      <c r="B246" s="19"/>
      <c r="C246" s="17"/>
      <c r="D246" s="17"/>
      <c r="E246" s="17"/>
      <c r="F246" s="17"/>
      <c r="G246" s="20" t="str">
        <f>IF($A246="","",SUMIFS('Bill lines'!$G:$G,'Bill lines'!$A:$A,$A246))</f>
        <v/>
      </c>
      <c r="H246" s="20" t="str">
        <f>IF($A246="","",SUMIFS('Bill lines'!$H:$H,'Bill lines'!$A:$A,$A246))</f>
        <v/>
      </c>
      <c r="I246" s="20" t="str">
        <f t="shared" si="9"/>
        <v/>
      </c>
      <c r="J246" s="20" t="str">
        <f>IF($A246="","",SUMIFS(Payments!$C:$C,Payments!$B:$B,$A246))</f>
        <v/>
      </c>
      <c r="K246" s="20" t="str">
        <f t="shared" si="10"/>
        <v/>
      </c>
      <c r="L246" s="21" t="str">
        <f t="shared" si="11"/>
        <v/>
      </c>
    </row>
    <row r="247" spans="1:12" x14ac:dyDescent="0.3">
      <c r="A247" s="17"/>
      <c r="B247" s="19"/>
      <c r="C247" s="17"/>
      <c r="D247" s="17"/>
      <c r="E247" s="17"/>
      <c r="F247" s="17"/>
      <c r="G247" s="20" t="str">
        <f>IF($A247="","",SUMIFS('Bill lines'!$G:$G,'Bill lines'!$A:$A,$A247))</f>
        <v/>
      </c>
      <c r="H247" s="20" t="str">
        <f>IF($A247="","",SUMIFS('Bill lines'!$H:$H,'Bill lines'!$A:$A,$A247))</f>
        <v/>
      </c>
      <c r="I247" s="20" t="str">
        <f t="shared" si="9"/>
        <v/>
      </c>
      <c r="J247" s="20" t="str">
        <f>IF($A247="","",SUMIFS(Payments!$C:$C,Payments!$B:$B,$A247))</f>
        <v/>
      </c>
      <c r="K247" s="20" t="str">
        <f t="shared" si="10"/>
        <v/>
      </c>
      <c r="L247" s="21" t="str">
        <f t="shared" si="11"/>
        <v/>
      </c>
    </row>
    <row r="248" spans="1:12" x14ac:dyDescent="0.3">
      <c r="A248" s="17"/>
      <c r="B248" s="19"/>
      <c r="C248" s="17"/>
      <c r="D248" s="17"/>
      <c r="E248" s="17"/>
      <c r="F248" s="17"/>
      <c r="G248" s="20" t="str">
        <f>IF($A248="","",SUMIFS('Bill lines'!$G:$G,'Bill lines'!$A:$A,$A248))</f>
        <v/>
      </c>
      <c r="H248" s="20" t="str">
        <f>IF($A248="","",SUMIFS('Bill lines'!$H:$H,'Bill lines'!$A:$A,$A248))</f>
        <v/>
      </c>
      <c r="I248" s="20" t="str">
        <f t="shared" si="9"/>
        <v/>
      </c>
      <c r="J248" s="20" t="str">
        <f>IF($A248="","",SUMIFS(Payments!$C:$C,Payments!$B:$B,$A248))</f>
        <v/>
      </c>
      <c r="K248" s="20" t="str">
        <f t="shared" si="10"/>
        <v/>
      </c>
      <c r="L248" s="21" t="str">
        <f t="shared" si="11"/>
        <v/>
      </c>
    </row>
    <row r="249" spans="1:12" x14ac:dyDescent="0.3">
      <c r="A249" s="17"/>
      <c r="B249" s="19"/>
      <c r="C249" s="17"/>
      <c r="D249" s="17"/>
      <c r="E249" s="17"/>
      <c r="F249" s="17"/>
      <c r="G249" s="20" t="str">
        <f>IF($A249="","",SUMIFS('Bill lines'!$G:$G,'Bill lines'!$A:$A,$A249))</f>
        <v/>
      </c>
      <c r="H249" s="20" t="str">
        <f>IF($A249="","",SUMIFS('Bill lines'!$H:$H,'Bill lines'!$A:$A,$A249))</f>
        <v/>
      </c>
      <c r="I249" s="20" t="str">
        <f t="shared" si="9"/>
        <v/>
      </c>
      <c r="J249" s="20" t="str">
        <f>IF($A249="","",SUMIFS(Payments!$C:$C,Payments!$B:$B,$A249))</f>
        <v/>
      </c>
      <c r="K249" s="20" t="str">
        <f t="shared" si="10"/>
        <v/>
      </c>
      <c r="L249" s="21" t="str">
        <f t="shared" si="11"/>
        <v/>
      </c>
    </row>
    <row r="250" spans="1:12" x14ac:dyDescent="0.3">
      <c r="A250" s="17"/>
      <c r="B250" s="19"/>
      <c r="C250" s="17"/>
      <c r="D250" s="17"/>
      <c r="E250" s="17"/>
      <c r="F250" s="17"/>
      <c r="G250" s="20" t="str">
        <f>IF($A250="","",SUMIFS('Bill lines'!$G:$G,'Bill lines'!$A:$A,$A250))</f>
        <v/>
      </c>
      <c r="H250" s="20" t="str">
        <f>IF($A250="","",SUMIFS('Bill lines'!$H:$H,'Bill lines'!$A:$A,$A250))</f>
        <v/>
      </c>
      <c r="I250" s="20" t="str">
        <f t="shared" si="9"/>
        <v/>
      </c>
      <c r="J250" s="20" t="str">
        <f>IF($A250="","",SUMIFS(Payments!$C:$C,Payments!$B:$B,$A250))</f>
        <v/>
      </c>
      <c r="K250" s="20" t="str">
        <f t="shared" si="10"/>
        <v/>
      </c>
      <c r="L250" s="21" t="str">
        <f t="shared" si="11"/>
        <v/>
      </c>
    </row>
    <row r="251" spans="1:12" x14ac:dyDescent="0.3">
      <c r="A251" s="17"/>
      <c r="B251" s="19"/>
      <c r="C251" s="17"/>
      <c r="D251" s="17"/>
      <c r="E251" s="17"/>
      <c r="F251" s="17"/>
      <c r="G251" s="20" t="str">
        <f>IF($A251="","",SUMIFS('Bill lines'!$G:$G,'Bill lines'!$A:$A,$A251))</f>
        <v/>
      </c>
      <c r="H251" s="20" t="str">
        <f>IF($A251="","",SUMIFS('Bill lines'!$H:$H,'Bill lines'!$A:$A,$A251))</f>
        <v/>
      </c>
      <c r="I251" s="20" t="str">
        <f t="shared" si="9"/>
        <v/>
      </c>
      <c r="J251" s="20" t="str">
        <f>IF($A251="","",SUMIFS(Payments!$C:$C,Payments!$B:$B,$A251))</f>
        <v/>
      </c>
      <c r="K251" s="20" t="str">
        <f t="shared" si="10"/>
        <v/>
      </c>
      <c r="L251" s="21" t="str">
        <f t="shared" si="11"/>
        <v/>
      </c>
    </row>
    <row r="252" spans="1:12" x14ac:dyDescent="0.3">
      <c r="A252" s="17"/>
      <c r="B252" s="19"/>
      <c r="C252" s="17"/>
      <c r="D252" s="17"/>
      <c r="E252" s="17"/>
      <c r="F252" s="17"/>
      <c r="G252" s="20" t="str">
        <f>IF($A252="","",SUMIFS('Bill lines'!$G:$G,'Bill lines'!$A:$A,$A252))</f>
        <v/>
      </c>
      <c r="H252" s="20" t="str">
        <f>IF($A252="","",SUMIFS('Bill lines'!$H:$H,'Bill lines'!$A:$A,$A252))</f>
        <v/>
      </c>
      <c r="I252" s="20" t="str">
        <f t="shared" si="9"/>
        <v/>
      </c>
      <c r="J252" s="20" t="str">
        <f>IF($A252="","",SUMIFS(Payments!$C:$C,Payments!$B:$B,$A252))</f>
        <v/>
      </c>
      <c r="K252" s="20" t="str">
        <f t="shared" si="10"/>
        <v/>
      </c>
      <c r="L252" s="21" t="str">
        <f t="shared" si="11"/>
        <v/>
      </c>
    </row>
    <row r="253" spans="1:12" x14ac:dyDescent="0.3">
      <c r="A253" s="17"/>
      <c r="B253" s="19"/>
      <c r="C253" s="17"/>
      <c r="D253" s="17"/>
      <c r="E253" s="17"/>
      <c r="F253" s="17"/>
      <c r="G253" s="20" t="str">
        <f>IF($A253="","",SUMIFS('Bill lines'!$G:$G,'Bill lines'!$A:$A,$A253))</f>
        <v/>
      </c>
      <c r="H253" s="20" t="str">
        <f>IF($A253="","",SUMIFS('Bill lines'!$H:$H,'Bill lines'!$A:$A,$A253))</f>
        <v/>
      </c>
      <c r="I253" s="20" t="str">
        <f t="shared" si="9"/>
        <v/>
      </c>
      <c r="J253" s="20" t="str">
        <f>IF($A253="","",SUMIFS(Payments!$C:$C,Payments!$B:$B,$A253))</f>
        <v/>
      </c>
      <c r="K253" s="20" t="str">
        <f t="shared" si="10"/>
        <v/>
      </c>
      <c r="L253" s="21" t="str">
        <f t="shared" si="11"/>
        <v/>
      </c>
    </row>
    <row r="254" spans="1:12" x14ac:dyDescent="0.3">
      <c r="A254" s="17"/>
      <c r="B254" s="19"/>
      <c r="C254" s="17"/>
      <c r="D254" s="17"/>
      <c r="E254" s="17"/>
      <c r="F254" s="17"/>
      <c r="G254" s="20" t="str">
        <f>IF($A254="","",SUMIFS('Bill lines'!$G:$G,'Bill lines'!$A:$A,$A254))</f>
        <v/>
      </c>
      <c r="H254" s="20" t="str">
        <f>IF($A254="","",SUMIFS('Bill lines'!$H:$H,'Bill lines'!$A:$A,$A254))</f>
        <v/>
      </c>
      <c r="I254" s="20" t="str">
        <f t="shared" si="9"/>
        <v/>
      </c>
      <c r="J254" s="20" t="str">
        <f>IF($A254="","",SUMIFS(Payments!$C:$C,Payments!$B:$B,$A254))</f>
        <v/>
      </c>
      <c r="K254" s="20" t="str">
        <f t="shared" si="10"/>
        <v/>
      </c>
      <c r="L254" s="21" t="str">
        <f t="shared" si="11"/>
        <v/>
      </c>
    </row>
    <row r="255" spans="1:12" x14ac:dyDescent="0.3">
      <c r="A255" s="17"/>
      <c r="B255" s="19"/>
      <c r="C255" s="17"/>
      <c r="D255" s="17"/>
      <c r="E255" s="17"/>
      <c r="F255" s="17"/>
      <c r="G255" s="20" t="str">
        <f>IF($A255="","",SUMIFS('Bill lines'!$G:$G,'Bill lines'!$A:$A,$A255))</f>
        <v/>
      </c>
      <c r="H255" s="20" t="str">
        <f>IF($A255="","",SUMIFS('Bill lines'!$H:$H,'Bill lines'!$A:$A,$A255))</f>
        <v/>
      </c>
      <c r="I255" s="20" t="str">
        <f t="shared" si="9"/>
        <v/>
      </c>
      <c r="J255" s="20" t="str">
        <f>IF($A255="","",SUMIFS(Payments!$C:$C,Payments!$B:$B,$A255))</f>
        <v/>
      </c>
      <c r="K255" s="20" t="str">
        <f t="shared" si="10"/>
        <v/>
      </c>
      <c r="L255" s="21" t="str">
        <f t="shared" si="11"/>
        <v/>
      </c>
    </row>
    <row r="256" spans="1:12" x14ac:dyDescent="0.3">
      <c r="A256" s="17"/>
      <c r="B256" s="19"/>
      <c r="C256" s="17"/>
      <c r="D256" s="17"/>
      <c r="E256" s="17"/>
      <c r="F256" s="17"/>
      <c r="G256" s="20" t="str">
        <f>IF($A256="","",SUMIFS('Bill lines'!$G:$G,'Bill lines'!$A:$A,$A256))</f>
        <v/>
      </c>
      <c r="H256" s="20" t="str">
        <f>IF($A256="","",SUMIFS('Bill lines'!$H:$H,'Bill lines'!$A:$A,$A256))</f>
        <v/>
      </c>
      <c r="I256" s="20" t="str">
        <f t="shared" si="9"/>
        <v/>
      </c>
      <c r="J256" s="20" t="str">
        <f>IF($A256="","",SUMIFS(Payments!$C:$C,Payments!$B:$B,$A256))</f>
        <v/>
      </c>
      <c r="K256" s="20" t="str">
        <f t="shared" si="10"/>
        <v/>
      </c>
      <c r="L256" s="21" t="str">
        <f t="shared" si="11"/>
        <v/>
      </c>
    </row>
    <row r="257" spans="1:12" x14ac:dyDescent="0.3">
      <c r="A257" s="17"/>
      <c r="B257" s="19"/>
      <c r="C257" s="17"/>
      <c r="D257" s="17"/>
      <c r="E257" s="17"/>
      <c r="F257" s="17"/>
      <c r="G257" s="20" t="str">
        <f>IF($A257="","",SUMIFS('Bill lines'!$G:$G,'Bill lines'!$A:$A,$A257))</f>
        <v/>
      </c>
      <c r="H257" s="20" t="str">
        <f>IF($A257="","",SUMIFS('Bill lines'!$H:$H,'Bill lines'!$A:$A,$A257))</f>
        <v/>
      </c>
      <c r="I257" s="20" t="str">
        <f t="shared" si="9"/>
        <v/>
      </c>
      <c r="J257" s="20" t="str">
        <f>IF($A257="","",SUMIFS(Payments!$C:$C,Payments!$B:$B,$A257))</f>
        <v/>
      </c>
      <c r="K257" s="20" t="str">
        <f t="shared" si="10"/>
        <v/>
      </c>
      <c r="L257" s="21" t="str">
        <f t="shared" si="11"/>
        <v/>
      </c>
    </row>
    <row r="258" spans="1:12" x14ac:dyDescent="0.3">
      <c r="A258" s="17"/>
      <c r="B258" s="19"/>
      <c r="C258" s="17"/>
      <c r="D258" s="17"/>
      <c r="E258" s="17"/>
      <c r="F258" s="17"/>
      <c r="G258" s="20" t="str">
        <f>IF($A258="","",SUMIFS('Bill lines'!$G:$G,'Bill lines'!$A:$A,$A258))</f>
        <v/>
      </c>
      <c r="H258" s="20" t="str">
        <f>IF($A258="","",SUMIFS('Bill lines'!$H:$H,'Bill lines'!$A:$A,$A258))</f>
        <v/>
      </c>
      <c r="I258" s="20" t="str">
        <f t="shared" si="9"/>
        <v/>
      </c>
      <c r="J258" s="20" t="str">
        <f>IF($A258="","",SUMIFS(Payments!$C:$C,Payments!$B:$B,$A258))</f>
        <v/>
      </c>
      <c r="K258" s="20" t="str">
        <f t="shared" si="10"/>
        <v/>
      </c>
      <c r="L258" s="21" t="str">
        <f t="shared" si="11"/>
        <v/>
      </c>
    </row>
    <row r="259" spans="1:12" x14ac:dyDescent="0.3">
      <c r="A259" s="17"/>
      <c r="B259" s="19"/>
      <c r="C259" s="17"/>
      <c r="D259" s="17"/>
      <c r="E259" s="17"/>
      <c r="F259" s="17"/>
      <c r="G259" s="20" t="str">
        <f>IF($A259="","",SUMIFS('Bill lines'!$G:$G,'Bill lines'!$A:$A,$A259))</f>
        <v/>
      </c>
      <c r="H259" s="20" t="str">
        <f>IF($A259="","",SUMIFS('Bill lines'!$H:$H,'Bill lines'!$A:$A,$A259))</f>
        <v/>
      </c>
      <c r="I259" s="20" t="str">
        <f t="shared" si="9"/>
        <v/>
      </c>
      <c r="J259" s="20" t="str">
        <f>IF($A259="","",SUMIFS(Payments!$C:$C,Payments!$B:$B,$A259))</f>
        <v/>
      </c>
      <c r="K259" s="20" t="str">
        <f t="shared" si="10"/>
        <v/>
      </c>
      <c r="L259" s="21" t="str">
        <f t="shared" si="11"/>
        <v/>
      </c>
    </row>
    <row r="260" spans="1:12" x14ac:dyDescent="0.3">
      <c r="A260" s="17"/>
      <c r="B260" s="19"/>
      <c r="C260" s="17"/>
      <c r="D260" s="17"/>
      <c r="E260" s="17"/>
      <c r="F260" s="17"/>
      <c r="G260" s="20" t="str">
        <f>IF($A260="","",SUMIFS('Bill lines'!$G:$G,'Bill lines'!$A:$A,$A260))</f>
        <v/>
      </c>
      <c r="H260" s="20" t="str">
        <f>IF($A260="","",SUMIFS('Bill lines'!$H:$H,'Bill lines'!$A:$A,$A260))</f>
        <v/>
      </c>
      <c r="I260" s="20" t="str">
        <f t="shared" ref="I260:I323" si="12">IF($A260="","",G260-H260)</f>
        <v/>
      </c>
      <c r="J260" s="20" t="str">
        <f>IF($A260="","",SUMIFS(Payments!$C:$C,Payments!$B:$B,$A260))</f>
        <v/>
      </c>
      <c r="K260" s="20" t="str">
        <f t="shared" ref="K260:K323" si="13">IF($A260="","",I260-J260)</f>
        <v/>
      </c>
      <c r="L260" s="21" t="str">
        <f t="shared" ref="L260:L323" si="14">IF($A260="","",IF(I260=0,"No services",IF(K260&lt;0,"Refund due",IF(K260=0,"Paid",IF(J260&gt;0,"Part paid","Due")))))</f>
        <v/>
      </c>
    </row>
    <row r="261" spans="1:12" x14ac:dyDescent="0.3">
      <c r="A261" s="17"/>
      <c r="B261" s="19"/>
      <c r="C261" s="17"/>
      <c r="D261" s="17"/>
      <c r="E261" s="17"/>
      <c r="F261" s="17"/>
      <c r="G261" s="20" t="str">
        <f>IF($A261="","",SUMIFS('Bill lines'!$G:$G,'Bill lines'!$A:$A,$A261))</f>
        <v/>
      </c>
      <c r="H261" s="20" t="str">
        <f>IF($A261="","",SUMIFS('Bill lines'!$H:$H,'Bill lines'!$A:$A,$A261))</f>
        <v/>
      </c>
      <c r="I261" s="20" t="str">
        <f t="shared" si="12"/>
        <v/>
      </c>
      <c r="J261" s="20" t="str">
        <f>IF($A261="","",SUMIFS(Payments!$C:$C,Payments!$B:$B,$A261))</f>
        <v/>
      </c>
      <c r="K261" s="20" t="str">
        <f t="shared" si="13"/>
        <v/>
      </c>
      <c r="L261" s="21" t="str">
        <f t="shared" si="14"/>
        <v/>
      </c>
    </row>
    <row r="262" spans="1:12" x14ac:dyDescent="0.3">
      <c r="A262" s="17"/>
      <c r="B262" s="19"/>
      <c r="C262" s="17"/>
      <c r="D262" s="17"/>
      <c r="E262" s="17"/>
      <c r="F262" s="17"/>
      <c r="G262" s="20" t="str">
        <f>IF($A262="","",SUMIFS('Bill lines'!$G:$G,'Bill lines'!$A:$A,$A262))</f>
        <v/>
      </c>
      <c r="H262" s="20" t="str">
        <f>IF($A262="","",SUMIFS('Bill lines'!$H:$H,'Bill lines'!$A:$A,$A262))</f>
        <v/>
      </c>
      <c r="I262" s="20" t="str">
        <f t="shared" si="12"/>
        <v/>
      </c>
      <c r="J262" s="20" t="str">
        <f>IF($A262="","",SUMIFS(Payments!$C:$C,Payments!$B:$B,$A262))</f>
        <v/>
      </c>
      <c r="K262" s="20" t="str">
        <f t="shared" si="13"/>
        <v/>
      </c>
      <c r="L262" s="21" t="str">
        <f t="shared" si="14"/>
        <v/>
      </c>
    </row>
    <row r="263" spans="1:12" x14ac:dyDescent="0.3">
      <c r="A263" s="17"/>
      <c r="B263" s="19"/>
      <c r="C263" s="17"/>
      <c r="D263" s="17"/>
      <c r="E263" s="17"/>
      <c r="F263" s="17"/>
      <c r="G263" s="20" t="str">
        <f>IF($A263="","",SUMIFS('Bill lines'!$G:$G,'Bill lines'!$A:$A,$A263))</f>
        <v/>
      </c>
      <c r="H263" s="20" t="str">
        <f>IF($A263="","",SUMIFS('Bill lines'!$H:$H,'Bill lines'!$A:$A,$A263))</f>
        <v/>
      </c>
      <c r="I263" s="20" t="str">
        <f t="shared" si="12"/>
        <v/>
      </c>
      <c r="J263" s="20" t="str">
        <f>IF($A263="","",SUMIFS(Payments!$C:$C,Payments!$B:$B,$A263))</f>
        <v/>
      </c>
      <c r="K263" s="20" t="str">
        <f t="shared" si="13"/>
        <v/>
      </c>
      <c r="L263" s="21" t="str">
        <f t="shared" si="14"/>
        <v/>
      </c>
    </row>
    <row r="264" spans="1:12" x14ac:dyDescent="0.3">
      <c r="A264" s="17"/>
      <c r="B264" s="19"/>
      <c r="C264" s="17"/>
      <c r="D264" s="17"/>
      <c r="E264" s="17"/>
      <c r="F264" s="17"/>
      <c r="G264" s="20" t="str">
        <f>IF($A264="","",SUMIFS('Bill lines'!$G:$G,'Bill lines'!$A:$A,$A264))</f>
        <v/>
      </c>
      <c r="H264" s="20" t="str">
        <f>IF($A264="","",SUMIFS('Bill lines'!$H:$H,'Bill lines'!$A:$A,$A264))</f>
        <v/>
      </c>
      <c r="I264" s="20" t="str">
        <f t="shared" si="12"/>
        <v/>
      </c>
      <c r="J264" s="20" t="str">
        <f>IF($A264="","",SUMIFS(Payments!$C:$C,Payments!$B:$B,$A264))</f>
        <v/>
      </c>
      <c r="K264" s="20" t="str">
        <f t="shared" si="13"/>
        <v/>
      </c>
      <c r="L264" s="21" t="str">
        <f t="shared" si="14"/>
        <v/>
      </c>
    </row>
    <row r="265" spans="1:12" x14ac:dyDescent="0.3">
      <c r="A265" s="17"/>
      <c r="B265" s="19"/>
      <c r="C265" s="17"/>
      <c r="D265" s="17"/>
      <c r="E265" s="17"/>
      <c r="F265" s="17"/>
      <c r="G265" s="20" t="str">
        <f>IF($A265="","",SUMIFS('Bill lines'!$G:$G,'Bill lines'!$A:$A,$A265))</f>
        <v/>
      </c>
      <c r="H265" s="20" t="str">
        <f>IF($A265="","",SUMIFS('Bill lines'!$H:$H,'Bill lines'!$A:$A,$A265))</f>
        <v/>
      </c>
      <c r="I265" s="20" t="str">
        <f t="shared" si="12"/>
        <v/>
      </c>
      <c r="J265" s="20" t="str">
        <f>IF($A265="","",SUMIFS(Payments!$C:$C,Payments!$B:$B,$A265))</f>
        <v/>
      </c>
      <c r="K265" s="20" t="str">
        <f t="shared" si="13"/>
        <v/>
      </c>
      <c r="L265" s="21" t="str">
        <f t="shared" si="14"/>
        <v/>
      </c>
    </row>
    <row r="266" spans="1:12" x14ac:dyDescent="0.3">
      <c r="A266" s="17"/>
      <c r="B266" s="19"/>
      <c r="C266" s="17"/>
      <c r="D266" s="17"/>
      <c r="E266" s="17"/>
      <c r="F266" s="17"/>
      <c r="G266" s="20" t="str">
        <f>IF($A266="","",SUMIFS('Bill lines'!$G:$G,'Bill lines'!$A:$A,$A266))</f>
        <v/>
      </c>
      <c r="H266" s="20" t="str">
        <f>IF($A266="","",SUMIFS('Bill lines'!$H:$H,'Bill lines'!$A:$A,$A266))</f>
        <v/>
      </c>
      <c r="I266" s="20" t="str">
        <f t="shared" si="12"/>
        <v/>
      </c>
      <c r="J266" s="20" t="str">
        <f>IF($A266="","",SUMIFS(Payments!$C:$C,Payments!$B:$B,$A266))</f>
        <v/>
      </c>
      <c r="K266" s="20" t="str">
        <f t="shared" si="13"/>
        <v/>
      </c>
      <c r="L266" s="21" t="str">
        <f t="shared" si="14"/>
        <v/>
      </c>
    </row>
    <row r="267" spans="1:12" x14ac:dyDescent="0.3">
      <c r="A267" s="17"/>
      <c r="B267" s="19"/>
      <c r="C267" s="17"/>
      <c r="D267" s="17"/>
      <c r="E267" s="17"/>
      <c r="F267" s="17"/>
      <c r="G267" s="20" t="str">
        <f>IF($A267="","",SUMIFS('Bill lines'!$G:$G,'Bill lines'!$A:$A,$A267))</f>
        <v/>
      </c>
      <c r="H267" s="20" t="str">
        <f>IF($A267="","",SUMIFS('Bill lines'!$H:$H,'Bill lines'!$A:$A,$A267))</f>
        <v/>
      </c>
      <c r="I267" s="20" t="str">
        <f t="shared" si="12"/>
        <v/>
      </c>
      <c r="J267" s="20" t="str">
        <f>IF($A267="","",SUMIFS(Payments!$C:$C,Payments!$B:$B,$A267))</f>
        <v/>
      </c>
      <c r="K267" s="20" t="str">
        <f t="shared" si="13"/>
        <v/>
      </c>
      <c r="L267" s="21" t="str">
        <f t="shared" si="14"/>
        <v/>
      </c>
    </row>
    <row r="268" spans="1:12" x14ac:dyDescent="0.3">
      <c r="A268" s="17"/>
      <c r="B268" s="19"/>
      <c r="C268" s="17"/>
      <c r="D268" s="17"/>
      <c r="E268" s="17"/>
      <c r="F268" s="17"/>
      <c r="G268" s="20" t="str">
        <f>IF($A268="","",SUMIFS('Bill lines'!$G:$G,'Bill lines'!$A:$A,$A268))</f>
        <v/>
      </c>
      <c r="H268" s="20" t="str">
        <f>IF($A268="","",SUMIFS('Bill lines'!$H:$H,'Bill lines'!$A:$A,$A268))</f>
        <v/>
      </c>
      <c r="I268" s="20" t="str">
        <f t="shared" si="12"/>
        <v/>
      </c>
      <c r="J268" s="20" t="str">
        <f>IF($A268="","",SUMIFS(Payments!$C:$C,Payments!$B:$B,$A268))</f>
        <v/>
      </c>
      <c r="K268" s="20" t="str">
        <f t="shared" si="13"/>
        <v/>
      </c>
      <c r="L268" s="21" t="str">
        <f t="shared" si="14"/>
        <v/>
      </c>
    </row>
    <row r="269" spans="1:12" x14ac:dyDescent="0.3">
      <c r="A269" s="17"/>
      <c r="B269" s="19"/>
      <c r="C269" s="17"/>
      <c r="D269" s="17"/>
      <c r="E269" s="17"/>
      <c r="F269" s="17"/>
      <c r="G269" s="20" t="str">
        <f>IF($A269="","",SUMIFS('Bill lines'!$G:$G,'Bill lines'!$A:$A,$A269))</f>
        <v/>
      </c>
      <c r="H269" s="20" t="str">
        <f>IF($A269="","",SUMIFS('Bill lines'!$H:$H,'Bill lines'!$A:$A,$A269))</f>
        <v/>
      </c>
      <c r="I269" s="20" t="str">
        <f t="shared" si="12"/>
        <v/>
      </c>
      <c r="J269" s="20" t="str">
        <f>IF($A269="","",SUMIFS(Payments!$C:$C,Payments!$B:$B,$A269))</f>
        <v/>
      </c>
      <c r="K269" s="20" t="str">
        <f t="shared" si="13"/>
        <v/>
      </c>
      <c r="L269" s="21" t="str">
        <f t="shared" si="14"/>
        <v/>
      </c>
    </row>
    <row r="270" spans="1:12" x14ac:dyDescent="0.3">
      <c r="A270" s="17"/>
      <c r="B270" s="19"/>
      <c r="C270" s="17"/>
      <c r="D270" s="17"/>
      <c r="E270" s="17"/>
      <c r="F270" s="17"/>
      <c r="G270" s="20" t="str">
        <f>IF($A270="","",SUMIFS('Bill lines'!$G:$G,'Bill lines'!$A:$A,$A270))</f>
        <v/>
      </c>
      <c r="H270" s="20" t="str">
        <f>IF($A270="","",SUMIFS('Bill lines'!$H:$H,'Bill lines'!$A:$A,$A270))</f>
        <v/>
      </c>
      <c r="I270" s="20" t="str">
        <f t="shared" si="12"/>
        <v/>
      </c>
      <c r="J270" s="20" t="str">
        <f>IF($A270="","",SUMIFS(Payments!$C:$C,Payments!$B:$B,$A270))</f>
        <v/>
      </c>
      <c r="K270" s="20" t="str">
        <f t="shared" si="13"/>
        <v/>
      </c>
      <c r="L270" s="21" t="str">
        <f t="shared" si="14"/>
        <v/>
      </c>
    </row>
    <row r="271" spans="1:12" x14ac:dyDescent="0.3">
      <c r="A271" s="17"/>
      <c r="B271" s="19"/>
      <c r="C271" s="17"/>
      <c r="D271" s="17"/>
      <c r="E271" s="17"/>
      <c r="F271" s="17"/>
      <c r="G271" s="20" t="str">
        <f>IF($A271="","",SUMIFS('Bill lines'!$G:$G,'Bill lines'!$A:$A,$A271))</f>
        <v/>
      </c>
      <c r="H271" s="20" t="str">
        <f>IF($A271="","",SUMIFS('Bill lines'!$H:$H,'Bill lines'!$A:$A,$A271))</f>
        <v/>
      </c>
      <c r="I271" s="20" t="str">
        <f t="shared" si="12"/>
        <v/>
      </c>
      <c r="J271" s="20" t="str">
        <f>IF($A271="","",SUMIFS(Payments!$C:$C,Payments!$B:$B,$A271))</f>
        <v/>
      </c>
      <c r="K271" s="20" t="str">
        <f t="shared" si="13"/>
        <v/>
      </c>
      <c r="L271" s="21" t="str">
        <f t="shared" si="14"/>
        <v/>
      </c>
    </row>
    <row r="272" spans="1:12" x14ac:dyDescent="0.3">
      <c r="A272" s="17"/>
      <c r="B272" s="19"/>
      <c r="C272" s="17"/>
      <c r="D272" s="17"/>
      <c r="E272" s="17"/>
      <c r="F272" s="17"/>
      <c r="G272" s="20" t="str">
        <f>IF($A272="","",SUMIFS('Bill lines'!$G:$G,'Bill lines'!$A:$A,$A272))</f>
        <v/>
      </c>
      <c r="H272" s="20" t="str">
        <f>IF($A272="","",SUMIFS('Bill lines'!$H:$H,'Bill lines'!$A:$A,$A272))</f>
        <v/>
      </c>
      <c r="I272" s="20" t="str">
        <f t="shared" si="12"/>
        <v/>
      </c>
      <c r="J272" s="20" t="str">
        <f>IF($A272="","",SUMIFS(Payments!$C:$C,Payments!$B:$B,$A272))</f>
        <v/>
      </c>
      <c r="K272" s="20" t="str">
        <f t="shared" si="13"/>
        <v/>
      </c>
      <c r="L272" s="21" t="str">
        <f t="shared" si="14"/>
        <v/>
      </c>
    </row>
    <row r="273" spans="1:12" x14ac:dyDescent="0.3">
      <c r="A273" s="17"/>
      <c r="B273" s="19"/>
      <c r="C273" s="17"/>
      <c r="D273" s="17"/>
      <c r="E273" s="17"/>
      <c r="F273" s="17"/>
      <c r="G273" s="20" t="str">
        <f>IF($A273="","",SUMIFS('Bill lines'!$G:$G,'Bill lines'!$A:$A,$A273))</f>
        <v/>
      </c>
      <c r="H273" s="20" t="str">
        <f>IF($A273="","",SUMIFS('Bill lines'!$H:$H,'Bill lines'!$A:$A,$A273))</f>
        <v/>
      </c>
      <c r="I273" s="20" t="str">
        <f t="shared" si="12"/>
        <v/>
      </c>
      <c r="J273" s="20" t="str">
        <f>IF($A273="","",SUMIFS(Payments!$C:$C,Payments!$B:$B,$A273))</f>
        <v/>
      </c>
      <c r="K273" s="20" t="str">
        <f t="shared" si="13"/>
        <v/>
      </c>
      <c r="L273" s="21" t="str">
        <f t="shared" si="14"/>
        <v/>
      </c>
    </row>
    <row r="274" spans="1:12" x14ac:dyDescent="0.3">
      <c r="A274" s="17"/>
      <c r="B274" s="19"/>
      <c r="C274" s="17"/>
      <c r="D274" s="17"/>
      <c r="E274" s="17"/>
      <c r="F274" s="17"/>
      <c r="G274" s="20" t="str">
        <f>IF($A274="","",SUMIFS('Bill lines'!$G:$G,'Bill lines'!$A:$A,$A274))</f>
        <v/>
      </c>
      <c r="H274" s="20" t="str">
        <f>IF($A274="","",SUMIFS('Bill lines'!$H:$H,'Bill lines'!$A:$A,$A274))</f>
        <v/>
      </c>
      <c r="I274" s="20" t="str">
        <f t="shared" si="12"/>
        <v/>
      </c>
      <c r="J274" s="20" t="str">
        <f>IF($A274="","",SUMIFS(Payments!$C:$C,Payments!$B:$B,$A274))</f>
        <v/>
      </c>
      <c r="K274" s="20" t="str">
        <f t="shared" si="13"/>
        <v/>
      </c>
      <c r="L274" s="21" t="str">
        <f t="shared" si="14"/>
        <v/>
      </c>
    </row>
    <row r="275" spans="1:12" x14ac:dyDescent="0.3">
      <c r="A275" s="17"/>
      <c r="B275" s="19"/>
      <c r="C275" s="17"/>
      <c r="D275" s="17"/>
      <c r="E275" s="17"/>
      <c r="F275" s="17"/>
      <c r="G275" s="20" t="str">
        <f>IF($A275="","",SUMIFS('Bill lines'!$G:$G,'Bill lines'!$A:$A,$A275))</f>
        <v/>
      </c>
      <c r="H275" s="20" t="str">
        <f>IF($A275="","",SUMIFS('Bill lines'!$H:$H,'Bill lines'!$A:$A,$A275))</f>
        <v/>
      </c>
      <c r="I275" s="20" t="str">
        <f t="shared" si="12"/>
        <v/>
      </c>
      <c r="J275" s="20" t="str">
        <f>IF($A275="","",SUMIFS(Payments!$C:$C,Payments!$B:$B,$A275))</f>
        <v/>
      </c>
      <c r="K275" s="20" t="str">
        <f t="shared" si="13"/>
        <v/>
      </c>
      <c r="L275" s="21" t="str">
        <f t="shared" si="14"/>
        <v/>
      </c>
    </row>
    <row r="276" spans="1:12" x14ac:dyDescent="0.3">
      <c r="A276" s="17"/>
      <c r="B276" s="19"/>
      <c r="C276" s="17"/>
      <c r="D276" s="17"/>
      <c r="E276" s="17"/>
      <c r="F276" s="17"/>
      <c r="G276" s="20" t="str">
        <f>IF($A276="","",SUMIFS('Bill lines'!$G:$G,'Bill lines'!$A:$A,$A276))</f>
        <v/>
      </c>
      <c r="H276" s="20" t="str">
        <f>IF($A276="","",SUMIFS('Bill lines'!$H:$H,'Bill lines'!$A:$A,$A276))</f>
        <v/>
      </c>
      <c r="I276" s="20" t="str">
        <f t="shared" si="12"/>
        <v/>
      </c>
      <c r="J276" s="20" t="str">
        <f>IF($A276="","",SUMIFS(Payments!$C:$C,Payments!$B:$B,$A276))</f>
        <v/>
      </c>
      <c r="K276" s="20" t="str">
        <f t="shared" si="13"/>
        <v/>
      </c>
      <c r="L276" s="21" t="str">
        <f t="shared" si="14"/>
        <v/>
      </c>
    </row>
    <row r="277" spans="1:12" x14ac:dyDescent="0.3">
      <c r="A277" s="17"/>
      <c r="B277" s="19"/>
      <c r="C277" s="17"/>
      <c r="D277" s="17"/>
      <c r="E277" s="17"/>
      <c r="F277" s="17"/>
      <c r="G277" s="20" t="str">
        <f>IF($A277="","",SUMIFS('Bill lines'!$G:$G,'Bill lines'!$A:$A,$A277))</f>
        <v/>
      </c>
      <c r="H277" s="20" t="str">
        <f>IF($A277="","",SUMIFS('Bill lines'!$H:$H,'Bill lines'!$A:$A,$A277))</f>
        <v/>
      </c>
      <c r="I277" s="20" t="str">
        <f t="shared" si="12"/>
        <v/>
      </c>
      <c r="J277" s="20" t="str">
        <f>IF($A277="","",SUMIFS(Payments!$C:$C,Payments!$B:$B,$A277))</f>
        <v/>
      </c>
      <c r="K277" s="20" t="str">
        <f t="shared" si="13"/>
        <v/>
      </c>
      <c r="L277" s="21" t="str">
        <f t="shared" si="14"/>
        <v/>
      </c>
    </row>
    <row r="278" spans="1:12" x14ac:dyDescent="0.3">
      <c r="A278" s="17"/>
      <c r="B278" s="19"/>
      <c r="C278" s="17"/>
      <c r="D278" s="17"/>
      <c r="E278" s="17"/>
      <c r="F278" s="17"/>
      <c r="G278" s="20" t="str">
        <f>IF($A278="","",SUMIFS('Bill lines'!$G:$G,'Bill lines'!$A:$A,$A278))</f>
        <v/>
      </c>
      <c r="H278" s="20" t="str">
        <f>IF($A278="","",SUMIFS('Bill lines'!$H:$H,'Bill lines'!$A:$A,$A278))</f>
        <v/>
      </c>
      <c r="I278" s="20" t="str">
        <f t="shared" si="12"/>
        <v/>
      </c>
      <c r="J278" s="20" t="str">
        <f>IF($A278="","",SUMIFS(Payments!$C:$C,Payments!$B:$B,$A278))</f>
        <v/>
      </c>
      <c r="K278" s="20" t="str">
        <f t="shared" si="13"/>
        <v/>
      </c>
      <c r="L278" s="21" t="str">
        <f t="shared" si="14"/>
        <v/>
      </c>
    </row>
    <row r="279" spans="1:12" x14ac:dyDescent="0.3">
      <c r="A279" s="17"/>
      <c r="B279" s="19"/>
      <c r="C279" s="17"/>
      <c r="D279" s="17"/>
      <c r="E279" s="17"/>
      <c r="F279" s="17"/>
      <c r="G279" s="20" t="str">
        <f>IF($A279="","",SUMIFS('Bill lines'!$G:$G,'Bill lines'!$A:$A,$A279))</f>
        <v/>
      </c>
      <c r="H279" s="20" t="str">
        <f>IF($A279="","",SUMIFS('Bill lines'!$H:$H,'Bill lines'!$A:$A,$A279))</f>
        <v/>
      </c>
      <c r="I279" s="20" t="str">
        <f t="shared" si="12"/>
        <v/>
      </c>
      <c r="J279" s="20" t="str">
        <f>IF($A279="","",SUMIFS(Payments!$C:$C,Payments!$B:$B,$A279))</f>
        <v/>
      </c>
      <c r="K279" s="20" t="str">
        <f t="shared" si="13"/>
        <v/>
      </c>
      <c r="L279" s="21" t="str">
        <f t="shared" si="14"/>
        <v/>
      </c>
    </row>
    <row r="280" spans="1:12" x14ac:dyDescent="0.3">
      <c r="A280" s="17"/>
      <c r="B280" s="19"/>
      <c r="C280" s="17"/>
      <c r="D280" s="17"/>
      <c r="E280" s="17"/>
      <c r="F280" s="17"/>
      <c r="G280" s="20" t="str">
        <f>IF($A280="","",SUMIFS('Bill lines'!$G:$G,'Bill lines'!$A:$A,$A280))</f>
        <v/>
      </c>
      <c r="H280" s="20" t="str">
        <f>IF($A280="","",SUMIFS('Bill lines'!$H:$H,'Bill lines'!$A:$A,$A280))</f>
        <v/>
      </c>
      <c r="I280" s="20" t="str">
        <f t="shared" si="12"/>
        <v/>
      </c>
      <c r="J280" s="20" t="str">
        <f>IF($A280="","",SUMIFS(Payments!$C:$C,Payments!$B:$B,$A280))</f>
        <v/>
      </c>
      <c r="K280" s="20" t="str">
        <f t="shared" si="13"/>
        <v/>
      </c>
      <c r="L280" s="21" t="str">
        <f t="shared" si="14"/>
        <v/>
      </c>
    </row>
    <row r="281" spans="1:12" x14ac:dyDescent="0.3">
      <c r="A281" s="17"/>
      <c r="B281" s="19"/>
      <c r="C281" s="17"/>
      <c r="D281" s="17"/>
      <c r="E281" s="17"/>
      <c r="F281" s="17"/>
      <c r="G281" s="20" t="str">
        <f>IF($A281="","",SUMIFS('Bill lines'!$G:$G,'Bill lines'!$A:$A,$A281))</f>
        <v/>
      </c>
      <c r="H281" s="20" t="str">
        <f>IF($A281="","",SUMIFS('Bill lines'!$H:$H,'Bill lines'!$A:$A,$A281))</f>
        <v/>
      </c>
      <c r="I281" s="20" t="str">
        <f t="shared" si="12"/>
        <v/>
      </c>
      <c r="J281" s="20" t="str">
        <f>IF($A281="","",SUMIFS(Payments!$C:$C,Payments!$B:$B,$A281))</f>
        <v/>
      </c>
      <c r="K281" s="20" t="str">
        <f t="shared" si="13"/>
        <v/>
      </c>
      <c r="L281" s="21" t="str">
        <f t="shared" si="14"/>
        <v/>
      </c>
    </row>
    <row r="282" spans="1:12" x14ac:dyDescent="0.3">
      <c r="A282" s="17"/>
      <c r="B282" s="19"/>
      <c r="C282" s="17"/>
      <c r="D282" s="17"/>
      <c r="E282" s="17"/>
      <c r="F282" s="17"/>
      <c r="G282" s="20" t="str">
        <f>IF($A282="","",SUMIFS('Bill lines'!$G:$G,'Bill lines'!$A:$A,$A282))</f>
        <v/>
      </c>
      <c r="H282" s="20" t="str">
        <f>IF($A282="","",SUMIFS('Bill lines'!$H:$H,'Bill lines'!$A:$A,$A282))</f>
        <v/>
      </c>
      <c r="I282" s="20" t="str">
        <f t="shared" si="12"/>
        <v/>
      </c>
      <c r="J282" s="20" t="str">
        <f>IF($A282="","",SUMIFS(Payments!$C:$C,Payments!$B:$B,$A282))</f>
        <v/>
      </c>
      <c r="K282" s="20" t="str">
        <f t="shared" si="13"/>
        <v/>
      </c>
      <c r="L282" s="21" t="str">
        <f t="shared" si="14"/>
        <v/>
      </c>
    </row>
    <row r="283" spans="1:12" x14ac:dyDescent="0.3">
      <c r="A283" s="17"/>
      <c r="B283" s="19"/>
      <c r="C283" s="17"/>
      <c r="D283" s="17"/>
      <c r="E283" s="17"/>
      <c r="F283" s="17"/>
      <c r="G283" s="20" t="str">
        <f>IF($A283="","",SUMIFS('Bill lines'!$G:$G,'Bill lines'!$A:$A,$A283))</f>
        <v/>
      </c>
      <c r="H283" s="20" t="str">
        <f>IF($A283="","",SUMIFS('Bill lines'!$H:$H,'Bill lines'!$A:$A,$A283))</f>
        <v/>
      </c>
      <c r="I283" s="20" t="str">
        <f t="shared" si="12"/>
        <v/>
      </c>
      <c r="J283" s="20" t="str">
        <f>IF($A283="","",SUMIFS(Payments!$C:$C,Payments!$B:$B,$A283))</f>
        <v/>
      </c>
      <c r="K283" s="20" t="str">
        <f t="shared" si="13"/>
        <v/>
      </c>
      <c r="L283" s="21" t="str">
        <f t="shared" si="14"/>
        <v/>
      </c>
    </row>
    <row r="284" spans="1:12" x14ac:dyDescent="0.3">
      <c r="A284" s="17"/>
      <c r="B284" s="19"/>
      <c r="C284" s="17"/>
      <c r="D284" s="17"/>
      <c r="E284" s="17"/>
      <c r="F284" s="17"/>
      <c r="G284" s="20" t="str">
        <f>IF($A284="","",SUMIFS('Bill lines'!$G:$G,'Bill lines'!$A:$A,$A284))</f>
        <v/>
      </c>
      <c r="H284" s="20" t="str">
        <f>IF($A284="","",SUMIFS('Bill lines'!$H:$H,'Bill lines'!$A:$A,$A284))</f>
        <v/>
      </c>
      <c r="I284" s="20" t="str">
        <f t="shared" si="12"/>
        <v/>
      </c>
      <c r="J284" s="20" t="str">
        <f>IF($A284="","",SUMIFS(Payments!$C:$C,Payments!$B:$B,$A284))</f>
        <v/>
      </c>
      <c r="K284" s="20" t="str">
        <f t="shared" si="13"/>
        <v/>
      </c>
      <c r="L284" s="21" t="str">
        <f t="shared" si="14"/>
        <v/>
      </c>
    </row>
    <row r="285" spans="1:12" x14ac:dyDescent="0.3">
      <c r="A285" s="17"/>
      <c r="B285" s="19"/>
      <c r="C285" s="17"/>
      <c r="D285" s="17"/>
      <c r="E285" s="17"/>
      <c r="F285" s="17"/>
      <c r="G285" s="20" t="str">
        <f>IF($A285="","",SUMIFS('Bill lines'!$G:$G,'Bill lines'!$A:$A,$A285))</f>
        <v/>
      </c>
      <c r="H285" s="20" t="str">
        <f>IF($A285="","",SUMIFS('Bill lines'!$H:$H,'Bill lines'!$A:$A,$A285))</f>
        <v/>
      </c>
      <c r="I285" s="20" t="str">
        <f t="shared" si="12"/>
        <v/>
      </c>
      <c r="J285" s="20" t="str">
        <f>IF($A285="","",SUMIFS(Payments!$C:$C,Payments!$B:$B,$A285))</f>
        <v/>
      </c>
      <c r="K285" s="20" t="str">
        <f t="shared" si="13"/>
        <v/>
      </c>
      <c r="L285" s="21" t="str">
        <f t="shared" si="14"/>
        <v/>
      </c>
    </row>
    <row r="286" spans="1:12" x14ac:dyDescent="0.3">
      <c r="A286" s="17"/>
      <c r="B286" s="19"/>
      <c r="C286" s="17"/>
      <c r="D286" s="17"/>
      <c r="E286" s="17"/>
      <c r="F286" s="17"/>
      <c r="G286" s="20" t="str">
        <f>IF($A286="","",SUMIFS('Bill lines'!$G:$G,'Bill lines'!$A:$A,$A286))</f>
        <v/>
      </c>
      <c r="H286" s="20" t="str">
        <f>IF($A286="","",SUMIFS('Bill lines'!$H:$H,'Bill lines'!$A:$A,$A286))</f>
        <v/>
      </c>
      <c r="I286" s="20" t="str">
        <f t="shared" si="12"/>
        <v/>
      </c>
      <c r="J286" s="20" t="str">
        <f>IF($A286="","",SUMIFS(Payments!$C:$C,Payments!$B:$B,$A286))</f>
        <v/>
      </c>
      <c r="K286" s="20" t="str">
        <f t="shared" si="13"/>
        <v/>
      </c>
      <c r="L286" s="21" t="str">
        <f t="shared" si="14"/>
        <v/>
      </c>
    </row>
    <row r="287" spans="1:12" x14ac:dyDescent="0.3">
      <c r="A287" s="17"/>
      <c r="B287" s="19"/>
      <c r="C287" s="17"/>
      <c r="D287" s="17"/>
      <c r="E287" s="17"/>
      <c r="F287" s="17"/>
      <c r="G287" s="20" t="str">
        <f>IF($A287="","",SUMIFS('Bill lines'!$G:$G,'Bill lines'!$A:$A,$A287))</f>
        <v/>
      </c>
      <c r="H287" s="20" t="str">
        <f>IF($A287="","",SUMIFS('Bill lines'!$H:$H,'Bill lines'!$A:$A,$A287))</f>
        <v/>
      </c>
      <c r="I287" s="20" t="str">
        <f t="shared" si="12"/>
        <v/>
      </c>
      <c r="J287" s="20" t="str">
        <f>IF($A287="","",SUMIFS(Payments!$C:$C,Payments!$B:$B,$A287))</f>
        <v/>
      </c>
      <c r="K287" s="20" t="str">
        <f t="shared" si="13"/>
        <v/>
      </c>
      <c r="L287" s="21" t="str">
        <f t="shared" si="14"/>
        <v/>
      </c>
    </row>
    <row r="288" spans="1:12" x14ac:dyDescent="0.3">
      <c r="A288" s="17"/>
      <c r="B288" s="19"/>
      <c r="C288" s="17"/>
      <c r="D288" s="17"/>
      <c r="E288" s="17"/>
      <c r="F288" s="17"/>
      <c r="G288" s="20" t="str">
        <f>IF($A288="","",SUMIFS('Bill lines'!$G:$G,'Bill lines'!$A:$A,$A288))</f>
        <v/>
      </c>
      <c r="H288" s="20" t="str">
        <f>IF($A288="","",SUMIFS('Bill lines'!$H:$H,'Bill lines'!$A:$A,$A288))</f>
        <v/>
      </c>
      <c r="I288" s="20" t="str">
        <f t="shared" si="12"/>
        <v/>
      </c>
      <c r="J288" s="20" t="str">
        <f>IF($A288="","",SUMIFS(Payments!$C:$C,Payments!$B:$B,$A288))</f>
        <v/>
      </c>
      <c r="K288" s="20" t="str">
        <f t="shared" si="13"/>
        <v/>
      </c>
      <c r="L288" s="21" t="str">
        <f t="shared" si="14"/>
        <v/>
      </c>
    </row>
    <row r="289" spans="1:12" x14ac:dyDescent="0.3">
      <c r="A289" s="17"/>
      <c r="B289" s="19"/>
      <c r="C289" s="17"/>
      <c r="D289" s="17"/>
      <c r="E289" s="17"/>
      <c r="F289" s="17"/>
      <c r="G289" s="20" t="str">
        <f>IF($A289="","",SUMIFS('Bill lines'!$G:$G,'Bill lines'!$A:$A,$A289))</f>
        <v/>
      </c>
      <c r="H289" s="20" t="str">
        <f>IF($A289="","",SUMIFS('Bill lines'!$H:$H,'Bill lines'!$A:$A,$A289))</f>
        <v/>
      </c>
      <c r="I289" s="20" t="str">
        <f t="shared" si="12"/>
        <v/>
      </c>
      <c r="J289" s="20" t="str">
        <f>IF($A289="","",SUMIFS(Payments!$C:$C,Payments!$B:$B,$A289))</f>
        <v/>
      </c>
      <c r="K289" s="20" t="str">
        <f t="shared" si="13"/>
        <v/>
      </c>
      <c r="L289" s="21" t="str">
        <f t="shared" si="14"/>
        <v/>
      </c>
    </row>
    <row r="290" spans="1:12" x14ac:dyDescent="0.3">
      <c r="A290" s="17"/>
      <c r="B290" s="19"/>
      <c r="C290" s="17"/>
      <c r="D290" s="17"/>
      <c r="E290" s="17"/>
      <c r="F290" s="17"/>
      <c r="G290" s="20" t="str">
        <f>IF($A290="","",SUMIFS('Bill lines'!$G:$G,'Bill lines'!$A:$A,$A290))</f>
        <v/>
      </c>
      <c r="H290" s="20" t="str">
        <f>IF($A290="","",SUMIFS('Bill lines'!$H:$H,'Bill lines'!$A:$A,$A290))</f>
        <v/>
      </c>
      <c r="I290" s="20" t="str">
        <f t="shared" si="12"/>
        <v/>
      </c>
      <c r="J290" s="20" t="str">
        <f>IF($A290="","",SUMIFS(Payments!$C:$C,Payments!$B:$B,$A290))</f>
        <v/>
      </c>
      <c r="K290" s="20" t="str">
        <f t="shared" si="13"/>
        <v/>
      </c>
      <c r="L290" s="21" t="str">
        <f t="shared" si="14"/>
        <v/>
      </c>
    </row>
    <row r="291" spans="1:12" x14ac:dyDescent="0.3">
      <c r="A291" s="17"/>
      <c r="B291" s="19"/>
      <c r="C291" s="17"/>
      <c r="D291" s="17"/>
      <c r="E291" s="17"/>
      <c r="F291" s="17"/>
      <c r="G291" s="20" t="str">
        <f>IF($A291="","",SUMIFS('Bill lines'!$G:$G,'Bill lines'!$A:$A,$A291))</f>
        <v/>
      </c>
      <c r="H291" s="20" t="str">
        <f>IF($A291="","",SUMIFS('Bill lines'!$H:$H,'Bill lines'!$A:$A,$A291))</f>
        <v/>
      </c>
      <c r="I291" s="20" t="str">
        <f t="shared" si="12"/>
        <v/>
      </c>
      <c r="J291" s="20" t="str">
        <f>IF($A291="","",SUMIFS(Payments!$C:$C,Payments!$B:$B,$A291))</f>
        <v/>
      </c>
      <c r="K291" s="20" t="str">
        <f t="shared" si="13"/>
        <v/>
      </c>
      <c r="L291" s="21" t="str">
        <f t="shared" si="14"/>
        <v/>
      </c>
    </row>
    <row r="292" spans="1:12" x14ac:dyDescent="0.3">
      <c r="A292" s="17"/>
      <c r="B292" s="19"/>
      <c r="C292" s="17"/>
      <c r="D292" s="17"/>
      <c r="E292" s="17"/>
      <c r="F292" s="17"/>
      <c r="G292" s="20" t="str">
        <f>IF($A292="","",SUMIFS('Bill lines'!$G:$G,'Bill lines'!$A:$A,$A292))</f>
        <v/>
      </c>
      <c r="H292" s="20" t="str">
        <f>IF($A292="","",SUMIFS('Bill lines'!$H:$H,'Bill lines'!$A:$A,$A292))</f>
        <v/>
      </c>
      <c r="I292" s="20" t="str">
        <f t="shared" si="12"/>
        <v/>
      </c>
      <c r="J292" s="20" t="str">
        <f>IF($A292="","",SUMIFS(Payments!$C:$C,Payments!$B:$B,$A292))</f>
        <v/>
      </c>
      <c r="K292" s="20" t="str">
        <f t="shared" si="13"/>
        <v/>
      </c>
      <c r="L292" s="21" t="str">
        <f t="shared" si="14"/>
        <v/>
      </c>
    </row>
    <row r="293" spans="1:12" x14ac:dyDescent="0.3">
      <c r="A293" s="17"/>
      <c r="B293" s="19"/>
      <c r="C293" s="17"/>
      <c r="D293" s="17"/>
      <c r="E293" s="17"/>
      <c r="F293" s="17"/>
      <c r="G293" s="20" t="str">
        <f>IF($A293="","",SUMIFS('Bill lines'!$G:$G,'Bill lines'!$A:$A,$A293))</f>
        <v/>
      </c>
      <c r="H293" s="20" t="str">
        <f>IF($A293="","",SUMIFS('Bill lines'!$H:$H,'Bill lines'!$A:$A,$A293))</f>
        <v/>
      </c>
      <c r="I293" s="20" t="str">
        <f t="shared" si="12"/>
        <v/>
      </c>
      <c r="J293" s="20" t="str">
        <f>IF($A293="","",SUMIFS(Payments!$C:$C,Payments!$B:$B,$A293))</f>
        <v/>
      </c>
      <c r="K293" s="20" t="str">
        <f t="shared" si="13"/>
        <v/>
      </c>
      <c r="L293" s="21" t="str">
        <f t="shared" si="14"/>
        <v/>
      </c>
    </row>
    <row r="294" spans="1:12" x14ac:dyDescent="0.3">
      <c r="A294" s="17"/>
      <c r="B294" s="19"/>
      <c r="C294" s="17"/>
      <c r="D294" s="17"/>
      <c r="E294" s="17"/>
      <c r="F294" s="17"/>
      <c r="G294" s="20" t="str">
        <f>IF($A294="","",SUMIFS('Bill lines'!$G:$G,'Bill lines'!$A:$A,$A294))</f>
        <v/>
      </c>
      <c r="H294" s="20" t="str">
        <f>IF($A294="","",SUMIFS('Bill lines'!$H:$H,'Bill lines'!$A:$A,$A294))</f>
        <v/>
      </c>
      <c r="I294" s="20" t="str">
        <f t="shared" si="12"/>
        <v/>
      </c>
      <c r="J294" s="20" t="str">
        <f>IF($A294="","",SUMIFS(Payments!$C:$C,Payments!$B:$B,$A294))</f>
        <v/>
      </c>
      <c r="K294" s="20" t="str">
        <f t="shared" si="13"/>
        <v/>
      </c>
      <c r="L294" s="21" t="str">
        <f t="shared" si="14"/>
        <v/>
      </c>
    </row>
    <row r="295" spans="1:12" x14ac:dyDescent="0.3">
      <c r="A295" s="17"/>
      <c r="B295" s="19"/>
      <c r="C295" s="17"/>
      <c r="D295" s="17"/>
      <c r="E295" s="17"/>
      <c r="F295" s="17"/>
      <c r="G295" s="20" t="str">
        <f>IF($A295="","",SUMIFS('Bill lines'!$G:$G,'Bill lines'!$A:$A,$A295))</f>
        <v/>
      </c>
      <c r="H295" s="20" t="str">
        <f>IF($A295="","",SUMIFS('Bill lines'!$H:$H,'Bill lines'!$A:$A,$A295))</f>
        <v/>
      </c>
      <c r="I295" s="20" t="str">
        <f t="shared" si="12"/>
        <v/>
      </c>
      <c r="J295" s="20" t="str">
        <f>IF($A295="","",SUMIFS(Payments!$C:$C,Payments!$B:$B,$A295))</f>
        <v/>
      </c>
      <c r="K295" s="20" t="str">
        <f t="shared" si="13"/>
        <v/>
      </c>
      <c r="L295" s="21" t="str">
        <f t="shared" si="14"/>
        <v/>
      </c>
    </row>
    <row r="296" spans="1:12" x14ac:dyDescent="0.3">
      <c r="A296" s="17"/>
      <c r="B296" s="19"/>
      <c r="C296" s="17"/>
      <c r="D296" s="17"/>
      <c r="E296" s="17"/>
      <c r="F296" s="17"/>
      <c r="G296" s="20" t="str">
        <f>IF($A296="","",SUMIFS('Bill lines'!$G:$G,'Bill lines'!$A:$A,$A296))</f>
        <v/>
      </c>
      <c r="H296" s="20" t="str">
        <f>IF($A296="","",SUMIFS('Bill lines'!$H:$H,'Bill lines'!$A:$A,$A296))</f>
        <v/>
      </c>
      <c r="I296" s="20" t="str">
        <f t="shared" si="12"/>
        <v/>
      </c>
      <c r="J296" s="20" t="str">
        <f>IF($A296="","",SUMIFS(Payments!$C:$C,Payments!$B:$B,$A296))</f>
        <v/>
      </c>
      <c r="K296" s="20" t="str">
        <f t="shared" si="13"/>
        <v/>
      </c>
      <c r="L296" s="21" t="str">
        <f t="shared" si="14"/>
        <v/>
      </c>
    </row>
    <row r="297" spans="1:12" x14ac:dyDescent="0.3">
      <c r="A297" s="17"/>
      <c r="B297" s="19"/>
      <c r="C297" s="17"/>
      <c r="D297" s="17"/>
      <c r="E297" s="17"/>
      <c r="F297" s="17"/>
      <c r="G297" s="20" t="str">
        <f>IF($A297="","",SUMIFS('Bill lines'!$G:$G,'Bill lines'!$A:$A,$A297))</f>
        <v/>
      </c>
      <c r="H297" s="20" t="str">
        <f>IF($A297="","",SUMIFS('Bill lines'!$H:$H,'Bill lines'!$A:$A,$A297))</f>
        <v/>
      </c>
      <c r="I297" s="20" t="str">
        <f t="shared" si="12"/>
        <v/>
      </c>
      <c r="J297" s="20" t="str">
        <f>IF($A297="","",SUMIFS(Payments!$C:$C,Payments!$B:$B,$A297))</f>
        <v/>
      </c>
      <c r="K297" s="20" t="str">
        <f t="shared" si="13"/>
        <v/>
      </c>
      <c r="L297" s="21" t="str">
        <f t="shared" si="14"/>
        <v/>
      </c>
    </row>
    <row r="298" spans="1:12" x14ac:dyDescent="0.3">
      <c r="A298" s="17"/>
      <c r="B298" s="19"/>
      <c r="C298" s="17"/>
      <c r="D298" s="17"/>
      <c r="E298" s="17"/>
      <c r="F298" s="17"/>
      <c r="G298" s="20" t="str">
        <f>IF($A298="","",SUMIFS('Bill lines'!$G:$G,'Bill lines'!$A:$A,$A298))</f>
        <v/>
      </c>
      <c r="H298" s="20" t="str">
        <f>IF($A298="","",SUMIFS('Bill lines'!$H:$H,'Bill lines'!$A:$A,$A298))</f>
        <v/>
      </c>
      <c r="I298" s="20" t="str">
        <f t="shared" si="12"/>
        <v/>
      </c>
      <c r="J298" s="20" t="str">
        <f>IF($A298="","",SUMIFS(Payments!$C:$C,Payments!$B:$B,$A298))</f>
        <v/>
      </c>
      <c r="K298" s="20" t="str">
        <f t="shared" si="13"/>
        <v/>
      </c>
      <c r="L298" s="21" t="str">
        <f t="shared" si="14"/>
        <v/>
      </c>
    </row>
    <row r="299" spans="1:12" x14ac:dyDescent="0.3">
      <c r="A299" s="17"/>
      <c r="B299" s="19"/>
      <c r="C299" s="17"/>
      <c r="D299" s="17"/>
      <c r="E299" s="17"/>
      <c r="F299" s="17"/>
      <c r="G299" s="20" t="str">
        <f>IF($A299="","",SUMIFS('Bill lines'!$G:$G,'Bill lines'!$A:$A,$A299))</f>
        <v/>
      </c>
      <c r="H299" s="20" t="str">
        <f>IF($A299="","",SUMIFS('Bill lines'!$H:$H,'Bill lines'!$A:$A,$A299))</f>
        <v/>
      </c>
      <c r="I299" s="20" t="str">
        <f t="shared" si="12"/>
        <v/>
      </c>
      <c r="J299" s="20" t="str">
        <f>IF($A299="","",SUMIFS(Payments!$C:$C,Payments!$B:$B,$A299))</f>
        <v/>
      </c>
      <c r="K299" s="20" t="str">
        <f t="shared" si="13"/>
        <v/>
      </c>
      <c r="L299" s="21" t="str">
        <f t="shared" si="14"/>
        <v/>
      </c>
    </row>
    <row r="300" spans="1:12" x14ac:dyDescent="0.3">
      <c r="A300" s="17"/>
      <c r="B300" s="19"/>
      <c r="C300" s="17"/>
      <c r="D300" s="17"/>
      <c r="E300" s="17"/>
      <c r="F300" s="17"/>
      <c r="G300" s="20" t="str">
        <f>IF($A300="","",SUMIFS('Bill lines'!$G:$G,'Bill lines'!$A:$A,$A300))</f>
        <v/>
      </c>
      <c r="H300" s="20" t="str">
        <f>IF($A300="","",SUMIFS('Bill lines'!$H:$H,'Bill lines'!$A:$A,$A300))</f>
        <v/>
      </c>
      <c r="I300" s="20" t="str">
        <f t="shared" si="12"/>
        <v/>
      </c>
      <c r="J300" s="20" t="str">
        <f>IF($A300="","",SUMIFS(Payments!$C:$C,Payments!$B:$B,$A300))</f>
        <v/>
      </c>
      <c r="K300" s="20" t="str">
        <f t="shared" si="13"/>
        <v/>
      </c>
      <c r="L300" s="21" t="str">
        <f t="shared" si="14"/>
        <v/>
      </c>
    </row>
    <row r="301" spans="1:12" x14ac:dyDescent="0.3">
      <c r="A301" s="17"/>
      <c r="B301" s="19"/>
      <c r="C301" s="17"/>
      <c r="D301" s="17"/>
      <c r="E301" s="17"/>
      <c r="F301" s="17"/>
      <c r="G301" s="20" t="str">
        <f>IF($A301="","",SUMIFS('Bill lines'!$G:$G,'Bill lines'!$A:$A,$A301))</f>
        <v/>
      </c>
      <c r="H301" s="20" t="str">
        <f>IF($A301="","",SUMIFS('Bill lines'!$H:$H,'Bill lines'!$A:$A,$A301))</f>
        <v/>
      </c>
      <c r="I301" s="20" t="str">
        <f t="shared" si="12"/>
        <v/>
      </c>
      <c r="J301" s="20" t="str">
        <f>IF($A301="","",SUMIFS(Payments!$C:$C,Payments!$B:$B,$A301))</f>
        <v/>
      </c>
      <c r="K301" s="20" t="str">
        <f t="shared" si="13"/>
        <v/>
      </c>
      <c r="L301" s="21" t="str">
        <f t="shared" si="14"/>
        <v/>
      </c>
    </row>
    <row r="302" spans="1:12" x14ac:dyDescent="0.3">
      <c r="A302" s="17"/>
      <c r="B302" s="19"/>
      <c r="C302" s="17"/>
      <c r="D302" s="17"/>
      <c r="E302" s="17"/>
      <c r="F302" s="17"/>
      <c r="G302" s="20" t="str">
        <f>IF($A302="","",SUMIFS('Bill lines'!$G:$G,'Bill lines'!$A:$A,$A302))</f>
        <v/>
      </c>
      <c r="H302" s="20" t="str">
        <f>IF($A302="","",SUMIFS('Bill lines'!$H:$H,'Bill lines'!$A:$A,$A302))</f>
        <v/>
      </c>
      <c r="I302" s="20" t="str">
        <f t="shared" si="12"/>
        <v/>
      </c>
      <c r="J302" s="20" t="str">
        <f>IF($A302="","",SUMIFS(Payments!$C:$C,Payments!$B:$B,$A302))</f>
        <v/>
      </c>
      <c r="K302" s="20" t="str">
        <f t="shared" si="13"/>
        <v/>
      </c>
      <c r="L302" s="21" t="str">
        <f t="shared" si="14"/>
        <v/>
      </c>
    </row>
    <row r="303" spans="1:12" x14ac:dyDescent="0.3">
      <c r="A303" s="17"/>
      <c r="B303" s="19"/>
      <c r="C303" s="17"/>
      <c r="D303" s="17"/>
      <c r="E303" s="17"/>
      <c r="F303" s="17"/>
      <c r="G303" s="20" t="str">
        <f>IF($A303="","",SUMIFS('Bill lines'!$G:$G,'Bill lines'!$A:$A,$A303))</f>
        <v/>
      </c>
      <c r="H303" s="20" t="str">
        <f>IF($A303="","",SUMIFS('Bill lines'!$H:$H,'Bill lines'!$A:$A,$A303))</f>
        <v/>
      </c>
      <c r="I303" s="20" t="str">
        <f t="shared" si="12"/>
        <v/>
      </c>
      <c r="J303" s="20" t="str">
        <f>IF($A303="","",SUMIFS(Payments!$C:$C,Payments!$B:$B,$A303))</f>
        <v/>
      </c>
      <c r="K303" s="20" t="str">
        <f t="shared" si="13"/>
        <v/>
      </c>
      <c r="L303" s="21" t="str">
        <f t="shared" si="14"/>
        <v/>
      </c>
    </row>
    <row r="304" spans="1:12" x14ac:dyDescent="0.3">
      <c r="A304" s="17"/>
      <c r="B304" s="19"/>
      <c r="C304" s="17"/>
      <c r="D304" s="17"/>
      <c r="E304" s="17"/>
      <c r="F304" s="17"/>
      <c r="G304" s="20" t="str">
        <f>IF($A304="","",SUMIFS('Bill lines'!$G:$G,'Bill lines'!$A:$A,$A304))</f>
        <v/>
      </c>
      <c r="H304" s="20" t="str">
        <f>IF($A304="","",SUMIFS('Bill lines'!$H:$H,'Bill lines'!$A:$A,$A304))</f>
        <v/>
      </c>
      <c r="I304" s="20" t="str">
        <f t="shared" si="12"/>
        <v/>
      </c>
      <c r="J304" s="20" t="str">
        <f>IF($A304="","",SUMIFS(Payments!$C:$C,Payments!$B:$B,$A304))</f>
        <v/>
      </c>
      <c r="K304" s="20" t="str">
        <f t="shared" si="13"/>
        <v/>
      </c>
      <c r="L304" s="21" t="str">
        <f t="shared" si="14"/>
        <v/>
      </c>
    </row>
    <row r="305" spans="1:12" x14ac:dyDescent="0.3">
      <c r="A305" s="17"/>
      <c r="B305" s="19"/>
      <c r="C305" s="17"/>
      <c r="D305" s="17"/>
      <c r="E305" s="17"/>
      <c r="F305" s="17"/>
      <c r="G305" s="20" t="str">
        <f>IF($A305="","",SUMIFS('Bill lines'!$G:$G,'Bill lines'!$A:$A,$A305))</f>
        <v/>
      </c>
      <c r="H305" s="20" t="str">
        <f>IF($A305="","",SUMIFS('Bill lines'!$H:$H,'Bill lines'!$A:$A,$A305))</f>
        <v/>
      </c>
      <c r="I305" s="20" t="str">
        <f t="shared" si="12"/>
        <v/>
      </c>
      <c r="J305" s="20" t="str">
        <f>IF($A305="","",SUMIFS(Payments!$C:$C,Payments!$B:$B,$A305))</f>
        <v/>
      </c>
      <c r="K305" s="20" t="str">
        <f t="shared" si="13"/>
        <v/>
      </c>
      <c r="L305" s="21" t="str">
        <f t="shared" si="14"/>
        <v/>
      </c>
    </row>
    <row r="306" spans="1:12" x14ac:dyDescent="0.3">
      <c r="A306" s="17"/>
      <c r="B306" s="19"/>
      <c r="C306" s="17"/>
      <c r="D306" s="17"/>
      <c r="E306" s="17"/>
      <c r="F306" s="17"/>
      <c r="G306" s="20" t="str">
        <f>IF($A306="","",SUMIFS('Bill lines'!$G:$G,'Bill lines'!$A:$A,$A306))</f>
        <v/>
      </c>
      <c r="H306" s="20" t="str">
        <f>IF($A306="","",SUMIFS('Bill lines'!$H:$H,'Bill lines'!$A:$A,$A306))</f>
        <v/>
      </c>
      <c r="I306" s="20" t="str">
        <f t="shared" si="12"/>
        <v/>
      </c>
      <c r="J306" s="20" t="str">
        <f>IF($A306="","",SUMIFS(Payments!$C:$C,Payments!$B:$B,$A306))</f>
        <v/>
      </c>
      <c r="K306" s="20" t="str">
        <f t="shared" si="13"/>
        <v/>
      </c>
      <c r="L306" s="21" t="str">
        <f t="shared" si="14"/>
        <v/>
      </c>
    </row>
    <row r="307" spans="1:12" x14ac:dyDescent="0.3">
      <c r="A307" s="17"/>
      <c r="B307" s="19"/>
      <c r="C307" s="17"/>
      <c r="D307" s="17"/>
      <c r="E307" s="17"/>
      <c r="F307" s="17"/>
      <c r="G307" s="20" t="str">
        <f>IF($A307="","",SUMIFS('Bill lines'!$G:$G,'Bill lines'!$A:$A,$A307))</f>
        <v/>
      </c>
      <c r="H307" s="20" t="str">
        <f>IF($A307="","",SUMIFS('Bill lines'!$H:$H,'Bill lines'!$A:$A,$A307))</f>
        <v/>
      </c>
      <c r="I307" s="20" t="str">
        <f t="shared" si="12"/>
        <v/>
      </c>
      <c r="J307" s="20" t="str">
        <f>IF($A307="","",SUMIFS(Payments!$C:$C,Payments!$B:$B,$A307))</f>
        <v/>
      </c>
      <c r="K307" s="20" t="str">
        <f t="shared" si="13"/>
        <v/>
      </c>
      <c r="L307" s="21" t="str">
        <f t="shared" si="14"/>
        <v/>
      </c>
    </row>
    <row r="308" spans="1:12" x14ac:dyDescent="0.3">
      <c r="A308" s="17"/>
      <c r="B308" s="19"/>
      <c r="C308" s="17"/>
      <c r="D308" s="17"/>
      <c r="E308" s="17"/>
      <c r="F308" s="17"/>
      <c r="G308" s="20" t="str">
        <f>IF($A308="","",SUMIFS('Bill lines'!$G:$G,'Bill lines'!$A:$A,$A308))</f>
        <v/>
      </c>
      <c r="H308" s="20" t="str">
        <f>IF($A308="","",SUMIFS('Bill lines'!$H:$H,'Bill lines'!$A:$A,$A308))</f>
        <v/>
      </c>
      <c r="I308" s="20" t="str">
        <f t="shared" si="12"/>
        <v/>
      </c>
      <c r="J308" s="20" t="str">
        <f>IF($A308="","",SUMIFS(Payments!$C:$C,Payments!$B:$B,$A308))</f>
        <v/>
      </c>
      <c r="K308" s="20" t="str">
        <f t="shared" si="13"/>
        <v/>
      </c>
      <c r="L308" s="21" t="str">
        <f t="shared" si="14"/>
        <v/>
      </c>
    </row>
    <row r="309" spans="1:12" x14ac:dyDescent="0.3">
      <c r="A309" s="17"/>
      <c r="B309" s="19"/>
      <c r="C309" s="17"/>
      <c r="D309" s="17"/>
      <c r="E309" s="17"/>
      <c r="F309" s="17"/>
      <c r="G309" s="20" t="str">
        <f>IF($A309="","",SUMIFS('Bill lines'!$G:$G,'Bill lines'!$A:$A,$A309))</f>
        <v/>
      </c>
      <c r="H309" s="20" t="str">
        <f>IF($A309="","",SUMIFS('Bill lines'!$H:$H,'Bill lines'!$A:$A,$A309))</f>
        <v/>
      </c>
      <c r="I309" s="20" t="str">
        <f t="shared" si="12"/>
        <v/>
      </c>
      <c r="J309" s="20" t="str">
        <f>IF($A309="","",SUMIFS(Payments!$C:$C,Payments!$B:$B,$A309))</f>
        <v/>
      </c>
      <c r="K309" s="20" t="str">
        <f t="shared" si="13"/>
        <v/>
      </c>
      <c r="L309" s="21" t="str">
        <f t="shared" si="14"/>
        <v/>
      </c>
    </row>
    <row r="310" spans="1:12" x14ac:dyDescent="0.3">
      <c r="A310" s="17"/>
      <c r="B310" s="19"/>
      <c r="C310" s="17"/>
      <c r="D310" s="17"/>
      <c r="E310" s="17"/>
      <c r="F310" s="17"/>
      <c r="G310" s="20" t="str">
        <f>IF($A310="","",SUMIFS('Bill lines'!$G:$G,'Bill lines'!$A:$A,$A310))</f>
        <v/>
      </c>
      <c r="H310" s="20" t="str">
        <f>IF($A310="","",SUMIFS('Bill lines'!$H:$H,'Bill lines'!$A:$A,$A310))</f>
        <v/>
      </c>
      <c r="I310" s="20" t="str">
        <f t="shared" si="12"/>
        <v/>
      </c>
      <c r="J310" s="20" t="str">
        <f>IF($A310="","",SUMIFS(Payments!$C:$C,Payments!$B:$B,$A310))</f>
        <v/>
      </c>
      <c r="K310" s="20" t="str">
        <f t="shared" si="13"/>
        <v/>
      </c>
      <c r="L310" s="21" t="str">
        <f t="shared" si="14"/>
        <v/>
      </c>
    </row>
    <row r="311" spans="1:12" x14ac:dyDescent="0.3">
      <c r="A311" s="17"/>
      <c r="B311" s="19"/>
      <c r="C311" s="17"/>
      <c r="D311" s="17"/>
      <c r="E311" s="17"/>
      <c r="F311" s="17"/>
      <c r="G311" s="20" t="str">
        <f>IF($A311="","",SUMIFS('Bill lines'!$G:$G,'Bill lines'!$A:$A,$A311))</f>
        <v/>
      </c>
      <c r="H311" s="20" t="str">
        <f>IF($A311="","",SUMIFS('Bill lines'!$H:$H,'Bill lines'!$A:$A,$A311))</f>
        <v/>
      </c>
      <c r="I311" s="20" t="str">
        <f t="shared" si="12"/>
        <v/>
      </c>
      <c r="J311" s="20" t="str">
        <f>IF($A311="","",SUMIFS(Payments!$C:$C,Payments!$B:$B,$A311))</f>
        <v/>
      </c>
      <c r="K311" s="20" t="str">
        <f t="shared" si="13"/>
        <v/>
      </c>
      <c r="L311" s="21" t="str">
        <f t="shared" si="14"/>
        <v/>
      </c>
    </row>
    <row r="312" spans="1:12" x14ac:dyDescent="0.3">
      <c r="A312" s="17"/>
      <c r="B312" s="19"/>
      <c r="C312" s="17"/>
      <c r="D312" s="17"/>
      <c r="E312" s="17"/>
      <c r="F312" s="17"/>
      <c r="G312" s="20" t="str">
        <f>IF($A312="","",SUMIFS('Bill lines'!$G:$G,'Bill lines'!$A:$A,$A312))</f>
        <v/>
      </c>
      <c r="H312" s="20" t="str">
        <f>IF($A312="","",SUMIFS('Bill lines'!$H:$H,'Bill lines'!$A:$A,$A312))</f>
        <v/>
      </c>
      <c r="I312" s="20" t="str">
        <f t="shared" si="12"/>
        <v/>
      </c>
      <c r="J312" s="20" t="str">
        <f>IF($A312="","",SUMIFS(Payments!$C:$C,Payments!$B:$B,$A312))</f>
        <v/>
      </c>
      <c r="K312" s="20" t="str">
        <f t="shared" si="13"/>
        <v/>
      </c>
      <c r="L312" s="21" t="str">
        <f t="shared" si="14"/>
        <v/>
      </c>
    </row>
    <row r="313" spans="1:12" x14ac:dyDescent="0.3">
      <c r="A313" s="17"/>
      <c r="B313" s="19"/>
      <c r="C313" s="17"/>
      <c r="D313" s="17"/>
      <c r="E313" s="17"/>
      <c r="F313" s="17"/>
      <c r="G313" s="20" t="str">
        <f>IF($A313="","",SUMIFS('Bill lines'!$G:$G,'Bill lines'!$A:$A,$A313))</f>
        <v/>
      </c>
      <c r="H313" s="20" t="str">
        <f>IF($A313="","",SUMIFS('Bill lines'!$H:$H,'Bill lines'!$A:$A,$A313))</f>
        <v/>
      </c>
      <c r="I313" s="20" t="str">
        <f t="shared" si="12"/>
        <v/>
      </c>
      <c r="J313" s="20" t="str">
        <f>IF($A313="","",SUMIFS(Payments!$C:$C,Payments!$B:$B,$A313))</f>
        <v/>
      </c>
      <c r="K313" s="20" t="str">
        <f t="shared" si="13"/>
        <v/>
      </c>
      <c r="L313" s="21" t="str">
        <f t="shared" si="14"/>
        <v/>
      </c>
    </row>
    <row r="314" spans="1:12" x14ac:dyDescent="0.3">
      <c r="A314" s="17"/>
      <c r="B314" s="19"/>
      <c r="C314" s="17"/>
      <c r="D314" s="17"/>
      <c r="E314" s="17"/>
      <c r="F314" s="17"/>
      <c r="G314" s="20" t="str">
        <f>IF($A314="","",SUMIFS('Bill lines'!$G:$G,'Bill lines'!$A:$A,$A314))</f>
        <v/>
      </c>
      <c r="H314" s="20" t="str">
        <f>IF($A314="","",SUMIFS('Bill lines'!$H:$H,'Bill lines'!$A:$A,$A314))</f>
        <v/>
      </c>
      <c r="I314" s="20" t="str">
        <f t="shared" si="12"/>
        <v/>
      </c>
      <c r="J314" s="20" t="str">
        <f>IF($A314="","",SUMIFS(Payments!$C:$C,Payments!$B:$B,$A314))</f>
        <v/>
      </c>
      <c r="K314" s="20" t="str">
        <f t="shared" si="13"/>
        <v/>
      </c>
      <c r="L314" s="21" t="str">
        <f t="shared" si="14"/>
        <v/>
      </c>
    </row>
    <row r="315" spans="1:12" x14ac:dyDescent="0.3">
      <c r="A315" s="17"/>
      <c r="B315" s="19"/>
      <c r="C315" s="17"/>
      <c r="D315" s="17"/>
      <c r="E315" s="17"/>
      <c r="F315" s="17"/>
      <c r="G315" s="20" t="str">
        <f>IF($A315="","",SUMIFS('Bill lines'!$G:$G,'Bill lines'!$A:$A,$A315))</f>
        <v/>
      </c>
      <c r="H315" s="20" t="str">
        <f>IF($A315="","",SUMIFS('Bill lines'!$H:$H,'Bill lines'!$A:$A,$A315))</f>
        <v/>
      </c>
      <c r="I315" s="20" t="str">
        <f t="shared" si="12"/>
        <v/>
      </c>
      <c r="J315" s="20" t="str">
        <f>IF($A315="","",SUMIFS(Payments!$C:$C,Payments!$B:$B,$A315))</f>
        <v/>
      </c>
      <c r="K315" s="20" t="str">
        <f t="shared" si="13"/>
        <v/>
      </c>
      <c r="L315" s="21" t="str">
        <f t="shared" si="14"/>
        <v/>
      </c>
    </row>
    <row r="316" spans="1:12" x14ac:dyDescent="0.3">
      <c r="A316" s="17"/>
      <c r="B316" s="19"/>
      <c r="C316" s="17"/>
      <c r="D316" s="17"/>
      <c r="E316" s="17"/>
      <c r="F316" s="17"/>
      <c r="G316" s="20" t="str">
        <f>IF($A316="","",SUMIFS('Bill lines'!$G:$G,'Bill lines'!$A:$A,$A316))</f>
        <v/>
      </c>
      <c r="H316" s="20" t="str">
        <f>IF($A316="","",SUMIFS('Bill lines'!$H:$H,'Bill lines'!$A:$A,$A316))</f>
        <v/>
      </c>
      <c r="I316" s="20" t="str">
        <f t="shared" si="12"/>
        <v/>
      </c>
      <c r="J316" s="20" t="str">
        <f>IF($A316="","",SUMIFS(Payments!$C:$C,Payments!$B:$B,$A316))</f>
        <v/>
      </c>
      <c r="K316" s="20" t="str">
        <f t="shared" si="13"/>
        <v/>
      </c>
      <c r="L316" s="21" t="str">
        <f t="shared" si="14"/>
        <v/>
      </c>
    </row>
    <row r="317" spans="1:12" x14ac:dyDescent="0.3">
      <c r="A317" s="17"/>
      <c r="B317" s="19"/>
      <c r="C317" s="17"/>
      <c r="D317" s="17"/>
      <c r="E317" s="17"/>
      <c r="F317" s="17"/>
      <c r="G317" s="20" t="str">
        <f>IF($A317="","",SUMIFS('Bill lines'!$G:$G,'Bill lines'!$A:$A,$A317))</f>
        <v/>
      </c>
      <c r="H317" s="20" t="str">
        <f>IF($A317="","",SUMIFS('Bill lines'!$H:$H,'Bill lines'!$A:$A,$A317))</f>
        <v/>
      </c>
      <c r="I317" s="20" t="str">
        <f t="shared" si="12"/>
        <v/>
      </c>
      <c r="J317" s="20" t="str">
        <f>IF($A317="","",SUMIFS(Payments!$C:$C,Payments!$B:$B,$A317))</f>
        <v/>
      </c>
      <c r="K317" s="20" t="str">
        <f t="shared" si="13"/>
        <v/>
      </c>
      <c r="L317" s="21" t="str">
        <f t="shared" si="14"/>
        <v/>
      </c>
    </row>
    <row r="318" spans="1:12" x14ac:dyDescent="0.3">
      <c r="A318" s="17"/>
      <c r="B318" s="19"/>
      <c r="C318" s="17"/>
      <c r="D318" s="17"/>
      <c r="E318" s="17"/>
      <c r="F318" s="17"/>
      <c r="G318" s="20" t="str">
        <f>IF($A318="","",SUMIFS('Bill lines'!$G:$G,'Bill lines'!$A:$A,$A318))</f>
        <v/>
      </c>
      <c r="H318" s="20" t="str">
        <f>IF($A318="","",SUMIFS('Bill lines'!$H:$H,'Bill lines'!$A:$A,$A318))</f>
        <v/>
      </c>
      <c r="I318" s="20" t="str">
        <f t="shared" si="12"/>
        <v/>
      </c>
      <c r="J318" s="20" t="str">
        <f>IF($A318="","",SUMIFS(Payments!$C:$C,Payments!$B:$B,$A318))</f>
        <v/>
      </c>
      <c r="K318" s="20" t="str">
        <f t="shared" si="13"/>
        <v/>
      </c>
      <c r="L318" s="21" t="str">
        <f t="shared" si="14"/>
        <v/>
      </c>
    </row>
    <row r="319" spans="1:12" x14ac:dyDescent="0.3">
      <c r="A319" s="17"/>
      <c r="B319" s="19"/>
      <c r="C319" s="17"/>
      <c r="D319" s="17"/>
      <c r="E319" s="17"/>
      <c r="F319" s="17"/>
      <c r="G319" s="20" t="str">
        <f>IF($A319="","",SUMIFS('Bill lines'!$G:$G,'Bill lines'!$A:$A,$A319))</f>
        <v/>
      </c>
      <c r="H319" s="20" t="str">
        <f>IF($A319="","",SUMIFS('Bill lines'!$H:$H,'Bill lines'!$A:$A,$A319))</f>
        <v/>
      </c>
      <c r="I319" s="20" t="str">
        <f t="shared" si="12"/>
        <v/>
      </c>
      <c r="J319" s="20" t="str">
        <f>IF($A319="","",SUMIFS(Payments!$C:$C,Payments!$B:$B,$A319))</f>
        <v/>
      </c>
      <c r="K319" s="20" t="str">
        <f t="shared" si="13"/>
        <v/>
      </c>
      <c r="L319" s="21" t="str">
        <f t="shared" si="14"/>
        <v/>
      </c>
    </row>
    <row r="320" spans="1:12" x14ac:dyDescent="0.3">
      <c r="A320" s="17"/>
      <c r="B320" s="19"/>
      <c r="C320" s="17"/>
      <c r="D320" s="17"/>
      <c r="E320" s="17"/>
      <c r="F320" s="17"/>
      <c r="G320" s="20" t="str">
        <f>IF($A320="","",SUMIFS('Bill lines'!$G:$G,'Bill lines'!$A:$A,$A320))</f>
        <v/>
      </c>
      <c r="H320" s="20" t="str">
        <f>IF($A320="","",SUMIFS('Bill lines'!$H:$H,'Bill lines'!$A:$A,$A320))</f>
        <v/>
      </c>
      <c r="I320" s="20" t="str">
        <f t="shared" si="12"/>
        <v/>
      </c>
      <c r="J320" s="20" t="str">
        <f>IF($A320="","",SUMIFS(Payments!$C:$C,Payments!$B:$B,$A320))</f>
        <v/>
      </c>
      <c r="K320" s="20" t="str">
        <f t="shared" si="13"/>
        <v/>
      </c>
      <c r="L320" s="21" t="str">
        <f t="shared" si="14"/>
        <v/>
      </c>
    </row>
    <row r="321" spans="1:12" x14ac:dyDescent="0.3">
      <c r="A321" s="17"/>
      <c r="B321" s="19"/>
      <c r="C321" s="17"/>
      <c r="D321" s="17"/>
      <c r="E321" s="17"/>
      <c r="F321" s="17"/>
      <c r="G321" s="20" t="str">
        <f>IF($A321="","",SUMIFS('Bill lines'!$G:$G,'Bill lines'!$A:$A,$A321))</f>
        <v/>
      </c>
      <c r="H321" s="20" t="str">
        <f>IF($A321="","",SUMIFS('Bill lines'!$H:$H,'Bill lines'!$A:$A,$A321))</f>
        <v/>
      </c>
      <c r="I321" s="20" t="str">
        <f t="shared" si="12"/>
        <v/>
      </c>
      <c r="J321" s="20" t="str">
        <f>IF($A321="","",SUMIFS(Payments!$C:$C,Payments!$B:$B,$A321))</f>
        <v/>
      </c>
      <c r="K321" s="20" t="str">
        <f t="shared" si="13"/>
        <v/>
      </c>
      <c r="L321" s="21" t="str">
        <f t="shared" si="14"/>
        <v/>
      </c>
    </row>
    <row r="322" spans="1:12" x14ac:dyDescent="0.3">
      <c r="A322" s="17"/>
      <c r="B322" s="19"/>
      <c r="C322" s="17"/>
      <c r="D322" s="17"/>
      <c r="E322" s="17"/>
      <c r="F322" s="17"/>
      <c r="G322" s="20" t="str">
        <f>IF($A322="","",SUMIFS('Bill lines'!$G:$G,'Bill lines'!$A:$A,$A322))</f>
        <v/>
      </c>
      <c r="H322" s="20" t="str">
        <f>IF($A322="","",SUMIFS('Bill lines'!$H:$H,'Bill lines'!$A:$A,$A322))</f>
        <v/>
      </c>
      <c r="I322" s="20" t="str">
        <f t="shared" si="12"/>
        <v/>
      </c>
      <c r="J322" s="20" t="str">
        <f>IF($A322="","",SUMIFS(Payments!$C:$C,Payments!$B:$B,$A322))</f>
        <v/>
      </c>
      <c r="K322" s="20" t="str">
        <f t="shared" si="13"/>
        <v/>
      </c>
      <c r="L322" s="21" t="str">
        <f t="shared" si="14"/>
        <v/>
      </c>
    </row>
    <row r="323" spans="1:12" x14ac:dyDescent="0.3">
      <c r="A323" s="17"/>
      <c r="B323" s="19"/>
      <c r="C323" s="17"/>
      <c r="D323" s="17"/>
      <c r="E323" s="17"/>
      <c r="F323" s="17"/>
      <c r="G323" s="20" t="str">
        <f>IF($A323="","",SUMIFS('Bill lines'!$G:$G,'Bill lines'!$A:$A,$A323))</f>
        <v/>
      </c>
      <c r="H323" s="20" t="str">
        <f>IF($A323="","",SUMIFS('Bill lines'!$H:$H,'Bill lines'!$A:$A,$A323))</f>
        <v/>
      </c>
      <c r="I323" s="20" t="str">
        <f t="shared" si="12"/>
        <v/>
      </c>
      <c r="J323" s="20" t="str">
        <f>IF($A323="","",SUMIFS(Payments!$C:$C,Payments!$B:$B,$A323))</f>
        <v/>
      </c>
      <c r="K323" s="20" t="str">
        <f t="shared" si="13"/>
        <v/>
      </c>
      <c r="L323" s="21" t="str">
        <f t="shared" si="14"/>
        <v/>
      </c>
    </row>
    <row r="324" spans="1:12" x14ac:dyDescent="0.3">
      <c r="A324" s="17"/>
      <c r="B324" s="19"/>
      <c r="C324" s="17"/>
      <c r="D324" s="17"/>
      <c r="E324" s="17"/>
      <c r="F324" s="17"/>
      <c r="G324" s="20" t="str">
        <f>IF($A324="","",SUMIFS('Bill lines'!$G:$G,'Bill lines'!$A:$A,$A324))</f>
        <v/>
      </c>
      <c r="H324" s="20" t="str">
        <f>IF($A324="","",SUMIFS('Bill lines'!$H:$H,'Bill lines'!$A:$A,$A324))</f>
        <v/>
      </c>
      <c r="I324" s="20" t="str">
        <f t="shared" ref="I324:I387" si="15">IF($A324="","",G324-H324)</f>
        <v/>
      </c>
      <c r="J324" s="20" t="str">
        <f>IF($A324="","",SUMIFS(Payments!$C:$C,Payments!$B:$B,$A324))</f>
        <v/>
      </c>
      <c r="K324" s="20" t="str">
        <f t="shared" ref="K324:K387" si="16">IF($A324="","",I324-J324)</f>
        <v/>
      </c>
      <c r="L324" s="21" t="str">
        <f t="shared" ref="L324:L387" si="17">IF($A324="","",IF(I324=0,"No services",IF(K324&lt;0,"Refund due",IF(K324=0,"Paid",IF(J324&gt;0,"Part paid","Due")))))</f>
        <v/>
      </c>
    </row>
    <row r="325" spans="1:12" x14ac:dyDescent="0.3">
      <c r="A325" s="17"/>
      <c r="B325" s="19"/>
      <c r="C325" s="17"/>
      <c r="D325" s="17"/>
      <c r="E325" s="17"/>
      <c r="F325" s="17"/>
      <c r="G325" s="20" t="str">
        <f>IF($A325="","",SUMIFS('Bill lines'!$G:$G,'Bill lines'!$A:$A,$A325))</f>
        <v/>
      </c>
      <c r="H325" s="20" t="str">
        <f>IF($A325="","",SUMIFS('Bill lines'!$H:$H,'Bill lines'!$A:$A,$A325))</f>
        <v/>
      </c>
      <c r="I325" s="20" t="str">
        <f t="shared" si="15"/>
        <v/>
      </c>
      <c r="J325" s="20" t="str">
        <f>IF($A325="","",SUMIFS(Payments!$C:$C,Payments!$B:$B,$A325))</f>
        <v/>
      </c>
      <c r="K325" s="20" t="str">
        <f t="shared" si="16"/>
        <v/>
      </c>
      <c r="L325" s="21" t="str">
        <f t="shared" si="17"/>
        <v/>
      </c>
    </row>
    <row r="326" spans="1:12" x14ac:dyDescent="0.3">
      <c r="A326" s="17"/>
      <c r="B326" s="19"/>
      <c r="C326" s="17"/>
      <c r="D326" s="17"/>
      <c r="E326" s="17"/>
      <c r="F326" s="17"/>
      <c r="G326" s="20" t="str">
        <f>IF($A326="","",SUMIFS('Bill lines'!$G:$G,'Bill lines'!$A:$A,$A326))</f>
        <v/>
      </c>
      <c r="H326" s="20" t="str">
        <f>IF($A326="","",SUMIFS('Bill lines'!$H:$H,'Bill lines'!$A:$A,$A326))</f>
        <v/>
      </c>
      <c r="I326" s="20" t="str">
        <f t="shared" si="15"/>
        <v/>
      </c>
      <c r="J326" s="20" t="str">
        <f>IF($A326="","",SUMIFS(Payments!$C:$C,Payments!$B:$B,$A326))</f>
        <v/>
      </c>
      <c r="K326" s="20" t="str">
        <f t="shared" si="16"/>
        <v/>
      </c>
      <c r="L326" s="21" t="str">
        <f t="shared" si="17"/>
        <v/>
      </c>
    </row>
    <row r="327" spans="1:12" x14ac:dyDescent="0.3">
      <c r="A327" s="17"/>
      <c r="B327" s="19"/>
      <c r="C327" s="17"/>
      <c r="D327" s="17"/>
      <c r="E327" s="17"/>
      <c r="F327" s="17"/>
      <c r="G327" s="20" t="str">
        <f>IF($A327="","",SUMIFS('Bill lines'!$G:$G,'Bill lines'!$A:$A,$A327))</f>
        <v/>
      </c>
      <c r="H327" s="20" t="str">
        <f>IF($A327="","",SUMIFS('Bill lines'!$H:$H,'Bill lines'!$A:$A,$A327))</f>
        <v/>
      </c>
      <c r="I327" s="20" t="str">
        <f t="shared" si="15"/>
        <v/>
      </c>
      <c r="J327" s="20" t="str">
        <f>IF($A327="","",SUMIFS(Payments!$C:$C,Payments!$B:$B,$A327))</f>
        <v/>
      </c>
      <c r="K327" s="20" t="str">
        <f t="shared" si="16"/>
        <v/>
      </c>
      <c r="L327" s="21" t="str">
        <f t="shared" si="17"/>
        <v/>
      </c>
    </row>
    <row r="328" spans="1:12" x14ac:dyDescent="0.3">
      <c r="A328" s="17"/>
      <c r="B328" s="19"/>
      <c r="C328" s="17"/>
      <c r="D328" s="17"/>
      <c r="E328" s="17"/>
      <c r="F328" s="17"/>
      <c r="G328" s="20" t="str">
        <f>IF($A328="","",SUMIFS('Bill lines'!$G:$G,'Bill lines'!$A:$A,$A328))</f>
        <v/>
      </c>
      <c r="H328" s="20" t="str">
        <f>IF($A328="","",SUMIFS('Bill lines'!$H:$H,'Bill lines'!$A:$A,$A328))</f>
        <v/>
      </c>
      <c r="I328" s="20" t="str">
        <f t="shared" si="15"/>
        <v/>
      </c>
      <c r="J328" s="20" t="str">
        <f>IF($A328="","",SUMIFS(Payments!$C:$C,Payments!$B:$B,$A328))</f>
        <v/>
      </c>
      <c r="K328" s="20" t="str">
        <f t="shared" si="16"/>
        <v/>
      </c>
      <c r="L328" s="21" t="str">
        <f t="shared" si="17"/>
        <v/>
      </c>
    </row>
    <row r="329" spans="1:12" x14ac:dyDescent="0.3">
      <c r="A329" s="17"/>
      <c r="B329" s="19"/>
      <c r="C329" s="17"/>
      <c r="D329" s="17"/>
      <c r="E329" s="17"/>
      <c r="F329" s="17"/>
      <c r="G329" s="20" t="str">
        <f>IF($A329="","",SUMIFS('Bill lines'!$G:$G,'Bill lines'!$A:$A,$A329))</f>
        <v/>
      </c>
      <c r="H329" s="20" t="str">
        <f>IF($A329="","",SUMIFS('Bill lines'!$H:$H,'Bill lines'!$A:$A,$A329))</f>
        <v/>
      </c>
      <c r="I329" s="20" t="str">
        <f t="shared" si="15"/>
        <v/>
      </c>
      <c r="J329" s="20" t="str">
        <f>IF($A329="","",SUMIFS(Payments!$C:$C,Payments!$B:$B,$A329))</f>
        <v/>
      </c>
      <c r="K329" s="20" t="str">
        <f t="shared" si="16"/>
        <v/>
      </c>
      <c r="L329" s="21" t="str">
        <f t="shared" si="17"/>
        <v/>
      </c>
    </row>
    <row r="330" spans="1:12" x14ac:dyDescent="0.3">
      <c r="A330" s="17"/>
      <c r="B330" s="19"/>
      <c r="C330" s="17"/>
      <c r="D330" s="17"/>
      <c r="E330" s="17"/>
      <c r="F330" s="17"/>
      <c r="G330" s="20" t="str">
        <f>IF($A330="","",SUMIFS('Bill lines'!$G:$G,'Bill lines'!$A:$A,$A330))</f>
        <v/>
      </c>
      <c r="H330" s="20" t="str">
        <f>IF($A330="","",SUMIFS('Bill lines'!$H:$H,'Bill lines'!$A:$A,$A330))</f>
        <v/>
      </c>
      <c r="I330" s="20" t="str">
        <f t="shared" si="15"/>
        <v/>
      </c>
      <c r="J330" s="20" t="str">
        <f>IF($A330="","",SUMIFS(Payments!$C:$C,Payments!$B:$B,$A330))</f>
        <v/>
      </c>
      <c r="K330" s="20" t="str">
        <f t="shared" si="16"/>
        <v/>
      </c>
      <c r="L330" s="21" t="str">
        <f t="shared" si="17"/>
        <v/>
      </c>
    </row>
    <row r="331" spans="1:12" x14ac:dyDescent="0.3">
      <c r="A331" s="17"/>
      <c r="B331" s="19"/>
      <c r="C331" s="17"/>
      <c r="D331" s="17"/>
      <c r="E331" s="17"/>
      <c r="F331" s="17"/>
      <c r="G331" s="20" t="str">
        <f>IF($A331="","",SUMIFS('Bill lines'!$G:$G,'Bill lines'!$A:$A,$A331))</f>
        <v/>
      </c>
      <c r="H331" s="20" t="str">
        <f>IF($A331="","",SUMIFS('Bill lines'!$H:$H,'Bill lines'!$A:$A,$A331))</f>
        <v/>
      </c>
      <c r="I331" s="20" t="str">
        <f t="shared" si="15"/>
        <v/>
      </c>
      <c r="J331" s="20" t="str">
        <f>IF($A331="","",SUMIFS(Payments!$C:$C,Payments!$B:$B,$A331))</f>
        <v/>
      </c>
      <c r="K331" s="20" t="str">
        <f t="shared" si="16"/>
        <v/>
      </c>
      <c r="L331" s="21" t="str">
        <f t="shared" si="17"/>
        <v/>
      </c>
    </row>
    <row r="332" spans="1:12" x14ac:dyDescent="0.3">
      <c r="A332" s="17"/>
      <c r="B332" s="19"/>
      <c r="C332" s="17"/>
      <c r="D332" s="17"/>
      <c r="E332" s="17"/>
      <c r="F332" s="17"/>
      <c r="G332" s="20" t="str">
        <f>IF($A332="","",SUMIFS('Bill lines'!$G:$G,'Bill lines'!$A:$A,$A332))</f>
        <v/>
      </c>
      <c r="H332" s="20" t="str">
        <f>IF($A332="","",SUMIFS('Bill lines'!$H:$H,'Bill lines'!$A:$A,$A332))</f>
        <v/>
      </c>
      <c r="I332" s="20" t="str">
        <f t="shared" si="15"/>
        <v/>
      </c>
      <c r="J332" s="20" t="str">
        <f>IF($A332="","",SUMIFS(Payments!$C:$C,Payments!$B:$B,$A332))</f>
        <v/>
      </c>
      <c r="K332" s="20" t="str">
        <f t="shared" si="16"/>
        <v/>
      </c>
      <c r="L332" s="21" t="str">
        <f t="shared" si="17"/>
        <v/>
      </c>
    </row>
    <row r="333" spans="1:12" x14ac:dyDescent="0.3">
      <c r="A333" s="17"/>
      <c r="B333" s="19"/>
      <c r="C333" s="17"/>
      <c r="D333" s="17"/>
      <c r="E333" s="17"/>
      <c r="F333" s="17"/>
      <c r="G333" s="20" t="str">
        <f>IF($A333="","",SUMIFS('Bill lines'!$G:$G,'Bill lines'!$A:$A,$A333))</f>
        <v/>
      </c>
      <c r="H333" s="20" t="str">
        <f>IF($A333="","",SUMIFS('Bill lines'!$H:$H,'Bill lines'!$A:$A,$A333))</f>
        <v/>
      </c>
      <c r="I333" s="20" t="str">
        <f t="shared" si="15"/>
        <v/>
      </c>
      <c r="J333" s="20" t="str">
        <f>IF($A333="","",SUMIFS(Payments!$C:$C,Payments!$B:$B,$A333))</f>
        <v/>
      </c>
      <c r="K333" s="20" t="str">
        <f t="shared" si="16"/>
        <v/>
      </c>
      <c r="L333" s="21" t="str">
        <f t="shared" si="17"/>
        <v/>
      </c>
    </row>
    <row r="334" spans="1:12" x14ac:dyDescent="0.3">
      <c r="A334" s="17"/>
      <c r="B334" s="19"/>
      <c r="C334" s="17"/>
      <c r="D334" s="17"/>
      <c r="E334" s="17"/>
      <c r="F334" s="17"/>
      <c r="G334" s="20" t="str">
        <f>IF($A334="","",SUMIFS('Bill lines'!$G:$G,'Bill lines'!$A:$A,$A334))</f>
        <v/>
      </c>
      <c r="H334" s="20" t="str">
        <f>IF($A334="","",SUMIFS('Bill lines'!$H:$H,'Bill lines'!$A:$A,$A334))</f>
        <v/>
      </c>
      <c r="I334" s="20" t="str">
        <f t="shared" si="15"/>
        <v/>
      </c>
      <c r="J334" s="20" t="str">
        <f>IF($A334="","",SUMIFS(Payments!$C:$C,Payments!$B:$B,$A334))</f>
        <v/>
      </c>
      <c r="K334" s="20" t="str">
        <f t="shared" si="16"/>
        <v/>
      </c>
      <c r="L334" s="21" t="str">
        <f t="shared" si="17"/>
        <v/>
      </c>
    </row>
    <row r="335" spans="1:12" x14ac:dyDescent="0.3">
      <c r="A335" s="17"/>
      <c r="B335" s="19"/>
      <c r="C335" s="17"/>
      <c r="D335" s="17"/>
      <c r="E335" s="17"/>
      <c r="F335" s="17"/>
      <c r="G335" s="20" t="str">
        <f>IF($A335="","",SUMIFS('Bill lines'!$G:$G,'Bill lines'!$A:$A,$A335))</f>
        <v/>
      </c>
      <c r="H335" s="20" t="str">
        <f>IF($A335="","",SUMIFS('Bill lines'!$H:$H,'Bill lines'!$A:$A,$A335))</f>
        <v/>
      </c>
      <c r="I335" s="20" t="str">
        <f t="shared" si="15"/>
        <v/>
      </c>
      <c r="J335" s="20" t="str">
        <f>IF($A335="","",SUMIFS(Payments!$C:$C,Payments!$B:$B,$A335))</f>
        <v/>
      </c>
      <c r="K335" s="20" t="str">
        <f t="shared" si="16"/>
        <v/>
      </c>
      <c r="L335" s="21" t="str">
        <f t="shared" si="17"/>
        <v/>
      </c>
    </row>
    <row r="336" spans="1:12" x14ac:dyDescent="0.3">
      <c r="A336" s="17"/>
      <c r="B336" s="19"/>
      <c r="C336" s="17"/>
      <c r="D336" s="17"/>
      <c r="E336" s="17"/>
      <c r="F336" s="17"/>
      <c r="G336" s="20" t="str">
        <f>IF($A336="","",SUMIFS('Bill lines'!$G:$G,'Bill lines'!$A:$A,$A336))</f>
        <v/>
      </c>
      <c r="H336" s="20" t="str">
        <f>IF($A336="","",SUMIFS('Bill lines'!$H:$H,'Bill lines'!$A:$A,$A336))</f>
        <v/>
      </c>
      <c r="I336" s="20" t="str">
        <f t="shared" si="15"/>
        <v/>
      </c>
      <c r="J336" s="20" t="str">
        <f>IF($A336="","",SUMIFS(Payments!$C:$C,Payments!$B:$B,$A336))</f>
        <v/>
      </c>
      <c r="K336" s="20" t="str">
        <f t="shared" si="16"/>
        <v/>
      </c>
      <c r="L336" s="21" t="str">
        <f t="shared" si="17"/>
        <v/>
      </c>
    </row>
    <row r="337" spans="1:12" x14ac:dyDescent="0.3">
      <c r="A337" s="17"/>
      <c r="B337" s="19"/>
      <c r="C337" s="17"/>
      <c r="D337" s="17"/>
      <c r="E337" s="17"/>
      <c r="F337" s="17"/>
      <c r="G337" s="20" t="str">
        <f>IF($A337="","",SUMIFS('Bill lines'!$G:$G,'Bill lines'!$A:$A,$A337))</f>
        <v/>
      </c>
      <c r="H337" s="20" t="str">
        <f>IF($A337="","",SUMIFS('Bill lines'!$H:$H,'Bill lines'!$A:$A,$A337))</f>
        <v/>
      </c>
      <c r="I337" s="20" t="str">
        <f t="shared" si="15"/>
        <v/>
      </c>
      <c r="J337" s="20" t="str">
        <f>IF($A337="","",SUMIFS(Payments!$C:$C,Payments!$B:$B,$A337))</f>
        <v/>
      </c>
      <c r="K337" s="20" t="str">
        <f t="shared" si="16"/>
        <v/>
      </c>
      <c r="L337" s="21" t="str">
        <f t="shared" si="17"/>
        <v/>
      </c>
    </row>
    <row r="338" spans="1:12" x14ac:dyDescent="0.3">
      <c r="A338" s="17"/>
      <c r="B338" s="19"/>
      <c r="C338" s="17"/>
      <c r="D338" s="17"/>
      <c r="E338" s="17"/>
      <c r="F338" s="17"/>
      <c r="G338" s="20" t="str">
        <f>IF($A338="","",SUMIFS('Bill lines'!$G:$G,'Bill lines'!$A:$A,$A338))</f>
        <v/>
      </c>
      <c r="H338" s="20" t="str">
        <f>IF($A338="","",SUMIFS('Bill lines'!$H:$H,'Bill lines'!$A:$A,$A338))</f>
        <v/>
      </c>
      <c r="I338" s="20" t="str">
        <f t="shared" si="15"/>
        <v/>
      </c>
      <c r="J338" s="20" t="str">
        <f>IF($A338="","",SUMIFS(Payments!$C:$C,Payments!$B:$B,$A338))</f>
        <v/>
      </c>
      <c r="K338" s="20" t="str">
        <f t="shared" si="16"/>
        <v/>
      </c>
      <c r="L338" s="21" t="str">
        <f t="shared" si="17"/>
        <v/>
      </c>
    </row>
    <row r="339" spans="1:12" x14ac:dyDescent="0.3">
      <c r="A339" s="17"/>
      <c r="B339" s="19"/>
      <c r="C339" s="17"/>
      <c r="D339" s="17"/>
      <c r="E339" s="17"/>
      <c r="F339" s="17"/>
      <c r="G339" s="20" t="str">
        <f>IF($A339="","",SUMIFS('Bill lines'!$G:$G,'Bill lines'!$A:$A,$A339))</f>
        <v/>
      </c>
      <c r="H339" s="20" t="str">
        <f>IF($A339="","",SUMIFS('Bill lines'!$H:$H,'Bill lines'!$A:$A,$A339))</f>
        <v/>
      </c>
      <c r="I339" s="20" t="str">
        <f t="shared" si="15"/>
        <v/>
      </c>
      <c r="J339" s="20" t="str">
        <f>IF($A339="","",SUMIFS(Payments!$C:$C,Payments!$B:$B,$A339))</f>
        <v/>
      </c>
      <c r="K339" s="20" t="str">
        <f t="shared" si="16"/>
        <v/>
      </c>
      <c r="L339" s="21" t="str">
        <f t="shared" si="17"/>
        <v/>
      </c>
    </row>
    <row r="340" spans="1:12" x14ac:dyDescent="0.3">
      <c r="A340" s="17"/>
      <c r="B340" s="19"/>
      <c r="C340" s="17"/>
      <c r="D340" s="17"/>
      <c r="E340" s="17"/>
      <c r="F340" s="17"/>
      <c r="G340" s="20" t="str">
        <f>IF($A340="","",SUMIFS('Bill lines'!$G:$G,'Bill lines'!$A:$A,$A340))</f>
        <v/>
      </c>
      <c r="H340" s="20" t="str">
        <f>IF($A340="","",SUMIFS('Bill lines'!$H:$H,'Bill lines'!$A:$A,$A340))</f>
        <v/>
      </c>
      <c r="I340" s="20" t="str">
        <f t="shared" si="15"/>
        <v/>
      </c>
      <c r="J340" s="20" t="str">
        <f>IF($A340="","",SUMIFS(Payments!$C:$C,Payments!$B:$B,$A340))</f>
        <v/>
      </c>
      <c r="K340" s="20" t="str">
        <f t="shared" si="16"/>
        <v/>
      </c>
      <c r="L340" s="21" t="str">
        <f t="shared" si="17"/>
        <v/>
      </c>
    </row>
    <row r="341" spans="1:12" x14ac:dyDescent="0.3">
      <c r="A341" s="17"/>
      <c r="B341" s="19"/>
      <c r="C341" s="17"/>
      <c r="D341" s="17"/>
      <c r="E341" s="17"/>
      <c r="F341" s="17"/>
      <c r="G341" s="20" t="str">
        <f>IF($A341="","",SUMIFS('Bill lines'!$G:$G,'Bill lines'!$A:$A,$A341))</f>
        <v/>
      </c>
      <c r="H341" s="20" t="str">
        <f>IF($A341="","",SUMIFS('Bill lines'!$H:$H,'Bill lines'!$A:$A,$A341))</f>
        <v/>
      </c>
      <c r="I341" s="20" t="str">
        <f t="shared" si="15"/>
        <v/>
      </c>
      <c r="J341" s="20" t="str">
        <f>IF($A341="","",SUMIFS(Payments!$C:$C,Payments!$B:$B,$A341))</f>
        <v/>
      </c>
      <c r="K341" s="20" t="str">
        <f t="shared" si="16"/>
        <v/>
      </c>
      <c r="L341" s="21" t="str">
        <f t="shared" si="17"/>
        <v/>
      </c>
    </row>
    <row r="342" spans="1:12" x14ac:dyDescent="0.3">
      <c r="A342" s="17"/>
      <c r="B342" s="19"/>
      <c r="C342" s="17"/>
      <c r="D342" s="17"/>
      <c r="E342" s="17"/>
      <c r="F342" s="17"/>
      <c r="G342" s="20" t="str">
        <f>IF($A342="","",SUMIFS('Bill lines'!$G:$G,'Bill lines'!$A:$A,$A342))</f>
        <v/>
      </c>
      <c r="H342" s="20" t="str">
        <f>IF($A342="","",SUMIFS('Bill lines'!$H:$H,'Bill lines'!$A:$A,$A342))</f>
        <v/>
      </c>
      <c r="I342" s="20" t="str">
        <f t="shared" si="15"/>
        <v/>
      </c>
      <c r="J342" s="20" t="str">
        <f>IF($A342="","",SUMIFS(Payments!$C:$C,Payments!$B:$B,$A342))</f>
        <v/>
      </c>
      <c r="K342" s="20" t="str">
        <f t="shared" si="16"/>
        <v/>
      </c>
      <c r="L342" s="21" t="str">
        <f t="shared" si="17"/>
        <v/>
      </c>
    </row>
    <row r="343" spans="1:12" x14ac:dyDescent="0.3">
      <c r="A343" s="17"/>
      <c r="B343" s="19"/>
      <c r="C343" s="17"/>
      <c r="D343" s="17"/>
      <c r="E343" s="17"/>
      <c r="F343" s="17"/>
      <c r="G343" s="20" t="str">
        <f>IF($A343="","",SUMIFS('Bill lines'!$G:$G,'Bill lines'!$A:$A,$A343))</f>
        <v/>
      </c>
      <c r="H343" s="20" t="str">
        <f>IF($A343="","",SUMIFS('Bill lines'!$H:$H,'Bill lines'!$A:$A,$A343))</f>
        <v/>
      </c>
      <c r="I343" s="20" t="str">
        <f t="shared" si="15"/>
        <v/>
      </c>
      <c r="J343" s="20" t="str">
        <f>IF($A343="","",SUMIFS(Payments!$C:$C,Payments!$B:$B,$A343))</f>
        <v/>
      </c>
      <c r="K343" s="20" t="str">
        <f t="shared" si="16"/>
        <v/>
      </c>
      <c r="L343" s="21" t="str">
        <f t="shared" si="17"/>
        <v/>
      </c>
    </row>
    <row r="344" spans="1:12" x14ac:dyDescent="0.3">
      <c r="A344" s="17"/>
      <c r="B344" s="19"/>
      <c r="C344" s="17"/>
      <c r="D344" s="17"/>
      <c r="E344" s="17"/>
      <c r="F344" s="17"/>
      <c r="G344" s="20" t="str">
        <f>IF($A344="","",SUMIFS('Bill lines'!$G:$G,'Bill lines'!$A:$A,$A344))</f>
        <v/>
      </c>
      <c r="H344" s="20" t="str">
        <f>IF($A344="","",SUMIFS('Bill lines'!$H:$H,'Bill lines'!$A:$A,$A344))</f>
        <v/>
      </c>
      <c r="I344" s="20" t="str">
        <f t="shared" si="15"/>
        <v/>
      </c>
      <c r="J344" s="20" t="str">
        <f>IF($A344="","",SUMIFS(Payments!$C:$C,Payments!$B:$B,$A344))</f>
        <v/>
      </c>
      <c r="K344" s="20" t="str">
        <f t="shared" si="16"/>
        <v/>
      </c>
      <c r="L344" s="21" t="str">
        <f t="shared" si="17"/>
        <v/>
      </c>
    </row>
    <row r="345" spans="1:12" x14ac:dyDescent="0.3">
      <c r="A345" s="17"/>
      <c r="B345" s="19"/>
      <c r="C345" s="17"/>
      <c r="D345" s="17"/>
      <c r="E345" s="17"/>
      <c r="F345" s="17"/>
      <c r="G345" s="20" t="str">
        <f>IF($A345="","",SUMIFS('Bill lines'!$G:$G,'Bill lines'!$A:$A,$A345))</f>
        <v/>
      </c>
      <c r="H345" s="20" t="str">
        <f>IF($A345="","",SUMIFS('Bill lines'!$H:$H,'Bill lines'!$A:$A,$A345))</f>
        <v/>
      </c>
      <c r="I345" s="20" t="str">
        <f t="shared" si="15"/>
        <v/>
      </c>
      <c r="J345" s="20" t="str">
        <f>IF($A345="","",SUMIFS(Payments!$C:$C,Payments!$B:$B,$A345))</f>
        <v/>
      </c>
      <c r="K345" s="20" t="str">
        <f t="shared" si="16"/>
        <v/>
      </c>
      <c r="L345" s="21" t="str">
        <f t="shared" si="17"/>
        <v/>
      </c>
    </row>
    <row r="346" spans="1:12" x14ac:dyDescent="0.3">
      <c r="A346" s="17"/>
      <c r="B346" s="19"/>
      <c r="C346" s="17"/>
      <c r="D346" s="17"/>
      <c r="E346" s="17"/>
      <c r="F346" s="17"/>
      <c r="G346" s="20" t="str">
        <f>IF($A346="","",SUMIFS('Bill lines'!$G:$G,'Bill lines'!$A:$A,$A346))</f>
        <v/>
      </c>
      <c r="H346" s="20" t="str">
        <f>IF($A346="","",SUMIFS('Bill lines'!$H:$H,'Bill lines'!$A:$A,$A346))</f>
        <v/>
      </c>
      <c r="I346" s="20" t="str">
        <f t="shared" si="15"/>
        <v/>
      </c>
      <c r="J346" s="20" t="str">
        <f>IF($A346="","",SUMIFS(Payments!$C:$C,Payments!$B:$B,$A346))</f>
        <v/>
      </c>
      <c r="K346" s="20" t="str">
        <f t="shared" si="16"/>
        <v/>
      </c>
      <c r="L346" s="21" t="str">
        <f t="shared" si="17"/>
        <v/>
      </c>
    </row>
    <row r="347" spans="1:12" x14ac:dyDescent="0.3">
      <c r="A347" s="17"/>
      <c r="B347" s="19"/>
      <c r="C347" s="17"/>
      <c r="D347" s="17"/>
      <c r="E347" s="17"/>
      <c r="F347" s="17"/>
      <c r="G347" s="20" t="str">
        <f>IF($A347="","",SUMIFS('Bill lines'!$G:$G,'Bill lines'!$A:$A,$A347))</f>
        <v/>
      </c>
      <c r="H347" s="20" t="str">
        <f>IF($A347="","",SUMIFS('Bill lines'!$H:$H,'Bill lines'!$A:$A,$A347))</f>
        <v/>
      </c>
      <c r="I347" s="20" t="str">
        <f t="shared" si="15"/>
        <v/>
      </c>
      <c r="J347" s="20" t="str">
        <f>IF($A347="","",SUMIFS(Payments!$C:$C,Payments!$B:$B,$A347))</f>
        <v/>
      </c>
      <c r="K347" s="20" t="str">
        <f t="shared" si="16"/>
        <v/>
      </c>
      <c r="L347" s="21" t="str">
        <f t="shared" si="17"/>
        <v/>
      </c>
    </row>
    <row r="348" spans="1:12" x14ac:dyDescent="0.3">
      <c r="A348" s="17"/>
      <c r="B348" s="19"/>
      <c r="C348" s="17"/>
      <c r="D348" s="17"/>
      <c r="E348" s="17"/>
      <c r="F348" s="17"/>
      <c r="G348" s="20" t="str">
        <f>IF($A348="","",SUMIFS('Bill lines'!$G:$G,'Bill lines'!$A:$A,$A348))</f>
        <v/>
      </c>
      <c r="H348" s="20" t="str">
        <f>IF($A348="","",SUMIFS('Bill lines'!$H:$H,'Bill lines'!$A:$A,$A348))</f>
        <v/>
      </c>
      <c r="I348" s="20" t="str">
        <f t="shared" si="15"/>
        <v/>
      </c>
      <c r="J348" s="20" t="str">
        <f>IF($A348="","",SUMIFS(Payments!$C:$C,Payments!$B:$B,$A348))</f>
        <v/>
      </c>
      <c r="K348" s="20" t="str">
        <f t="shared" si="16"/>
        <v/>
      </c>
      <c r="L348" s="21" t="str">
        <f t="shared" si="17"/>
        <v/>
      </c>
    </row>
    <row r="349" spans="1:12" x14ac:dyDescent="0.3">
      <c r="A349" s="17"/>
      <c r="B349" s="19"/>
      <c r="C349" s="17"/>
      <c r="D349" s="17"/>
      <c r="E349" s="17"/>
      <c r="F349" s="17"/>
      <c r="G349" s="20" t="str">
        <f>IF($A349="","",SUMIFS('Bill lines'!$G:$G,'Bill lines'!$A:$A,$A349))</f>
        <v/>
      </c>
      <c r="H349" s="20" t="str">
        <f>IF($A349="","",SUMIFS('Bill lines'!$H:$H,'Bill lines'!$A:$A,$A349))</f>
        <v/>
      </c>
      <c r="I349" s="20" t="str">
        <f t="shared" si="15"/>
        <v/>
      </c>
      <c r="J349" s="20" t="str">
        <f>IF($A349="","",SUMIFS(Payments!$C:$C,Payments!$B:$B,$A349))</f>
        <v/>
      </c>
      <c r="K349" s="20" t="str">
        <f t="shared" si="16"/>
        <v/>
      </c>
      <c r="L349" s="21" t="str">
        <f t="shared" si="17"/>
        <v/>
      </c>
    </row>
    <row r="350" spans="1:12" x14ac:dyDescent="0.3">
      <c r="A350" s="17"/>
      <c r="B350" s="19"/>
      <c r="C350" s="17"/>
      <c r="D350" s="17"/>
      <c r="E350" s="17"/>
      <c r="F350" s="17"/>
      <c r="G350" s="20" t="str">
        <f>IF($A350="","",SUMIFS('Bill lines'!$G:$G,'Bill lines'!$A:$A,$A350))</f>
        <v/>
      </c>
      <c r="H350" s="20" t="str">
        <f>IF($A350="","",SUMIFS('Bill lines'!$H:$H,'Bill lines'!$A:$A,$A350))</f>
        <v/>
      </c>
      <c r="I350" s="20" t="str">
        <f t="shared" si="15"/>
        <v/>
      </c>
      <c r="J350" s="20" t="str">
        <f>IF($A350="","",SUMIFS(Payments!$C:$C,Payments!$B:$B,$A350))</f>
        <v/>
      </c>
      <c r="K350" s="20" t="str">
        <f t="shared" si="16"/>
        <v/>
      </c>
      <c r="L350" s="21" t="str">
        <f t="shared" si="17"/>
        <v/>
      </c>
    </row>
    <row r="351" spans="1:12" x14ac:dyDescent="0.3">
      <c r="A351" s="17"/>
      <c r="B351" s="19"/>
      <c r="C351" s="17"/>
      <c r="D351" s="17"/>
      <c r="E351" s="17"/>
      <c r="F351" s="17"/>
      <c r="G351" s="20" t="str">
        <f>IF($A351="","",SUMIFS('Bill lines'!$G:$G,'Bill lines'!$A:$A,$A351))</f>
        <v/>
      </c>
      <c r="H351" s="20" t="str">
        <f>IF($A351="","",SUMIFS('Bill lines'!$H:$H,'Bill lines'!$A:$A,$A351))</f>
        <v/>
      </c>
      <c r="I351" s="20" t="str">
        <f t="shared" si="15"/>
        <v/>
      </c>
      <c r="J351" s="20" t="str">
        <f>IF($A351="","",SUMIFS(Payments!$C:$C,Payments!$B:$B,$A351))</f>
        <v/>
      </c>
      <c r="K351" s="20" t="str">
        <f t="shared" si="16"/>
        <v/>
      </c>
      <c r="L351" s="21" t="str">
        <f t="shared" si="17"/>
        <v/>
      </c>
    </row>
    <row r="352" spans="1:12" x14ac:dyDescent="0.3">
      <c r="A352" s="17"/>
      <c r="B352" s="19"/>
      <c r="C352" s="17"/>
      <c r="D352" s="17"/>
      <c r="E352" s="17"/>
      <c r="F352" s="17"/>
      <c r="G352" s="20" t="str">
        <f>IF($A352="","",SUMIFS('Bill lines'!$G:$G,'Bill lines'!$A:$A,$A352))</f>
        <v/>
      </c>
      <c r="H352" s="20" t="str">
        <f>IF($A352="","",SUMIFS('Bill lines'!$H:$H,'Bill lines'!$A:$A,$A352))</f>
        <v/>
      </c>
      <c r="I352" s="20" t="str">
        <f t="shared" si="15"/>
        <v/>
      </c>
      <c r="J352" s="20" t="str">
        <f>IF($A352="","",SUMIFS(Payments!$C:$C,Payments!$B:$B,$A352))</f>
        <v/>
      </c>
      <c r="K352" s="20" t="str">
        <f t="shared" si="16"/>
        <v/>
      </c>
      <c r="L352" s="21" t="str">
        <f t="shared" si="17"/>
        <v/>
      </c>
    </row>
    <row r="353" spans="1:12" x14ac:dyDescent="0.3">
      <c r="A353" s="17"/>
      <c r="B353" s="19"/>
      <c r="C353" s="17"/>
      <c r="D353" s="17"/>
      <c r="E353" s="17"/>
      <c r="F353" s="17"/>
      <c r="G353" s="20" t="str">
        <f>IF($A353="","",SUMIFS('Bill lines'!$G:$G,'Bill lines'!$A:$A,$A353))</f>
        <v/>
      </c>
      <c r="H353" s="20" t="str">
        <f>IF($A353="","",SUMIFS('Bill lines'!$H:$H,'Bill lines'!$A:$A,$A353))</f>
        <v/>
      </c>
      <c r="I353" s="20" t="str">
        <f t="shared" si="15"/>
        <v/>
      </c>
      <c r="J353" s="20" t="str">
        <f>IF($A353="","",SUMIFS(Payments!$C:$C,Payments!$B:$B,$A353))</f>
        <v/>
      </c>
      <c r="K353" s="20" t="str">
        <f t="shared" si="16"/>
        <v/>
      </c>
      <c r="L353" s="21" t="str">
        <f t="shared" si="17"/>
        <v/>
      </c>
    </row>
    <row r="354" spans="1:12" x14ac:dyDescent="0.3">
      <c r="A354" s="17"/>
      <c r="B354" s="19"/>
      <c r="C354" s="17"/>
      <c r="D354" s="17"/>
      <c r="E354" s="17"/>
      <c r="F354" s="17"/>
      <c r="G354" s="20" t="str">
        <f>IF($A354="","",SUMIFS('Bill lines'!$G:$G,'Bill lines'!$A:$A,$A354))</f>
        <v/>
      </c>
      <c r="H354" s="20" t="str">
        <f>IF($A354="","",SUMIFS('Bill lines'!$H:$H,'Bill lines'!$A:$A,$A354))</f>
        <v/>
      </c>
      <c r="I354" s="20" t="str">
        <f t="shared" si="15"/>
        <v/>
      </c>
      <c r="J354" s="20" t="str">
        <f>IF($A354="","",SUMIFS(Payments!$C:$C,Payments!$B:$B,$A354))</f>
        <v/>
      </c>
      <c r="K354" s="20" t="str">
        <f t="shared" si="16"/>
        <v/>
      </c>
      <c r="L354" s="21" t="str">
        <f t="shared" si="17"/>
        <v/>
      </c>
    </row>
    <row r="355" spans="1:12" x14ac:dyDescent="0.3">
      <c r="A355" s="17"/>
      <c r="B355" s="19"/>
      <c r="C355" s="17"/>
      <c r="D355" s="17"/>
      <c r="E355" s="17"/>
      <c r="F355" s="17"/>
      <c r="G355" s="20" t="str">
        <f>IF($A355="","",SUMIFS('Bill lines'!$G:$G,'Bill lines'!$A:$A,$A355))</f>
        <v/>
      </c>
      <c r="H355" s="20" t="str">
        <f>IF($A355="","",SUMIFS('Bill lines'!$H:$H,'Bill lines'!$A:$A,$A355))</f>
        <v/>
      </c>
      <c r="I355" s="20" t="str">
        <f t="shared" si="15"/>
        <v/>
      </c>
      <c r="J355" s="20" t="str">
        <f>IF($A355="","",SUMIFS(Payments!$C:$C,Payments!$B:$B,$A355))</f>
        <v/>
      </c>
      <c r="K355" s="20" t="str">
        <f t="shared" si="16"/>
        <v/>
      </c>
      <c r="L355" s="21" t="str">
        <f t="shared" si="17"/>
        <v/>
      </c>
    </row>
    <row r="356" spans="1:12" x14ac:dyDescent="0.3">
      <c r="A356" s="17"/>
      <c r="B356" s="19"/>
      <c r="C356" s="17"/>
      <c r="D356" s="17"/>
      <c r="E356" s="17"/>
      <c r="F356" s="17"/>
      <c r="G356" s="20" t="str">
        <f>IF($A356="","",SUMIFS('Bill lines'!$G:$G,'Bill lines'!$A:$A,$A356))</f>
        <v/>
      </c>
      <c r="H356" s="20" t="str">
        <f>IF($A356="","",SUMIFS('Bill lines'!$H:$H,'Bill lines'!$A:$A,$A356))</f>
        <v/>
      </c>
      <c r="I356" s="20" t="str">
        <f t="shared" si="15"/>
        <v/>
      </c>
      <c r="J356" s="20" t="str">
        <f>IF($A356="","",SUMIFS(Payments!$C:$C,Payments!$B:$B,$A356))</f>
        <v/>
      </c>
      <c r="K356" s="20" t="str">
        <f t="shared" si="16"/>
        <v/>
      </c>
      <c r="L356" s="21" t="str">
        <f t="shared" si="17"/>
        <v/>
      </c>
    </row>
    <row r="357" spans="1:12" x14ac:dyDescent="0.3">
      <c r="A357" s="17"/>
      <c r="B357" s="19"/>
      <c r="C357" s="17"/>
      <c r="D357" s="17"/>
      <c r="E357" s="17"/>
      <c r="F357" s="17"/>
      <c r="G357" s="20" t="str">
        <f>IF($A357="","",SUMIFS('Bill lines'!$G:$G,'Bill lines'!$A:$A,$A357))</f>
        <v/>
      </c>
      <c r="H357" s="20" t="str">
        <f>IF($A357="","",SUMIFS('Bill lines'!$H:$H,'Bill lines'!$A:$A,$A357))</f>
        <v/>
      </c>
      <c r="I357" s="20" t="str">
        <f t="shared" si="15"/>
        <v/>
      </c>
      <c r="J357" s="20" t="str">
        <f>IF($A357="","",SUMIFS(Payments!$C:$C,Payments!$B:$B,$A357))</f>
        <v/>
      </c>
      <c r="K357" s="20" t="str">
        <f t="shared" si="16"/>
        <v/>
      </c>
      <c r="L357" s="21" t="str">
        <f t="shared" si="17"/>
        <v/>
      </c>
    </row>
    <row r="358" spans="1:12" x14ac:dyDescent="0.3">
      <c r="A358" s="17"/>
      <c r="B358" s="19"/>
      <c r="C358" s="17"/>
      <c r="D358" s="17"/>
      <c r="E358" s="17"/>
      <c r="F358" s="17"/>
      <c r="G358" s="20" t="str">
        <f>IF($A358="","",SUMIFS('Bill lines'!$G:$G,'Bill lines'!$A:$A,$A358))</f>
        <v/>
      </c>
      <c r="H358" s="20" t="str">
        <f>IF($A358="","",SUMIFS('Bill lines'!$H:$H,'Bill lines'!$A:$A,$A358))</f>
        <v/>
      </c>
      <c r="I358" s="20" t="str">
        <f t="shared" si="15"/>
        <v/>
      </c>
      <c r="J358" s="20" t="str">
        <f>IF($A358="","",SUMIFS(Payments!$C:$C,Payments!$B:$B,$A358))</f>
        <v/>
      </c>
      <c r="K358" s="20" t="str">
        <f t="shared" si="16"/>
        <v/>
      </c>
      <c r="L358" s="21" t="str">
        <f t="shared" si="17"/>
        <v/>
      </c>
    </row>
    <row r="359" spans="1:12" x14ac:dyDescent="0.3">
      <c r="A359" s="17"/>
      <c r="B359" s="19"/>
      <c r="C359" s="17"/>
      <c r="D359" s="17"/>
      <c r="E359" s="17"/>
      <c r="F359" s="17"/>
      <c r="G359" s="20" t="str">
        <f>IF($A359="","",SUMIFS('Bill lines'!$G:$G,'Bill lines'!$A:$A,$A359))</f>
        <v/>
      </c>
      <c r="H359" s="20" t="str">
        <f>IF($A359="","",SUMIFS('Bill lines'!$H:$H,'Bill lines'!$A:$A,$A359))</f>
        <v/>
      </c>
      <c r="I359" s="20" t="str">
        <f t="shared" si="15"/>
        <v/>
      </c>
      <c r="J359" s="20" t="str">
        <f>IF($A359="","",SUMIFS(Payments!$C:$C,Payments!$B:$B,$A359))</f>
        <v/>
      </c>
      <c r="K359" s="20" t="str">
        <f t="shared" si="16"/>
        <v/>
      </c>
      <c r="L359" s="21" t="str">
        <f t="shared" si="17"/>
        <v/>
      </c>
    </row>
    <row r="360" spans="1:12" x14ac:dyDescent="0.3">
      <c r="A360" s="17"/>
      <c r="B360" s="19"/>
      <c r="C360" s="17"/>
      <c r="D360" s="17"/>
      <c r="E360" s="17"/>
      <c r="F360" s="17"/>
      <c r="G360" s="20" t="str">
        <f>IF($A360="","",SUMIFS('Bill lines'!$G:$G,'Bill lines'!$A:$A,$A360))</f>
        <v/>
      </c>
      <c r="H360" s="20" t="str">
        <f>IF($A360="","",SUMIFS('Bill lines'!$H:$H,'Bill lines'!$A:$A,$A360))</f>
        <v/>
      </c>
      <c r="I360" s="20" t="str">
        <f t="shared" si="15"/>
        <v/>
      </c>
      <c r="J360" s="20" t="str">
        <f>IF($A360="","",SUMIFS(Payments!$C:$C,Payments!$B:$B,$A360))</f>
        <v/>
      </c>
      <c r="K360" s="20" t="str">
        <f t="shared" si="16"/>
        <v/>
      </c>
      <c r="L360" s="21" t="str">
        <f t="shared" si="17"/>
        <v/>
      </c>
    </row>
    <row r="361" spans="1:12" x14ac:dyDescent="0.3">
      <c r="A361" s="17"/>
      <c r="B361" s="19"/>
      <c r="C361" s="17"/>
      <c r="D361" s="17"/>
      <c r="E361" s="17"/>
      <c r="F361" s="17"/>
      <c r="G361" s="20" t="str">
        <f>IF($A361="","",SUMIFS('Bill lines'!$G:$G,'Bill lines'!$A:$A,$A361))</f>
        <v/>
      </c>
      <c r="H361" s="20" t="str">
        <f>IF($A361="","",SUMIFS('Bill lines'!$H:$H,'Bill lines'!$A:$A,$A361))</f>
        <v/>
      </c>
      <c r="I361" s="20" t="str">
        <f t="shared" si="15"/>
        <v/>
      </c>
      <c r="J361" s="20" t="str">
        <f>IF($A361="","",SUMIFS(Payments!$C:$C,Payments!$B:$B,$A361))</f>
        <v/>
      </c>
      <c r="K361" s="20" t="str">
        <f t="shared" si="16"/>
        <v/>
      </c>
      <c r="L361" s="21" t="str">
        <f t="shared" si="17"/>
        <v/>
      </c>
    </row>
    <row r="362" spans="1:12" x14ac:dyDescent="0.3">
      <c r="A362" s="17"/>
      <c r="B362" s="19"/>
      <c r="C362" s="17"/>
      <c r="D362" s="17"/>
      <c r="E362" s="17"/>
      <c r="F362" s="17"/>
      <c r="G362" s="20" t="str">
        <f>IF($A362="","",SUMIFS('Bill lines'!$G:$G,'Bill lines'!$A:$A,$A362))</f>
        <v/>
      </c>
      <c r="H362" s="20" t="str">
        <f>IF($A362="","",SUMIFS('Bill lines'!$H:$H,'Bill lines'!$A:$A,$A362))</f>
        <v/>
      </c>
      <c r="I362" s="20" t="str">
        <f t="shared" si="15"/>
        <v/>
      </c>
      <c r="J362" s="20" t="str">
        <f>IF($A362="","",SUMIFS(Payments!$C:$C,Payments!$B:$B,$A362))</f>
        <v/>
      </c>
      <c r="K362" s="20" t="str">
        <f t="shared" si="16"/>
        <v/>
      </c>
      <c r="L362" s="21" t="str">
        <f t="shared" si="17"/>
        <v/>
      </c>
    </row>
    <row r="363" spans="1:12" x14ac:dyDescent="0.3">
      <c r="A363" s="17"/>
      <c r="B363" s="19"/>
      <c r="C363" s="17"/>
      <c r="D363" s="17"/>
      <c r="E363" s="17"/>
      <c r="F363" s="17"/>
      <c r="G363" s="20" t="str">
        <f>IF($A363="","",SUMIFS('Bill lines'!$G:$G,'Bill lines'!$A:$A,$A363))</f>
        <v/>
      </c>
      <c r="H363" s="20" t="str">
        <f>IF($A363="","",SUMIFS('Bill lines'!$H:$H,'Bill lines'!$A:$A,$A363))</f>
        <v/>
      </c>
      <c r="I363" s="20" t="str">
        <f t="shared" si="15"/>
        <v/>
      </c>
      <c r="J363" s="20" t="str">
        <f>IF($A363="","",SUMIFS(Payments!$C:$C,Payments!$B:$B,$A363))</f>
        <v/>
      </c>
      <c r="K363" s="20" t="str">
        <f t="shared" si="16"/>
        <v/>
      </c>
      <c r="L363" s="21" t="str">
        <f t="shared" si="17"/>
        <v/>
      </c>
    </row>
    <row r="364" spans="1:12" x14ac:dyDescent="0.3">
      <c r="A364" s="17"/>
      <c r="B364" s="19"/>
      <c r="C364" s="17"/>
      <c r="D364" s="17"/>
      <c r="E364" s="17"/>
      <c r="F364" s="17"/>
      <c r="G364" s="20" t="str">
        <f>IF($A364="","",SUMIFS('Bill lines'!$G:$G,'Bill lines'!$A:$A,$A364))</f>
        <v/>
      </c>
      <c r="H364" s="20" t="str">
        <f>IF($A364="","",SUMIFS('Bill lines'!$H:$H,'Bill lines'!$A:$A,$A364))</f>
        <v/>
      </c>
      <c r="I364" s="20" t="str">
        <f t="shared" si="15"/>
        <v/>
      </c>
      <c r="J364" s="20" t="str">
        <f>IF($A364="","",SUMIFS(Payments!$C:$C,Payments!$B:$B,$A364))</f>
        <v/>
      </c>
      <c r="K364" s="20" t="str">
        <f t="shared" si="16"/>
        <v/>
      </c>
      <c r="L364" s="21" t="str">
        <f t="shared" si="17"/>
        <v/>
      </c>
    </row>
    <row r="365" spans="1:12" x14ac:dyDescent="0.3">
      <c r="A365" s="17"/>
      <c r="B365" s="19"/>
      <c r="C365" s="17"/>
      <c r="D365" s="17"/>
      <c r="E365" s="17"/>
      <c r="F365" s="17"/>
      <c r="G365" s="20" t="str">
        <f>IF($A365="","",SUMIFS('Bill lines'!$G:$G,'Bill lines'!$A:$A,$A365))</f>
        <v/>
      </c>
      <c r="H365" s="20" t="str">
        <f>IF($A365="","",SUMIFS('Bill lines'!$H:$H,'Bill lines'!$A:$A,$A365))</f>
        <v/>
      </c>
      <c r="I365" s="20" t="str">
        <f t="shared" si="15"/>
        <v/>
      </c>
      <c r="J365" s="20" t="str">
        <f>IF($A365="","",SUMIFS(Payments!$C:$C,Payments!$B:$B,$A365))</f>
        <v/>
      </c>
      <c r="K365" s="20" t="str">
        <f t="shared" si="16"/>
        <v/>
      </c>
      <c r="L365" s="21" t="str">
        <f t="shared" si="17"/>
        <v/>
      </c>
    </row>
    <row r="366" spans="1:12" x14ac:dyDescent="0.3">
      <c r="A366" s="17"/>
      <c r="B366" s="19"/>
      <c r="C366" s="17"/>
      <c r="D366" s="17"/>
      <c r="E366" s="17"/>
      <c r="F366" s="17"/>
      <c r="G366" s="20" t="str">
        <f>IF($A366="","",SUMIFS('Bill lines'!$G:$G,'Bill lines'!$A:$A,$A366))</f>
        <v/>
      </c>
      <c r="H366" s="20" t="str">
        <f>IF($A366="","",SUMIFS('Bill lines'!$H:$H,'Bill lines'!$A:$A,$A366))</f>
        <v/>
      </c>
      <c r="I366" s="20" t="str">
        <f t="shared" si="15"/>
        <v/>
      </c>
      <c r="J366" s="20" t="str">
        <f>IF($A366="","",SUMIFS(Payments!$C:$C,Payments!$B:$B,$A366))</f>
        <v/>
      </c>
      <c r="K366" s="20" t="str">
        <f t="shared" si="16"/>
        <v/>
      </c>
      <c r="L366" s="21" t="str">
        <f t="shared" si="17"/>
        <v/>
      </c>
    </row>
    <row r="367" spans="1:12" x14ac:dyDescent="0.3">
      <c r="A367" s="17"/>
      <c r="B367" s="19"/>
      <c r="C367" s="17"/>
      <c r="D367" s="17"/>
      <c r="E367" s="17"/>
      <c r="F367" s="17"/>
      <c r="G367" s="20" t="str">
        <f>IF($A367="","",SUMIFS('Bill lines'!$G:$G,'Bill lines'!$A:$A,$A367))</f>
        <v/>
      </c>
      <c r="H367" s="20" t="str">
        <f>IF($A367="","",SUMIFS('Bill lines'!$H:$H,'Bill lines'!$A:$A,$A367))</f>
        <v/>
      </c>
      <c r="I367" s="20" t="str">
        <f t="shared" si="15"/>
        <v/>
      </c>
      <c r="J367" s="20" t="str">
        <f>IF($A367="","",SUMIFS(Payments!$C:$C,Payments!$B:$B,$A367))</f>
        <v/>
      </c>
      <c r="K367" s="20" t="str">
        <f t="shared" si="16"/>
        <v/>
      </c>
      <c r="L367" s="21" t="str">
        <f t="shared" si="17"/>
        <v/>
      </c>
    </row>
    <row r="368" spans="1:12" x14ac:dyDescent="0.3">
      <c r="A368" s="17"/>
      <c r="B368" s="19"/>
      <c r="C368" s="17"/>
      <c r="D368" s="17"/>
      <c r="E368" s="17"/>
      <c r="F368" s="17"/>
      <c r="G368" s="20" t="str">
        <f>IF($A368="","",SUMIFS('Bill lines'!$G:$G,'Bill lines'!$A:$A,$A368))</f>
        <v/>
      </c>
      <c r="H368" s="20" t="str">
        <f>IF($A368="","",SUMIFS('Bill lines'!$H:$H,'Bill lines'!$A:$A,$A368))</f>
        <v/>
      </c>
      <c r="I368" s="20" t="str">
        <f t="shared" si="15"/>
        <v/>
      </c>
      <c r="J368" s="20" t="str">
        <f>IF($A368="","",SUMIFS(Payments!$C:$C,Payments!$B:$B,$A368))</f>
        <v/>
      </c>
      <c r="K368" s="20" t="str">
        <f t="shared" si="16"/>
        <v/>
      </c>
      <c r="L368" s="21" t="str">
        <f t="shared" si="17"/>
        <v/>
      </c>
    </row>
    <row r="369" spans="1:12" x14ac:dyDescent="0.3">
      <c r="A369" s="17"/>
      <c r="B369" s="19"/>
      <c r="C369" s="17"/>
      <c r="D369" s="17"/>
      <c r="E369" s="17"/>
      <c r="F369" s="17"/>
      <c r="G369" s="20" t="str">
        <f>IF($A369="","",SUMIFS('Bill lines'!$G:$G,'Bill lines'!$A:$A,$A369))</f>
        <v/>
      </c>
      <c r="H369" s="20" t="str">
        <f>IF($A369="","",SUMIFS('Bill lines'!$H:$H,'Bill lines'!$A:$A,$A369))</f>
        <v/>
      </c>
      <c r="I369" s="20" t="str">
        <f t="shared" si="15"/>
        <v/>
      </c>
      <c r="J369" s="20" t="str">
        <f>IF($A369="","",SUMIFS(Payments!$C:$C,Payments!$B:$B,$A369))</f>
        <v/>
      </c>
      <c r="K369" s="20" t="str">
        <f t="shared" si="16"/>
        <v/>
      </c>
      <c r="L369" s="21" t="str">
        <f t="shared" si="17"/>
        <v/>
      </c>
    </row>
    <row r="370" spans="1:12" x14ac:dyDescent="0.3">
      <c r="A370" s="17"/>
      <c r="B370" s="19"/>
      <c r="C370" s="17"/>
      <c r="D370" s="17"/>
      <c r="E370" s="17"/>
      <c r="F370" s="17"/>
      <c r="G370" s="20" t="str">
        <f>IF($A370="","",SUMIFS('Bill lines'!$G:$G,'Bill lines'!$A:$A,$A370))</f>
        <v/>
      </c>
      <c r="H370" s="20" t="str">
        <f>IF($A370="","",SUMIFS('Bill lines'!$H:$H,'Bill lines'!$A:$A,$A370))</f>
        <v/>
      </c>
      <c r="I370" s="20" t="str">
        <f t="shared" si="15"/>
        <v/>
      </c>
      <c r="J370" s="20" t="str">
        <f>IF($A370="","",SUMIFS(Payments!$C:$C,Payments!$B:$B,$A370))</f>
        <v/>
      </c>
      <c r="K370" s="20" t="str">
        <f t="shared" si="16"/>
        <v/>
      </c>
      <c r="L370" s="21" t="str">
        <f t="shared" si="17"/>
        <v/>
      </c>
    </row>
    <row r="371" spans="1:12" x14ac:dyDescent="0.3">
      <c r="A371" s="17"/>
      <c r="B371" s="19"/>
      <c r="C371" s="17"/>
      <c r="D371" s="17"/>
      <c r="E371" s="17"/>
      <c r="F371" s="17"/>
      <c r="G371" s="20" t="str">
        <f>IF($A371="","",SUMIFS('Bill lines'!$G:$G,'Bill lines'!$A:$A,$A371))</f>
        <v/>
      </c>
      <c r="H371" s="20" t="str">
        <f>IF($A371="","",SUMIFS('Bill lines'!$H:$H,'Bill lines'!$A:$A,$A371))</f>
        <v/>
      </c>
      <c r="I371" s="20" t="str">
        <f t="shared" si="15"/>
        <v/>
      </c>
      <c r="J371" s="20" t="str">
        <f>IF($A371="","",SUMIFS(Payments!$C:$C,Payments!$B:$B,$A371))</f>
        <v/>
      </c>
      <c r="K371" s="20" t="str">
        <f t="shared" si="16"/>
        <v/>
      </c>
      <c r="L371" s="21" t="str">
        <f t="shared" si="17"/>
        <v/>
      </c>
    </row>
    <row r="372" spans="1:12" x14ac:dyDescent="0.3">
      <c r="A372" s="17"/>
      <c r="B372" s="19"/>
      <c r="C372" s="17"/>
      <c r="D372" s="17"/>
      <c r="E372" s="17"/>
      <c r="F372" s="17"/>
      <c r="G372" s="20" t="str">
        <f>IF($A372="","",SUMIFS('Bill lines'!$G:$G,'Bill lines'!$A:$A,$A372))</f>
        <v/>
      </c>
      <c r="H372" s="20" t="str">
        <f>IF($A372="","",SUMIFS('Bill lines'!$H:$H,'Bill lines'!$A:$A,$A372))</f>
        <v/>
      </c>
      <c r="I372" s="20" t="str">
        <f t="shared" si="15"/>
        <v/>
      </c>
      <c r="J372" s="20" t="str">
        <f>IF($A372="","",SUMIFS(Payments!$C:$C,Payments!$B:$B,$A372))</f>
        <v/>
      </c>
      <c r="K372" s="20" t="str">
        <f t="shared" si="16"/>
        <v/>
      </c>
      <c r="L372" s="21" t="str">
        <f t="shared" si="17"/>
        <v/>
      </c>
    </row>
    <row r="373" spans="1:12" x14ac:dyDescent="0.3">
      <c r="A373" s="17"/>
      <c r="B373" s="19"/>
      <c r="C373" s="17"/>
      <c r="D373" s="17"/>
      <c r="E373" s="17"/>
      <c r="F373" s="17"/>
      <c r="G373" s="20" t="str">
        <f>IF($A373="","",SUMIFS('Bill lines'!$G:$G,'Bill lines'!$A:$A,$A373))</f>
        <v/>
      </c>
      <c r="H373" s="20" t="str">
        <f>IF($A373="","",SUMIFS('Bill lines'!$H:$H,'Bill lines'!$A:$A,$A373))</f>
        <v/>
      </c>
      <c r="I373" s="20" t="str">
        <f t="shared" si="15"/>
        <v/>
      </c>
      <c r="J373" s="20" t="str">
        <f>IF($A373="","",SUMIFS(Payments!$C:$C,Payments!$B:$B,$A373))</f>
        <v/>
      </c>
      <c r="K373" s="20" t="str">
        <f t="shared" si="16"/>
        <v/>
      </c>
      <c r="L373" s="21" t="str">
        <f t="shared" si="17"/>
        <v/>
      </c>
    </row>
    <row r="374" spans="1:12" x14ac:dyDescent="0.3">
      <c r="A374" s="17"/>
      <c r="B374" s="19"/>
      <c r="C374" s="17"/>
      <c r="D374" s="17"/>
      <c r="E374" s="17"/>
      <c r="F374" s="17"/>
      <c r="G374" s="20" t="str">
        <f>IF($A374="","",SUMIFS('Bill lines'!$G:$G,'Bill lines'!$A:$A,$A374))</f>
        <v/>
      </c>
      <c r="H374" s="20" t="str">
        <f>IF($A374="","",SUMIFS('Bill lines'!$H:$H,'Bill lines'!$A:$A,$A374))</f>
        <v/>
      </c>
      <c r="I374" s="20" t="str">
        <f t="shared" si="15"/>
        <v/>
      </c>
      <c r="J374" s="20" t="str">
        <f>IF($A374="","",SUMIFS(Payments!$C:$C,Payments!$B:$B,$A374))</f>
        <v/>
      </c>
      <c r="K374" s="20" t="str">
        <f t="shared" si="16"/>
        <v/>
      </c>
      <c r="L374" s="21" t="str">
        <f t="shared" si="17"/>
        <v/>
      </c>
    </row>
    <row r="375" spans="1:12" x14ac:dyDescent="0.3">
      <c r="A375" s="17"/>
      <c r="B375" s="19"/>
      <c r="C375" s="17"/>
      <c r="D375" s="17"/>
      <c r="E375" s="17"/>
      <c r="F375" s="17"/>
      <c r="G375" s="20" t="str">
        <f>IF($A375="","",SUMIFS('Bill lines'!$G:$G,'Bill lines'!$A:$A,$A375))</f>
        <v/>
      </c>
      <c r="H375" s="20" t="str">
        <f>IF($A375="","",SUMIFS('Bill lines'!$H:$H,'Bill lines'!$A:$A,$A375))</f>
        <v/>
      </c>
      <c r="I375" s="20" t="str">
        <f t="shared" si="15"/>
        <v/>
      </c>
      <c r="J375" s="20" t="str">
        <f>IF($A375="","",SUMIFS(Payments!$C:$C,Payments!$B:$B,$A375))</f>
        <v/>
      </c>
      <c r="K375" s="20" t="str">
        <f t="shared" si="16"/>
        <v/>
      </c>
      <c r="L375" s="21" t="str">
        <f t="shared" si="17"/>
        <v/>
      </c>
    </row>
    <row r="376" spans="1:12" x14ac:dyDescent="0.3">
      <c r="A376" s="17"/>
      <c r="B376" s="19"/>
      <c r="C376" s="17"/>
      <c r="D376" s="17"/>
      <c r="E376" s="17"/>
      <c r="F376" s="17"/>
      <c r="G376" s="20" t="str">
        <f>IF($A376="","",SUMIFS('Bill lines'!$G:$G,'Bill lines'!$A:$A,$A376))</f>
        <v/>
      </c>
      <c r="H376" s="20" t="str">
        <f>IF($A376="","",SUMIFS('Bill lines'!$H:$H,'Bill lines'!$A:$A,$A376))</f>
        <v/>
      </c>
      <c r="I376" s="20" t="str">
        <f t="shared" si="15"/>
        <v/>
      </c>
      <c r="J376" s="20" t="str">
        <f>IF($A376="","",SUMIFS(Payments!$C:$C,Payments!$B:$B,$A376))</f>
        <v/>
      </c>
      <c r="K376" s="20" t="str">
        <f t="shared" si="16"/>
        <v/>
      </c>
      <c r="L376" s="21" t="str">
        <f t="shared" si="17"/>
        <v/>
      </c>
    </row>
    <row r="377" spans="1:12" x14ac:dyDescent="0.3">
      <c r="A377" s="17"/>
      <c r="B377" s="19"/>
      <c r="C377" s="17"/>
      <c r="D377" s="17"/>
      <c r="E377" s="17"/>
      <c r="F377" s="17"/>
      <c r="G377" s="20" t="str">
        <f>IF($A377="","",SUMIFS('Bill lines'!$G:$G,'Bill lines'!$A:$A,$A377))</f>
        <v/>
      </c>
      <c r="H377" s="20" t="str">
        <f>IF($A377="","",SUMIFS('Bill lines'!$H:$H,'Bill lines'!$A:$A,$A377))</f>
        <v/>
      </c>
      <c r="I377" s="20" t="str">
        <f t="shared" si="15"/>
        <v/>
      </c>
      <c r="J377" s="20" t="str">
        <f>IF($A377="","",SUMIFS(Payments!$C:$C,Payments!$B:$B,$A377))</f>
        <v/>
      </c>
      <c r="K377" s="20" t="str">
        <f t="shared" si="16"/>
        <v/>
      </c>
      <c r="L377" s="21" t="str">
        <f t="shared" si="17"/>
        <v/>
      </c>
    </row>
    <row r="378" spans="1:12" x14ac:dyDescent="0.3">
      <c r="A378" s="17"/>
      <c r="B378" s="19"/>
      <c r="C378" s="17"/>
      <c r="D378" s="17"/>
      <c r="E378" s="17"/>
      <c r="F378" s="17"/>
      <c r="G378" s="20" t="str">
        <f>IF($A378="","",SUMIFS('Bill lines'!$G:$G,'Bill lines'!$A:$A,$A378))</f>
        <v/>
      </c>
      <c r="H378" s="20" t="str">
        <f>IF($A378="","",SUMIFS('Bill lines'!$H:$H,'Bill lines'!$A:$A,$A378))</f>
        <v/>
      </c>
      <c r="I378" s="20" t="str">
        <f t="shared" si="15"/>
        <v/>
      </c>
      <c r="J378" s="20" t="str">
        <f>IF($A378="","",SUMIFS(Payments!$C:$C,Payments!$B:$B,$A378))</f>
        <v/>
      </c>
      <c r="K378" s="20" t="str">
        <f t="shared" si="16"/>
        <v/>
      </c>
      <c r="L378" s="21" t="str">
        <f t="shared" si="17"/>
        <v/>
      </c>
    </row>
    <row r="379" spans="1:12" x14ac:dyDescent="0.3">
      <c r="A379" s="17"/>
      <c r="B379" s="19"/>
      <c r="C379" s="17"/>
      <c r="D379" s="17"/>
      <c r="E379" s="17"/>
      <c r="F379" s="17"/>
      <c r="G379" s="20" t="str">
        <f>IF($A379="","",SUMIFS('Bill lines'!$G:$G,'Bill lines'!$A:$A,$A379))</f>
        <v/>
      </c>
      <c r="H379" s="20" t="str">
        <f>IF($A379="","",SUMIFS('Bill lines'!$H:$H,'Bill lines'!$A:$A,$A379))</f>
        <v/>
      </c>
      <c r="I379" s="20" t="str">
        <f t="shared" si="15"/>
        <v/>
      </c>
      <c r="J379" s="20" t="str">
        <f>IF($A379="","",SUMIFS(Payments!$C:$C,Payments!$B:$B,$A379))</f>
        <v/>
      </c>
      <c r="K379" s="20" t="str">
        <f t="shared" si="16"/>
        <v/>
      </c>
      <c r="L379" s="21" t="str">
        <f t="shared" si="17"/>
        <v/>
      </c>
    </row>
    <row r="380" spans="1:12" x14ac:dyDescent="0.3">
      <c r="A380" s="17"/>
      <c r="B380" s="19"/>
      <c r="C380" s="17"/>
      <c r="D380" s="17"/>
      <c r="E380" s="17"/>
      <c r="F380" s="17"/>
      <c r="G380" s="20" t="str">
        <f>IF($A380="","",SUMIFS('Bill lines'!$G:$G,'Bill lines'!$A:$A,$A380))</f>
        <v/>
      </c>
      <c r="H380" s="20" t="str">
        <f>IF($A380="","",SUMIFS('Bill lines'!$H:$H,'Bill lines'!$A:$A,$A380))</f>
        <v/>
      </c>
      <c r="I380" s="20" t="str">
        <f t="shared" si="15"/>
        <v/>
      </c>
      <c r="J380" s="20" t="str">
        <f>IF($A380="","",SUMIFS(Payments!$C:$C,Payments!$B:$B,$A380))</f>
        <v/>
      </c>
      <c r="K380" s="20" t="str">
        <f t="shared" si="16"/>
        <v/>
      </c>
      <c r="L380" s="21" t="str">
        <f t="shared" si="17"/>
        <v/>
      </c>
    </row>
    <row r="381" spans="1:12" x14ac:dyDescent="0.3">
      <c r="A381" s="17"/>
      <c r="B381" s="19"/>
      <c r="C381" s="17"/>
      <c r="D381" s="17"/>
      <c r="E381" s="17"/>
      <c r="F381" s="17"/>
      <c r="G381" s="20" t="str">
        <f>IF($A381="","",SUMIFS('Bill lines'!$G:$G,'Bill lines'!$A:$A,$A381))</f>
        <v/>
      </c>
      <c r="H381" s="20" t="str">
        <f>IF($A381="","",SUMIFS('Bill lines'!$H:$H,'Bill lines'!$A:$A,$A381))</f>
        <v/>
      </c>
      <c r="I381" s="20" t="str">
        <f t="shared" si="15"/>
        <v/>
      </c>
      <c r="J381" s="20" t="str">
        <f>IF($A381="","",SUMIFS(Payments!$C:$C,Payments!$B:$B,$A381))</f>
        <v/>
      </c>
      <c r="K381" s="20" t="str">
        <f t="shared" si="16"/>
        <v/>
      </c>
      <c r="L381" s="21" t="str">
        <f t="shared" si="17"/>
        <v/>
      </c>
    </row>
    <row r="382" spans="1:12" x14ac:dyDescent="0.3">
      <c r="A382" s="17"/>
      <c r="B382" s="19"/>
      <c r="C382" s="17"/>
      <c r="D382" s="17"/>
      <c r="E382" s="17"/>
      <c r="F382" s="17"/>
      <c r="G382" s="20" t="str">
        <f>IF($A382="","",SUMIFS('Bill lines'!$G:$G,'Bill lines'!$A:$A,$A382))</f>
        <v/>
      </c>
      <c r="H382" s="20" t="str">
        <f>IF($A382="","",SUMIFS('Bill lines'!$H:$H,'Bill lines'!$A:$A,$A382))</f>
        <v/>
      </c>
      <c r="I382" s="20" t="str">
        <f t="shared" si="15"/>
        <v/>
      </c>
      <c r="J382" s="20" t="str">
        <f>IF($A382="","",SUMIFS(Payments!$C:$C,Payments!$B:$B,$A382))</f>
        <v/>
      </c>
      <c r="K382" s="20" t="str">
        <f t="shared" si="16"/>
        <v/>
      </c>
      <c r="L382" s="21" t="str">
        <f t="shared" si="17"/>
        <v/>
      </c>
    </row>
    <row r="383" spans="1:12" x14ac:dyDescent="0.3">
      <c r="A383" s="17"/>
      <c r="B383" s="19"/>
      <c r="C383" s="17"/>
      <c r="D383" s="17"/>
      <c r="E383" s="17"/>
      <c r="F383" s="17"/>
      <c r="G383" s="20" t="str">
        <f>IF($A383="","",SUMIFS('Bill lines'!$G:$G,'Bill lines'!$A:$A,$A383))</f>
        <v/>
      </c>
      <c r="H383" s="20" t="str">
        <f>IF($A383="","",SUMIFS('Bill lines'!$H:$H,'Bill lines'!$A:$A,$A383))</f>
        <v/>
      </c>
      <c r="I383" s="20" t="str">
        <f t="shared" si="15"/>
        <v/>
      </c>
      <c r="J383" s="20" t="str">
        <f>IF($A383="","",SUMIFS(Payments!$C:$C,Payments!$B:$B,$A383))</f>
        <v/>
      </c>
      <c r="K383" s="20" t="str">
        <f t="shared" si="16"/>
        <v/>
      </c>
      <c r="L383" s="21" t="str">
        <f t="shared" si="17"/>
        <v/>
      </c>
    </row>
    <row r="384" spans="1:12" x14ac:dyDescent="0.3">
      <c r="A384" s="17"/>
      <c r="B384" s="19"/>
      <c r="C384" s="17"/>
      <c r="D384" s="17"/>
      <c r="E384" s="17"/>
      <c r="F384" s="17"/>
      <c r="G384" s="20" t="str">
        <f>IF($A384="","",SUMIFS('Bill lines'!$G:$G,'Bill lines'!$A:$A,$A384))</f>
        <v/>
      </c>
      <c r="H384" s="20" t="str">
        <f>IF($A384="","",SUMIFS('Bill lines'!$H:$H,'Bill lines'!$A:$A,$A384))</f>
        <v/>
      </c>
      <c r="I384" s="20" t="str">
        <f t="shared" si="15"/>
        <v/>
      </c>
      <c r="J384" s="20" t="str">
        <f>IF($A384="","",SUMIFS(Payments!$C:$C,Payments!$B:$B,$A384))</f>
        <v/>
      </c>
      <c r="K384" s="20" t="str">
        <f t="shared" si="16"/>
        <v/>
      </c>
      <c r="L384" s="21" t="str">
        <f t="shared" si="17"/>
        <v/>
      </c>
    </row>
    <row r="385" spans="1:12" x14ac:dyDescent="0.3">
      <c r="A385" s="17"/>
      <c r="B385" s="19"/>
      <c r="C385" s="17"/>
      <c r="D385" s="17"/>
      <c r="E385" s="17"/>
      <c r="F385" s="17"/>
      <c r="G385" s="20" t="str">
        <f>IF($A385="","",SUMIFS('Bill lines'!$G:$G,'Bill lines'!$A:$A,$A385))</f>
        <v/>
      </c>
      <c r="H385" s="20" t="str">
        <f>IF($A385="","",SUMIFS('Bill lines'!$H:$H,'Bill lines'!$A:$A,$A385))</f>
        <v/>
      </c>
      <c r="I385" s="20" t="str">
        <f t="shared" si="15"/>
        <v/>
      </c>
      <c r="J385" s="20" t="str">
        <f>IF($A385="","",SUMIFS(Payments!$C:$C,Payments!$B:$B,$A385))</f>
        <v/>
      </c>
      <c r="K385" s="20" t="str">
        <f t="shared" si="16"/>
        <v/>
      </c>
      <c r="L385" s="21" t="str">
        <f t="shared" si="17"/>
        <v/>
      </c>
    </row>
    <row r="386" spans="1:12" x14ac:dyDescent="0.3">
      <c r="A386" s="17"/>
      <c r="B386" s="19"/>
      <c r="C386" s="17"/>
      <c r="D386" s="17"/>
      <c r="E386" s="17"/>
      <c r="F386" s="17"/>
      <c r="G386" s="20" t="str">
        <f>IF($A386="","",SUMIFS('Bill lines'!$G:$G,'Bill lines'!$A:$A,$A386))</f>
        <v/>
      </c>
      <c r="H386" s="20" t="str">
        <f>IF($A386="","",SUMIFS('Bill lines'!$H:$H,'Bill lines'!$A:$A,$A386))</f>
        <v/>
      </c>
      <c r="I386" s="20" t="str">
        <f t="shared" si="15"/>
        <v/>
      </c>
      <c r="J386" s="20" t="str">
        <f>IF($A386="","",SUMIFS(Payments!$C:$C,Payments!$B:$B,$A386))</f>
        <v/>
      </c>
      <c r="K386" s="20" t="str">
        <f t="shared" si="16"/>
        <v/>
      </c>
      <c r="L386" s="21" t="str">
        <f t="shared" si="17"/>
        <v/>
      </c>
    </row>
    <row r="387" spans="1:12" x14ac:dyDescent="0.3">
      <c r="A387" s="17"/>
      <c r="B387" s="19"/>
      <c r="C387" s="17"/>
      <c r="D387" s="17"/>
      <c r="E387" s="17"/>
      <c r="F387" s="17"/>
      <c r="G387" s="20" t="str">
        <f>IF($A387="","",SUMIFS('Bill lines'!$G:$G,'Bill lines'!$A:$A,$A387))</f>
        <v/>
      </c>
      <c r="H387" s="20" t="str">
        <f>IF($A387="","",SUMIFS('Bill lines'!$H:$H,'Bill lines'!$A:$A,$A387))</f>
        <v/>
      </c>
      <c r="I387" s="20" t="str">
        <f t="shared" si="15"/>
        <v/>
      </c>
      <c r="J387" s="20" t="str">
        <f>IF($A387="","",SUMIFS(Payments!$C:$C,Payments!$B:$B,$A387))</f>
        <v/>
      </c>
      <c r="K387" s="20" t="str">
        <f t="shared" si="16"/>
        <v/>
      </c>
      <c r="L387" s="21" t="str">
        <f t="shared" si="17"/>
        <v/>
      </c>
    </row>
    <row r="388" spans="1:12" x14ac:dyDescent="0.3">
      <c r="A388" s="17"/>
      <c r="B388" s="19"/>
      <c r="C388" s="17"/>
      <c r="D388" s="17"/>
      <c r="E388" s="17"/>
      <c r="F388" s="17"/>
      <c r="G388" s="20" t="str">
        <f>IF($A388="","",SUMIFS('Bill lines'!$G:$G,'Bill lines'!$A:$A,$A388))</f>
        <v/>
      </c>
      <c r="H388" s="20" t="str">
        <f>IF($A388="","",SUMIFS('Bill lines'!$H:$H,'Bill lines'!$A:$A,$A388))</f>
        <v/>
      </c>
      <c r="I388" s="20" t="str">
        <f t="shared" ref="I388:I451" si="18">IF($A388="","",G388-H388)</f>
        <v/>
      </c>
      <c r="J388" s="20" t="str">
        <f>IF($A388="","",SUMIFS(Payments!$C:$C,Payments!$B:$B,$A388))</f>
        <v/>
      </c>
      <c r="K388" s="20" t="str">
        <f t="shared" ref="K388:K451" si="19">IF($A388="","",I388-J388)</f>
        <v/>
      </c>
      <c r="L388" s="21" t="str">
        <f t="shared" ref="L388:L451" si="20">IF($A388="","",IF(I388=0,"No services",IF(K388&lt;0,"Refund due",IF(K388=0,"Paid",IF(J388&gt;0,"Part paid","Due")))))</f>
        <v/>
      </c>
    </row>
    <row r="389" spans="1:12" x14ac:dyDescent="0.3">
      <c r="A389" s="17"/>
      <c r="B389" s="19"/>
      <c r="C389" s="17"/>
      <c r="D389" s="17"/>
      <c r="E389" s="17"/>
      <c r="F389" s="17"/>
      <c r="G389" s="20" t="str">
        <f>IF($A389="","",SUMIFS('Bill lines'!$G:$G,'Bill lines'!$A:$A,$A389))</f>
        <v/>
      </c>
      <c r="H389" s="20" t="str">
        <f>IF($A389="","",SUMIFS('Bill lines'!$H:$H,'Bill lines'!$A:$A,$A389))</f>
        <v/>
      </c>
      <c r="I389" s="20" t="str">
        <f t="shared" si="18"/>
        <v/>
      </c>
      <c r="J389" s="20" t="str">
        <f>IF($A389="","",SUMIFS(Payments!$C:$C,Payments!$B:$B,$A389))</f>
        <v/>
      </c>
      <c r="K389" s="20" t="str">
        <f t="shared" si="19"/>
        <v/>
      </c>
      <c r="L389" s="21" t="str">
        <f t="shared" si="20"/>
        <v/>
      </c>
    </row>
    <row r="390" spans="1:12" x14ac:dyDescent="0.3">
      <c r="A390" s="17"/>
      <c r="B390" s="19"/>
      <c r="C390" s="17"/>
      <c r="D390" s="17"/>
      <c r="E390" s="17"/>
      <c r="F390" s="17"/>
      <c r="G390" s="20" t="str">
        <f>IF($A390="","",SUMIFS('Bill lines'!$G:$G,'Bill lines'!$A:$A,$A390))</f>
        <v/>
      </c>
      <c r="H390" s="20" t="str">
        <f>IF($A390="","",SUMIFS('Bill lines'!$H:$H,'Bill lines'!$A:$A,$A390))</f>
        <v/>
      </c>
      <c r="I390" s="20" t="str">
        <f t="shared" si="18"/>
        <v/>
      </c>
      <c r="J390" s="20" t="str">
        <f>IF($A390="","",SUMIFS(Payments!$C:$C,Payments!$B:$B,$A390))</f>
        <v/>
      </c>
      <c r="K390" s="20" t="str">
        <f t="shared" si="19"/>
        <v/>
      </c>
      <c r="L390" s="21" t="str">
        <f t="shared" si="20"/>
        <v/>
      </c>
    </row>
    <row r="391" spans="1:12" x14ac:dyDescent="0.3">
      <c r="A391" s="17"/>
      <c r="B391" s="19"/>
      <c r="C391" s="17"/>
      <c r="D391" s="17"/>
      <c r="E391" s="17"/>
      <c r="F391" s="17"/>
      <c r="G391" s="20" t="str">
        <f>IF($A391="","",SUMIFS('Bill lines'!$G:$G,'Bill lines'!$A:$A,$A391))</f>
        <v/>
      </c>
      <c r="H391" s="20" t="str">
        <f>IF($A391="","",SUMIFS('Bill lines'!$H:$H,'Bill lines'!$A:$A,$A391))</f>
        <v/>
      </c>
      <c r="I391" s="20" t="str">
        <f t="shared" si="18"/>
        <v/>
      </c>
      <c r="J391" s="20" t="str">
        <f>IF($A391="","",SUMIFS(Payments!$C:$C,Payments!$B:$B,$A391))</f>
        <v/>
      </c>
      <c r="K391" s="20" t="str">
        <f t="shared" si="19"/>
        <v/>
      </c>
      <c r="L391" s="21" t="str">
        <f t="shared" si="20"/>
        <v/>
      </c>
    </row>
    <row r="392" spans="1:12" x14ac:dyDescent="0.3">
      <c r="A392" s="17"/>
      <c r="B392" s="19"/>
      <c r="C392" s="17"/>
      <c r="D392" s="17"/>
      <c r="E392" s="17"/>
      <c r="F392" s="17"/>
      <c r="G392" s="20" t="str">
        <f>IF($A392="","",SUMIFS('Bill lines'!$G:$G,'Bill lines'!$A:$A,$A392))</f>
        <v/>
      </c>
      <c r="H392" s="20" t="str">
        <f>IF($A392="","",SUMIFS('Bill lines'!$H:$H,'Bill lines'!$A:$A,$A392))</f>
        <v/>
      </c>
      <c r="I392" s="20" t="str">
        <f t="shared" si="18"/>
        <v/>
      </c>
      <c r="J392" s="20" t="str">
        <f>IF($A392="","",SUMIFS(Payments!$C:$C,Payments!$B:$B,$A392))</f>
        <v/>
      </c>
      <c r="K392" s="20" t="str">
        <f t="shared" si="19"/>
        <v/>
      </c>
      <c r="L392" s="21" t="str">
        <f t="shared" si="20"/>
        <v/>
      </c>
    </row>
    <row r="393" spans="1:12" x14ac:dyDescent="0.3">
      <c r="A393" s="17"/>
      <c r="B393" s="19"/>
      <c r="C393" s="17"/>
      <c r="D393" s="17"/>
      <c r="E393" s="17"/>
      <c r="F393" s="17"/>
      <c r="G393" s="20" t="str">
        <f>IF($A393="","",SUMIFS('Bill lines'!$G:$G,'Bill lines'!$A:$A,$A393))</f>
        <v/>
      </c>
      <c r="H393" s="20" t="str">
        <f>IF($A393="","",SUMIFS('Bill lines'!$H:$H,'Bill lines'!$A:$A,$A393))</f>
        <v/>
      </c>
      <c r="I393" s="20" t="str">
        <f t="shared" si="18"/>
        <v/>
      </c>
      <c r="J393" s="20" t="str">
        <f>IF($A393="","",SUMIFS(Payments!$C:$C,Payments!$B:$B,$A393))</f>
        <v/>
      </c>
      <c r="K393" s="20" t="str">
        <f t="shared" si="19"/>
        <v/>
      </c>
      <c r="L393" s="21" t="str">
        <f t="shared" si="20"/>
        <v/>
      </c>
    </row>
    <row r="394" spans="1:12" x14ac:dyDescent="0.3">
      <c r="A394" s="17"/>
      <c r="B394" s="19"/>
      <c r="C394" s="17"/>
      <c r="D394" s="17"/>
      <c r="E394" s="17"/>
      <c r="F394" s="17"/>
      <c r="G394" s="20" t="str">
        <f>IF($A394="","",SUMIFS('Bill lines'!$G:$G,'Bill lines'!$A:$A,$A394))</f>
        <v/>
      </c>
      <c r="H394" s="20" t="str">
        <f>IF($A394="","",SUMIFS('Bill lines'!$H:$H,'Bill lines'!$A:$A,$A394))</f>
        <v/>
      </c>
      <c r="I394" s="20" t="str">
        <f t="shared" si="18"/>
        <v/>
      </c>
      <c r="J394" s="20" t="str">
        <f>IF($A394="","",SUMIFS(Payments!$C:$C,Payments!$B:$B,$A394))</f>
        <v/>
      </c>
      <c r="K394" s="20" t="str">
        <f t="shared" si="19"/>
        <v/>
      </c>
      <c r="L394" s="21" t="str">
        <f t="shared" si="20"/>
        <v/>
      </c>
    </row>
    <row r="395" spans="1:12" x14ac:dyDescent="0.3">
      <c r="A395" s="17"/>
      <c r="B395" s="19"/>
      <c r="C395" s="17"/>
      <c r="D395" s="17"/>
      <c r="E395" s="17"/>
      <c r="F395" s="17"/>
      <c r="G395" s="20" t="str">
        <f>IF($A395="","",SUMIFS('Bill lines'!$G:$G,'Bill lines'!$A:$A,$A395))</f>
        <v/>
      </c>
      <c r="H395" s="20" t="str">
        <f>IF($A395="","",SUMIFS('Bill lines'!$H:$H,'Bill lines'!$A:$A,$A395))</f>
        <v/>
      </c>
      <c r="I395" s="20" t="str">
        <f t="shared" si="18"/>
        <v/>
      </c>
      <c r="J395" s="20" t="str">
        <f>IF($A395="","",SUMIFS(Payments!$C:$C,Payments!$B:$B,$A395))</f>
        <v/>
      </c>
      <c r="K395" s="20" t="str">
        <f t="shared" si="19"/>
        <v/>
      </c>
      <c r="L395" s="21" t="str">
        <f t="shared" si="20"/>
        <v/>
      </c>
    </row>
    <row r="396" spans="1:12" x14ac:dyDescent="0.3">
      <c r="A396" s="17"/>
      <c r="B396" s="19"/>
      <c r="C396" s="17"/>
      <c r="D396" s="17"/>
      <c r="E396" s="17"/>
      <c r="F396" s="17"/>
      <c r="G396" s="20" t="str">
        <f>IF($A396="","",SUMIFS('Bill lines'!$G:$G,'Bill lines'!$A:$A,$A396))</f>
        <v/>
      </c>
      <c r="H396" s="20" t="str">
        <f>IF($A396="","",SUMIFS('Bill lines'!$H:$H,'Bill lines'!$A:$A,$A396))</f>
        <v/>
      </c>
      <c r="I396" s="20" t="str">
        <f t="shared" si="18"/>
        <v/>
      </c>
      <c r="J396" s="20" t="str">
        <f>IF($A396="","",SUMIFS(Payments!$C:$C,Payments!$B:$B,$A396))</f>
        <v/>
      </c>
      <c r="K396" s="20" t="str">
        <f t="shared" si="19"/>
        <v/>
      </c>
      <c r="L396" s="21" t="str">
        <f t="shared" si="20"/>
        <v/>
      </c>
    </row>
    <row r="397" spans="1:12" x14ac:dyDescent="0.3">
      <c r="A397" s="17"/>
      <c r="B397" s="19"/>
      <c r="C397" s="17"/>
      <c r="D397" s="17"/>
      <c r="E397" s="17"/>
      <c r="F397" s="17"/>
      <c r="G397" s="20" t="str">
        <f>IF($A397="","",SUMIFS('Bill lines'!$G:$G,'Bill lines'!$A:$A,$A397))</f>
        <v/>
      </c>
      <c r="H397" s="20" t="str">
        <f>IF($A397="","",SUMIFS('Bill lines'!$H:$H,'Bill lines'!$A:$A,$A397))</f>
        <v/>
      </c>
      <c r="I397" s="20" t="str">
        <f t="shared" si="18"/>
        <v/>
      </c>
      <c r="J397" s="20" t="str">
        <f>IF($A397="","",SUMIFS(Payments!$C:$C,Payments!$B:$B,$A397))</f>
        <v/>
      </c>
      <c r="K397" s="20" t="str">
        <f t="shared" si="19"/>
        <v/>
      </c>
      <c r="L397" s="21" t="str">
        <f t="shared" si="20"/>
        <v/>
      </c>
    </row>
    <row r="398" spans="1:12" x14ac:dyDescent="0.3">
      <c r="A398" s="17"/>
      <c r="B398" s="19"/>
      <c r="C398" s="17"/>
      <c r="D398" s="17"/>
      <c r="E398" s="17"/>
      <c r="F398" s="17"/>
      <c r="G398" s="20" t="str">
        <f>IF($A398="","",SUMIFS('Bill lines'!$G:$G,'Bill lines'!$A:$A,$A398))</f>
        <v/>
      </c>
      <c r="H398" s="20" t="str">
        <f>IF($A398="","",SUMIFS('Bill lines'!$H:$H,'Bill lines'!$A:$A,$A398))</f>
        <v/>
      </c>
      <c r="I398" s="20" t="str">
        <f t="shared" si="18"/>
        <v/>
      </c>
      <c r="J398" s="20" t="str">
        <f>IF($A398="","",SUMIFS(Payments!$C:$C,Payments!$B:$B,$A398))</f>
        <v/>
      </c>
      <c r="K398" s="20" t="str">
        <f t="shared" si="19"/>
        <v/>
      </c>
      <c r="L398" s="21" t="str">
        <f t="shared" si="20"/>
        <v/>
      </c>
    </row>
    <row r="399" spans="1:12" x14ac:dyDescent="0.3">
      <c r="A399" s="17"/>
      <c r="B399" s="19"/>
      <c r="C399" s="17"/>
      <c r="D399" s="17"/>
      <c r="E399" s="17"/>
      <c r="F399" s="17"/>
      <c r="G399" s="20" t="str">
        <f>IF($A399="","",SUMIFS('Bill lines'!$G:$G,'Bill lines'!$A:$A,$A399))</f>
        <v/>
      </c>
      <c r="H399" s="20" t="str">
        <f>IF($A399="","",SUMIFS('Bill lines'!$H:$H,'Bill lines'!$A:$A,$A399))</f>
        <v/>
      </c>
      <c r="I399" s="20" t="str">
        <f t="shared" si="18"/>
        <v/>
      </c>
      <c r="J399" s="20" t="str">
        <f>IF($A399="","",SUMIFS(Payments!$C:$C,Payments!$B:$B,$A399))</f>
        <v/>
      </c>
      <c r="K399" s="20" t="str">
        <f t="shared" si="19"/>
        <v/>
      </c>
      <c r="L399" s="21" t="str">
        <f t="shared" si="20"/>
        <v/>
      </c>
    </row>
    <row r="400" spans="1:12" x14ac:dyDescent="0.3">
      <c r="A400" s="17"/>
      <c r="B400" s="19"/>
      <c r="C400" s="17"/>
      <c r="D400" s="17"/>
      <c r="E400" s="17"/>
      <c r="F400" s="17"/>
      <c r="G400" s="20" t="str">
        <f>IF($A400="","",SUMIFS('Bill lines'!$G:$G,'Bill lines'!$A:$A,$A400))</f>
        <v/>
      </c>
      <c r="H400" s="20" t="str">
        <f>IF($A400="","",SUMIFS('Bill lines'!$H:$H,'Bill lines'!$A:$A,$A400))</f>
        <v/>
      </c>
      <c r="I400" s="20" t="str">
        <f t="shared" si="18"/>
        <v/>
      </c>
      <c r="J400" s="20" t="str">
        <f>IF($A400="","",SUMIFS(Payments!$C:$C,Payments!$B:$B,$A400))</f>
        <v/>
      </c>
      <c r="K400" s="20" t="str">
        <f t="shared" si="19"/>
        <v/>
      </c>
      <c r="L400" s="21" t="str">
        <f t="shared" si="20"/>
        <v/>
      </c>
    </row>
    <row r="401" spans="1:12" x14ac:dyDescent="0.3">
      <c r="A401" s="17"/>
      <c r="B401" s="19"/>
      <c r="C401" s="17"/>
      <c r="D401" s="17"/>
      <c r="E401" s="17"/>
      <c r="F401" s="17"/>
      <c r="G401" s="20" t="str">
        <f>IF($A401="","",SUMIFS('Bill lines'!$G:$G,'Bill lines'!$A:$A,$A401))</f>
        <v/>
      </c>
      <c r="H401" s="20" t="str">
        <f>IF($A401="","",SUMIFS('Bill lines'!$H:$H,'Bill lines'!$A:$A,$A401))</f>
        <v/>
      </c>
      <c r="I401" s="20" t="str">
        <f t="shared" si="18"/>
        <v/>
      </c>
      <c r="J401" s="20" t="str">
        <f>IF($A401="","",SUMIFS(Payments!$C:$C,Payments!$B:$B,$A401))</f>
        <v/>
      </c>
      <c r="K401" s="20" t="str">
        <f t="shared" si="19"/>
        <v/>
      </c>
      <c r="L401" s="21" t="str">
        <f t="shared" si="20"/>
        <v/>
      </c>
    </row>
    <row r="402" spans="1:12" x14ac:dyDescent="0.3">
      <c r="A402" s="17"/>
      <c r="B402" s="19"/>
      <c r="C402" s="17"/>
      <c r="D402" s="17"/>
      <c r="E402" s="17"/>
      <c r="F402" s="17"/>
      <c r="G402" s="20" t="str">
        <f>IF($A402="","",SUMIFS('Bill lines'!$G:$G,'Bill lines'!$A:$A,$A402))</f>
        <v/>
      </c>
      <c r="H402" s="20" t="str">
        <f>IF($A402="","",SUMIFS('Bill lines'!$H:$H,'Bill lines'!$A:$A,$A402))</f>
        <v/>
      </c>
      <c r="I402" s="20" t="str">
        <f t="shared" si="18"/>
        <v/>
      </c>
      <c r="J402" s="20" t="str">
        <f>IF($A402="","",SUMIFS(Payments!$C:$C,Payments!$B:$B,$A402))</f>
        <v/>
      </c>
      <c r="K402" s="20" t="str">
        <f t="shared" si="19"/>
        <v/>
      </c>
      <c r="L402" s="21" t="str">
        <f t="shared" si="20"/>
        <v/>
      </c>
    </row>
    <row r="403" spans="1:12" x14ac:dyDescent="0.3">
      <c r="A403" s="17"/>
      <c r="B403" s="19"/>
      <c r="C403" s="17"/>
      <c r="D403" s="17"/>
      <c r="E403" s="17"/>
      <c r="F403" s="17"/>
      <c r="G403" s="20" t="str">
        <f>IF($A403="","",SUMIFS('Bill lines'!$G:$G,'Bill lines'!$A:$A,$A403))</f>
        <v/>
      </c>
      <c r="H403" s="20" t="str">
        <f>IF($A403="","",SUMIFS('Bill lines'!$H:$H,'Bill lines'!$A:$A,$A403))</f>
        <v/>
      </c>
      <c r="I403" s="20" t="str">
        <f t="shared" si="18"/>
        <v/>
      </c>
      <c r="J403" s="20" t="str">
        <f>IF($A403="","",SUMIFS(Payments!$C:$C,Payments!$B:$B,$A403))</f>
        <v/>
      </c>
      <c r="K403" s="20" t="str">
        <f t="shared" si="19"/>
        <v/>
      </c>
      <c r="L403" s="21" t="str">
        <f t="shared" si="20"/>
        <v/>
      </c>
    </row>
    <row r="404" spans="1:12" x14ac:dyDescent="0.3">
      <c r="A404" s="17"/>
      <c r="B404" s="19"/>
      <c r="C404" s="17"/>
      <c r="D404" s="17"/>
      <c r="E404" s="17"/>
      <c r="F404" s="17"/>
      <c r="G404" s="20" t="str">
        <f>IF($A404="","",SUMIFS('Bill lines'!$G:$G,'Bill lines'!$A:$A,$A404))</f>
        <v/>
      </c>
      <c r="H404" s="20" t="str">
        <f>IF($A404="","",SUMIFS('Bill lines'!$H:$H,'Bill lines'!$A:$A,$A404))</f>
        <v/>
      </c>
      <c r="I404" s="20" t="str">
        <f t="shared" si="18"/>
        <v/>
      </c>
      <c r="J404" s="20" t="str">
        <f>IF($A404="","",SUMIFS(Payments!$C:$C,Payments!$B:$B,$A404))</f>
        <v/>
      </c>
      <c r="K404" s="20" t="str">
        <f t="shared" si="19"/>
        <v/>
      </c>
      <c r="L404" s="21" t="str">
        <f t="shared" si="20"/>
        <v/>
      </c>
    </row>
    <row r="405" spans="1:12" x14ac:dyDescent="0.3">
      <c r="A405" s="17"/>
      <c r="B405" s="19"/>
      <c r="C405" s="17"/>
      <c r="D405" s="17"/>
      <c r="E405" s="17"/>
      <c r="F405" s="17"/>
      <c r="G405" s="20" t="str">
        <f>IF($A405="","",SUMIFS('Bill lines'!$G:$G,'Bill lines'!$A:$A,$A405))</f>
        <v/>
      </c>
      <c r="H405" s="20" t="str">
        <f>IF($A405="","",SUMIFS('Bill lines'!$H:$H,'Bill lines'!$A:$A,$A405))</f>
        <v/>
      </c>
      <c r="I405" s="20" t="str">
        <f t="shared" si="18"/>
        <v/>
      </c>
      <c r="J405" s="20" t="str">
        <f>IF($A405="","",SUMIFS(Payments!$C:$C,Payments!$B:$B,$A405))</f>
        <v/>
      </c>
      <c r="K405" s="20" t="str">
        <f t="shared" si="19"/>
        <v/>
      </c>
      <c r="L405" s="21" t="str">
        <f t="shared" si="20"/>
        <v/>
      </c>
    </row>
    <row r="406" spans="1:12" x14ac:dyDescent="0.3">
      <c r="A406" s="17"/>
      <c r="B406" s="19"/>
      <c r="C406" s="17"/>
      <c r="D406" s="17"/>
      <c r="E406" s="17"/>
      <c r="F406" s="17"/>
      <c r="G406" s="20" t="str">
        <f>IF($A406="","",SUMIFS('Bill lines'!$G:$G,'Bill lines'!$A:$A,$A406))</f>
        <v/>
      </c>
      <c r="H406" s="20" t="str">
        <f>IF($A406="","",SUMIFS('Bill lines'!$H:$H,'Bill lines'!$A:$A,$A406))</f>
        <v/>
      </c>
      <c r="I406" s="20" t="str">
        <f t="shared" si="18"/>
        <v/>
      </c>
      <c r="J406" s="20" t="str">
        <f>IF($A406="","",SUMIFS(Payments!$C:$C,Payments!$B:$B,$A406))</f>
        <v/>
      </c>
      <c r="K406" s="20" t="str">
        <f t="shared" si="19"/>
        <v/>
      </c>
      <c r="L406" s="21" t="str">
        <f t="shared" si="20"/>
        <v/>
      </c>
    </row>
    <row r="407" spans="1:12" x14ac:dyDescent="0.3">
      <c r="A407" s="17"/>
      <c r="B407" s="19"/>
      <c r="C407" s="17"/>
      <c r="D407" s="17"/>
      <c r="E407" s="17"/>
      <c r="F407" s="17"/>
      <c r="G407" s="20" t="str">
        <f>IF($A407="","",SUMIFS('Bill lines'!$G:$G,'Bill lines'!$A:$A,$A407))</f>
        <v/>
      </c>
      <c r="H407" s="20" t="str">
        <f>IF($A407="","",SUMIFS('Bill lines'!$H:$H,'Bill lines'!$A:$A,$A407))</f>
        <v/>
      </c>
      <c r="I407" s="20" t="str">
        <f t="shared" si="18"/>
        <v/>
      </c>
      <c r="J407" s="20" t="str">
        <f>IF($A407="","",SUMIFS(Payments!$C:$C,Payments!$B:$B,$A407))</f>
        <v/>
      </c>
      <c r="K407" s="20" t="str">
        <f t="shared" si="19"/>
        <v/>
      </c>
      <c r="L407" s="21" t="str">
        <f t="shared" si="20"/>
        <v/>
      </c>
    </row>
    <row r="408" spans="1:12" x14ac:dyDescent="0.3">
      <c r="A408" s="17"/>
      <c r="B408" s="19"/>
      <c r="C408" s="17"/>
      <c r="D408" s="17"/>
      <c r="E408" s="17"/>
      <c r="F408" s="17"/>
      <c r="G408" s="20" t="str">
        <f>IF($A408="","",SUMIFS('Bill lines'!$G:$G,'Bill lines'!$A:$A,$A408))</f>
        <v/>
      </c>
      <c r="H408" s="20" t="str">
        <f>IF($A408="","",SUMIFS('Bill lines'!$H:$H,'Bill lines'!$A:$A,$A408))</f>
        <v/>
      </c>
      <c r="I408" s="20" t="str">
        <f t="shared" si="18"/>
        <v/>
      </c>
      <c r="J408" s="20" t="str">
        <f>IF($A408="","",SUMIFS(Payments!$C:$C,Payments!$B:$B,$A408))</f>
        <v/>
      </c>
      <c r="K408" s="20" t="str">
        <f t="shared" si="19"/>
        <v/>
      </c>
      <c r="L408" s="21" t="str">
        <f t="shared" si="20"/>
        <v/>
      </c>
    </row>
    <row r="409" spans="1:12" x14ac:dyDescent="0.3">
      <c r="A409" s="17"/>
      <c r="B409" s="19"/>
      <c r="C409" s="17"/>
      <c r="D409" s="17"/>
      <c r="E409" s="17"/>
      <c r="F409" s="17"/>
      <c r="G409" s="20" t="str">
        <f>IF($A409="","",SUMIFS('Bill lines'!$G:$G,'Bill lines'!$A:$A,$A409))</f>
        <v/>
      </c>
      <c r="H409" s="20" t="str">
        <f>IF($A409="","",SUMIFS('Bill lines'!$H:$H,'Bill lines'!$A:$A,$A409))</f>
        <v/>
      </c>
      <c r="I409" s="20" t="str">
        <f t="shared" si="18"/>
        <v/>
      </c>
      <c r="J409" s="20" t="str">
        <f>IF($A409="","",SUMIFS(Payments!$C:$C,Payments!$B:$B,$A409))</f>
        <v/>
      </c>
      <c r="K409" s="20" t="str">
        <f t="shared" si="19"/>
        <v/>
      </c>
      <c r="L409" s="21" t="str">
        <f t="shared" si="20"/>
        <v/>
      </c>
    </row>
    <row r="410" spans="1:12" x14ac:dyDescent="0.3">
      <c r="A410" s="17"/>
      <c r="B410" s="19"/>
      <c r="C410" s="17"/>
      <c r="D410" s="17"/>
      <c r="E410" s="17"/>
      <c r="F410" s="17"/>
      <c r="G410" s="20" t="str">
        <f>IF($A410="","",SUMIFS('Bill lines'!$G:$G,'Bill lines'!$A:$A,$A410))</f>
        <v/>
      </c>
      <c r="H410" s="20" t="str">
        <f>IF($A410="","",SUMIFS('Bill lines'!$H:$H,'Bill lines'!$A:$A,$A410))</f>
        <v/>
      </c>
      <c r="I410" s="20" t="str">
        <f t="shared" si="18"/>
        <v/>
      </c>
      <c r="J410" s="20" t="str">
        <f>IF($A410="","",SUMIFS(Payments!$C:$C,Payments!$B:$B,$A410))</f>
        <v/>
      </c>
      <c r="K410" s="20" t="str">
        <f t="shared" si="19"/>
        <v/>
      </c>
      <c r="L410" s="21" t="str">
        <f t="shared" si="20"/>
        <v/>
      </c>
    </row>
    <row r="411" spans="1:12" x14ac:dyDescent="0.3">
      <c r="A411" s="17"/>
      <c r="B411" s="19"/>
      <c r="C411" s="17"/>
      <c r="D411" s="17"/>
      <c r="E411" s="17"/>
      <c r="F411" s="17"/>
      <c r="G411" s="20" t="str">
        <f>IF($A411="","",SUMIFS('Bill lines'!$G:$G,'Bill lines'!$A:$A,$A411))</f>
        <v/>
      </c>
      <c r="H411" s="20" t="str">
        <f>IF($A411="","",SUMIFS('Bill lines'!$H:$H,'Bill lines'!$A:$A,$A411))</f>
        <v/>
      </c>
      <c r="I411" s="20" t="str">
        <f t="shared" si="18"/>
        <v/>
      </c>
      <c r="J411" s="20" t="str">
        <f>IF($A411="","",SUMIFS(Payments!$C:$C,Payments!$B:$B,$A411))</f>
        <v/>
      </c>
      <c r="K411" s="20" t="str">
        <f t="shared" si="19"/>
        <v/>
      </c>
      <c r="L411" s="21" t="str">
        <f t="shared" si="20"/>
        <v/>
      </c>
    </row>
    <row r="412" spans="1:12" x14ac:dyDescent="0.3">
      <c r="A412" s="17"/>
      <c r="B412" s="19"/>
      <c r="C412" s="17"/>
      <c r="D412" s="17"/>
      <c r="E412" s="17"/>
      <c r="F412" s="17"/>
      <c r="G412" s="20" t="str">
        <f>IF($A412="","",SUMIFS('Bill lines'!$G:$G,'Bill lines'!$A:$A,$A412))</f>
        <v/>
      </c>
      <c r="H412" s="20" t="str">
        <f>IF($A412="","",SUMIFS('Bill lines'!$H:$H,'Bill lines'!$A:$A,$A412))</f>
        <v/>
      </c>
      <c r="I412" s="20" t="str">
        <f t="shared" si="18"/>
        <v/>
      </c>
      <c r="J412" s="20" t="str">
        <f>IF($A412="","",SUMIFS(Payments!$C:$C,Payments!$B:$B,$A412))</f>
        <v/>
      </c>
      <c r="K412" s="20" t="str">
        <f t="shared" si="19"/>
        <v/>
      </c>
      <c r="L412" s="21" t="str">
        <f t="shared" si="20"/>
        <v/>
      </c>
    </row>
    <row r="413" spans="1:12" x14ac:dyDescent="0.3">
      <c r="A413" s="17"/>
      <c r="B413" s="19"/>
      <c r="C413" s="17"/>
      <c r="D413" s="17"/>
      <c r="E413" s="17"/>
      <c r="F413" s="17"/>
      <c r="G413" s="20" t="str">
        <f>IF($A413="","",SUMIFS('Bill lines'!$G:$G,'Bill lines'!$A:$A,$A413))</f>
        <v/>
      </c>
      <c r="H413" s="20" t="str">
        <f>IF($A413="","",SUMIFS('Bill lines'!$H:$H,'Bill lines'!$A:$A,$A413))</f>
        <v/>
      </c>
      <c r="I413" s="20" t="str">
        <f t="shared" si="18"/>
        <v/>
      </c>
      <c r="J413" s="20" t="str">
        <f>IF($A413="","",SUMIFS(Payments!$C:$C,Payments!$B:$B,$A413))</f>
        <v/>
      </c>
      <c r="K413" s="20" t="str">
        <f t="shared" si="19"/>
        <v/>
      </c>
      <c r="L413" s="21" t="str">
        <f t="shared" si="20"/>
        <v/>
      </c>
    </row>
    <row r="414" spans="1:12" x14ac:dyDescent="0.3">
      <c r="A414" s="17"/>
      <c r="B414" s="19"/>
      <c r="C414" s="17"/>
      <c r="D414" s="17"/>
      <c r="E414" s="17"/>
      <c r="F414" s="17"/>
      <c r="G414" s="20" t="str">
        <f>IF($A414="","",SUMIFS('Bill lines'!$G:$G,'Bill lines'!$A:$A,$A414))</f>
        <v/>
      </c>
      <c r="H414" s="20" t="str">
        <f>IF($A414="","",SUMIFS('Bill lines'!$H:$H,'Bill lines'!$A:$A,$A414))</f>
        <v/>
      </c>
      <c r="I414" s="20" t="str">
        <f t="shared" si="18"/>
        <v/>
      </c>
      <c r="J414" s="20" t="str">
        <f>IF($A414="","",SUMIFS(Payments!$C:$C,Payments!$B:$B,$A414))</f>
        <v/>
      </c>
      <c r="K414" s="20" t="str">
        <f t="shared" si="19"/>
        <v/>
      </c>
      <c r="L414" s="21" t="str">
        <f t="shared" si="20"/>
        <v/>
      </c>
    </row>
    <row r="415" spans="1:12" x14ac:dyDescent="0.3">
      <c r="A415" s="17"/>
      <c r="B415" s="19"/>
      <c r="C415" s="17"/>
      <c r="D415" s="17"/>
      <c r="E415" s="17"/>
      <c r="F415" s="17"/>
      <c r="G415" s="20" t="str">
        <f>IF($A415="","",SUMIFS('Bill lines'!$G:$G,'Bill lines'!$A:$A,$A415))</f>
        <v/>
      </c>
      <c r="H415" s="20" t="str">
        <f>IF($A415="","",SUMIFS('Bill lines'!$H:$H,'Bill lines'!$A:$A,$A415))</f>
        <v/>
      </c>
      <c r="I415" s="20" t="str">
        <f t="shared" si="18"/>
        <v/>
      </c>
      <c r="J415" s="20" t="str">
        <f>IF($A415="","",SUMIFS(Payments!$C:$C,Payments!$B:$B,$A415))</f>
        <v/>
      </c>
      <c r="K415" s="20" t="str">
        <f t="shared" si="19"/>
        <v/>
      </c>
      <c r="L415" s="21" t="str">
        <f t="shared" si="20"/>
        <v/>
      </c>
    </row>
    <row r="416" spans="1:12" x14ac:dyDescent="0.3">
      <c r="A416" s="17"/>
      <c r="B416" s="19"/>
      <c r="C416" s="17"/>
      <c r="D416" s="17"/>
      <c r="E416" s="17"/>
      <c r="F416" s="17"/>
      <c r="G416" s="20" t="str">
        <f>IF($A416="","",SUMIFS('Bill lines'!$G:$G,'Bill lines'!$A:$A,$A416))</f>
        <v/>
      </c>
      <c r="H416" s="20" t="str">
        <f>IF($A416="","",SUMIFS('Bill lines'!$H:$H,'Bill lines'!$A:$A,$A416))</f>
        <v/>
      </c>
      <c r="I416" s="20" t="str">
        <f t="shared" si="18"/>
        <v/>
      </c>
      <c r="J416" s="20" t="str">
        <f>IF($A416="","",SUMIFS(Payments!$C:$C,Payments!$B:$B,$A416))</f>
        <v/>
      </c>
      <c r="K416" s="20" t="str">
        <f t="shared" si="19"/>
        <v/>
      </c>
      <c r="L416" s="21" t="str">
        <f t="shared" si="20"/>
        <v/>
      </c>
    </row>
    <row r="417" spans="1:12" x14ac:dyDescent="0.3">
      <c r="A417" s="17"/>
      <c r="B417" s="19"/>
      <c r="C417" s="17"/>
      <c r="D417" s="17"/>
      <c r="E417" s="17"/>
      <c r="F417" s="17"/>
      <c r="G417" s="20" t="str">
        <f>IF($A417="","",SUMIFS('Bill lines'!$G:$G,'Bill lines'!$A:$A,$A417))</f>
        <v/>
      </c>
      <c r="H417" s="20" t="str">
        <f>IF($A417="","",SUMIFS('Bill lines'!$H:$H,'Bill lines'!$A:$A,$A417))</f>
        <v/>
      </c>
      <c r="I417" s="20" t="str">
        <f t="shared" si="18"/>
        <v/>
      </c>
      <c r="J417" s="20" t="str">
        <f>IF($A417="","",SUMIFS(Payments!$C:$C,Payments!$B:$B,$A417))</f>
        <v/>
      </c>
      <c r="K417" s="20" t="str">
        <f t="shared" si="19"/>
        <v/>
      </c>
      <c r="L417" s="21" t="str">
        <f t="shared" si="20"/>
        <v/>
      </c>
    </row>
    <row r="418" spans="1:12" x14ac:dyDescent="0.3">
      <c r="A418" s="17"/>
      <c r="B418" s="19"/>
      <c r="C418" s="17"/>
      <c r="D418" s="17"/>
      <c r="E418" s="17"/>
      <c r="F418" s="17"/>
      <c r="G418" s="20" t="str">
        <f>IF($A418="","",SUMIFS('Bill lines'!$G:$G,'Bill lines'!$A:$A,$A418))</f>
        <v/>
      </c>
      <c r="H418" s="20" t="str">
        <f>IF($A418="","",SUMIFS('Bill lines'!$H:$H,'Bill lines'!$A:$A,$A418))</f>
        <v/>
      </c>
      <c r="I418" s="20" t="str">
        <f t="shared" si="18"/>
        <v/>
      </c>
      <c r="J418" s="20" t="str">
        <f>IF($A418="","",SUMIFS(Payments!$C:$C,Payments!$B:$B,$A418))</f>
        <v/>
      </c>
      <c r="K418" s="20" t="str">
        <f t="shared" si="19"/>
        <v/>
      </c>
      <c r="L418" s="21" t="str">
        <f t="shared" si="20"/>
        <v/>
      </c>
    </row>
    <row r="419" spans="1:12" x14ac:dyDescent="0.3">
      <c r="A419" s="17"/>
      <c r="B419" s="19"/>
      <c r="C419" s="17"/>
      <c r="D419" s="17"/>
      <c r="E419" s="17"/>
      <c r="F419" s="17"/>
      <c r="G419" s="20" t="str">
        <f>IF($A419="","",SUMIFS('Bill lines'!$G:$G,'Bill lines'!$A:$A,$A419))</f>
        <v/>
      </c>
      <c r="H419" s="20" t="str">
        <f>IF($A419="","",SUMIFS('Bill lines'!$H:$H,'Bill lines'!$A:$A,$A419))</f>
        <v/>
      </c>
      <c r="I419" s="20" t="str">
        <f t="shared" si="18"/>
        <v/>
      </c>
      <c r="J419" s="20" t="str">
        <f>IF($A419="","",SUMIFS(Payments!$C:$C,Payments!$B:$B,$A419))</f>
        <v/>
      </c>
      <c r="K419" s="20" t="str">
        <f t="shared" si="19"/>
        <v/>
      </c>
      <c r="L419" s="21" t="str">
        <f t="shared" si="20"/>
        <v/>
      </c>
    </row>
    <row r="420" spans="1:12" x14ac:dyDescent="0.3">
      <c r="A420" s="17"/>
      <c r="B420" s="19"/>
      <c r="C420" s="17"/>
      <c r="D420" s="17"/>
      <c r="E420" s="17"/>
      <c r="F420" s="17"/>
      <c r="G420" s="20" t="str">
        <f>IF($A420="","",SUMIFS('Bill lines'!$G:$G,'Bill lines'!$A:$A,$A420))</f>
        <v/>
      </c>
      <c r="H420" s="20" t="str">
        <f>IF($A420="","",SUMIFS('Bill lines'!$H:$H,'Bill lines'!$A:$A,$A420))</f>
        <v/>
      </c>
      <c r="I420" s="20" t="str">
        <f t="shared" si="18"/>
        <v/>
      </c>
      <c r="J420" s="20" t="str">
        <f>IF($A420="","",SUMIFS(Payments!$C:$C,Payments!$B:$B,$A420))</f>
        <v/>
      </c>
      <c r="K420" s="20" t="str">
        <f t="shared" si="19"/>
        <v/>
      </c>
      <c r="L420" s="21" t="str">
        <f t="shared" si="20"/>
        <v/>
      </c>
    </row>
    <row r="421" spans="1:12" x14ac:dyDescent="0.3">
      <c r="A421" s="17"/>
      <c r="B421" s="19"/>
      <c r="C421" s="17"/>
      <c r="D421" s="17"/>
      <c r="E421" s="17"/>
      <c r="F421" s="17"/>
      <c r="G421" s="20" t="str">
        <f>IF($A421="","",SUMIFS('Bill lines'!$G:$G,'Bill lines'!$A:$A,$A421))</f>
        <v/>
      </c>
      <c r="H421" s="20" t="str">
        <f>IF($A421="","",SUMIFS('Bill lines'!$H:$H,'Bill lines'!$A:$A,$A421))</f>
        <v/>
      </c>
      <c r="I421" s="20" t="str">
        <f t="shared" si="18"/>
        <v/>
      </c>
      <c r="J421" s="20" t="str">
        <f>IF($A421="","",SUMIFS(Payments!$C:$C,Payments!$B:$B,$A421))</f>
        <v/>
      </c>
      <c r="K421" s="20" t="str">
        <f t="shared" si="19"/>
        <v/>
      </c>
      <c r="L421" s="21" t="str">
        <f t="shared" si="20"/>
        <v/>
      </c>
    </row>
    <row r="422" spans="1:12" x14ac:dyDescent="0.3">
      <c r="A422" s="17"/>
      <c r="B422" s="19"/>
      <c r="C422" s="17"/>
      <c r="D422" s="17"/>
      <c r="E422" s="17"/>
      <c r="F422" s="17"/>
      <c r="G422" s="20" t="str">
        <f>IF($A422="","",SUMIFS('Bill lines'!$G:$G,'Bill lines'!$A:$A,$A422))</f>
        <v/>
      </c>
      <c r="H422" s="20" t="str">
        <f>IF($A422="","",SUMIFS('Bill lines'!$H:$H,'Bill lines'!$A:$A,$A422))</f>
        <v/>
      </c>
      <c r="I422" s="20" t="str">
        <f t="shared" si="18"/>
        <v/>
      </c>
      <c r="J422" s="20" t="str">
        <f>IF($A422="","",SUMIFS(Payments!$C:$C,Payments!$B:$B,$A422))</f>
        <v/>
      </c>
      <c r="K422" s="20" t="str">
        <f t="shared" si="19"/>
        <v/>
      </c>
      <c r="L422" s="21" t="str">
        <f t="shared" si="20"/>
        <v/>
      </c>
    </row>
    <row r="423" spans="1:12" x14ac:dyDescent="0.3">
      <c r="A423" s="17"/>
      <c r="B423" s="19"/>
      <c r="C423" s="17"/>
      <c r="D423" s="17"/>
      <c r="E423" s="17"/>
      <c r="F423" s="17"/>
      <c r="G423" s="20" t="str">
        <f>IF($A423="","",SUMIFS('Bill lines'!$G:$G,'Bill lines'!$A:$A,$A423))</f>
        <v/>
      </c>
      <c r="H423" s="20" t="str">
        <f>IF($A423="","",SUMIFS('Bill lines'!$H:$H,'Bill lines'!$A:$A,$A423))</f>
        <v/>
      </c>
      <c r="I423" s="20" t="str">
        <f t="shared" si="18"/>
        <v/>
      </c>
      <c r="J423" s="20" t="str">
        <f>IF($A423="","",SUMIFS(Payments!$C:$C,Payments!$B:$B,$A423))</f>
        <v/>
      </c>
      <c r="K423" s="20" t="str">
        <f t="shared" si="19"/>
        <v/>
      </c>
      <c r="L423" s="21" t="str">
        <f t="shared" si="20"/>
        <v/>
      </c>
    </row>
    <row r="424" spans="1:12" x14ac:dyDescent="0.3">
      <c r="A424" s="17"/>
      <c r="B424" s="19"/>
      <c r="C424" s="17"/>
      <c r="D424" s="17"/>
      <c r="E424" s="17"/>
      <c r="F424" s="17"/>
      <c r="G424" s="20" t="str">
        <f>IF($A424="","",SUMIFS('Bill lines'!$G:$G,'Bill lines'!$A:$A,$A424))</f>
        <v/>
      </c>
      <c r="H424" s="20" t="str">
        <f>IF($A424="","",SUMIFS('Bill lines'!$H:$H,'Bill lines'!$A:$A,$A424))</f>
        <v/>
      </c>
      <c r="I424" s="20" t="str">
        <f t="shared" si="18"/>
        <v/>
      </c>
      <c r="J424" s="20" t="str">
        <f>IF($A424="","",SUMIFS(Payments!$C:$C,Payments!$B:$B,$A424))</f>
        <v/>
      </c>
      <c r="K424" s="20" t="str">
        <f t="shared" si="19"/>
        <v/>
      </c>
      <c r="L424" s="21" t="str">
        <f t="shared" si="20"/>
        <v/>
      </c>
    </row>
    <row r="425" spans="1:12" x14ac:dyDescent="0.3">
      <c r="A425" s="17"/>
      <c r="B425" s="19"/>
      <c r="C425" s="17"/>
      <c r="D425" s="17"/>
      <c r="E425" s="17"/>
      <c r="F425" s="17"/>
      <c r="G425" s="20" t="str">
        <f>IF($A425="","",SUMIFS('Bill lines'!$G:$G,'Bill lines'!$A:$A,$A425))</f>
        <v/>
      </c>
      <c r="H425" s="20" t="str">
        <f>IF($A425="","",SUMIFS('Bill lines'!$H:$H,'Bill lines'!$A:$A,$A425))</f>
        <v/>
      </c>
      <c r="I425" s="20" t="str">
        <f t="shared" si="18"/>
        <v/>
      </c>
      <c r="J425" s="20" t="str">
        <f>IF($A425="","",SUMIFS(Payments!$C:$C,Payments!$B:$B,$A425))</f>
        <v/>
      </c>
      <c r="K425" s="20" t="str">
        <f t="shared" si="19"/>
        <v/>
      </c>
      <c r="L425" s="21" t="str">
        <f t="shared" si="20"/>
        <v/>
      </c>
    </row>
    <row r="426" spans="1:12" x14ac:dyDescent="0.3">
      <c r="A426" s="17"/>
      <c r="B426" s="19"/>
      <c r="C426" s="17"/>
      <c r="D426" s="17"/>
      <c r="E426" s="17"/>
      <c r="F426" s="17"/>
      <c r="G426" s="20" t="str">
        <f>IF($A426="","",SUMIFS('Bill lines'!$G:$G,'Bill lines'!$A:$A,$A426))</f>
        <v/>
      </c>
      <c r="H426" s="20" t="str">
        <f>IF($A426="","",SUMIFS('Bill lines'!$H:$H,'Bill lines'!$A:$A,$A426))</f>
        <v/>
      </c>
      <c r="I426" s="20" t="str">
        <f t="shared" si="18"/>
        <v/>
      </c>
      <c r="J426" s="20" t="str">
        <f>IF($A426="","",SUMIFS(Payments!$C:$C,Payments!$B:$B,$A426))</f>
        <v/>
      </c>
      <c r="K426" s="20" t="str">
        <f t="shared" si="19"/>
        <v/>
      </c>
      <c r="L426" s="21" t="str">
        <f t="shared" si="20"/>
        <v/>
      </c>
    </row>
    <row r="427" spans="1:12" x14ac:dyDescent="0.3">
      <c r="A427" s="17"/>
      <c r="B427" s="19"/>
      <c r="C427" s="17"/>
      <c r="D427" s="17"/>
      <c r="E427" s="17"/>
      <c r="F427" s="17"/>
      <c r="G427" s="20" t="str">
        <f>IF($A427="","",SUMIFS('Bill lines'!$G:$G,'Bill lines'!$A:$A,$A427))</f>
        <v/>
      </c>
      <c r="H427" s="20" t="str">
        <f>IF($A427="","",SUMIFS('Bill lines'!$H:$H,'Bill lines'!$A:$A,$A427))</f>
        <v/>
      </c>
      <c r="I427" s="20" t="str">
        <f t="shared" si="18"/>
        <v/>
      </c>
      <c r="J427" s="20" t="str">
        <f>IF($A427="","",SUMIFS(Payments!$C:$C,Payments!$B:$B,$A427))</f>
        <v/>
      </c>
      <c r="K427" s="20" t="str">
        <f t="shared" si="19"/>
        <v/>
      </c>
      <c r="L427" s="21" t="str">
        <f t="shared" si="20"/>
        <v/>
      </c>
    </row>
    <row r="428" spans="1:12" x14ac:dyDescent="0.3">
      <c r="A428" s="17"/>
      <c r="B428" s="19"/>
      <c r="C428" s="17"/>
      <c r="D428" s="17"/>
      <c r="E428" s="17"/>
      <c r="F428" s="17"/>
      <c r="G428" s="20" t="str">
        <f>IF($A428="","",SUMIFS('Bill lines'!$G:$G,'Bill lines'!$A:$A,$A428))</f>
        <v/>
      </c>
      <c r="H428" s="20" t="str">
        <f>IF($A428="","",SUMIFS('Bill lines'!$H:$H,'Bill lines'!$A:$A,$A428))</f>
        <v/>
      </c>
      <c r="I428" s="20" t="str">
        <f t="shared" si="18"/>
        <v/>
      </c>
      <c r="J428" s="20" t="str">
        <f>IF($A428="","",SUMIFS(Payments!$C:$C,Payments!$B:$B,$A428))</f>
        <v/>
      </c>
      <c r="K428" s="20" t="str">
        <f t="shared" si="19"/>
        <v/>
      </c>
      <c r="L428" s="21" t="str">
        <f t="shared" si="20"/>
        <v/>
      </c>
    </row>
    <row r="429" spans="1:12" x14ac:dyDescent="0.3">
      <c r="A429" s="17"/>
      <c r="B429" s="19"/>
      <c r="C429" s="17"/>
      <c r="D429" s="17"/>
      <c r="E429" s="17"/>
      <c r="F429" s="17"/>
      <c r="G429" s="20" t="str">
        <f>IF($A429="","",SUMIFS('Bill lines'!$G:$G,'Bill lines'!$A:$A,$A429))</f>
        <v/>
      </c>
      <c r="H429" s="20" t="str">
        <f>IF($A429="","",SUMIFS('Bill lines'!$H:$H,'Bill lines'!$A:$A,$A429))</f>
        <v/>
      </c>
      <c r="I429" s="20" t="str">
        <f t="shared" si="18"/>
        <v/>
      </c>
      <c r="J429" s="20" t="str">
        <f>IF($A429="","",SUMIFS(Payments!$C:$C,Payments!$B:$B,$A429))</f>
        <v/>
      </c>
      <c r="K429" s="20" t="str">
        <f t="shared" si="19"/>
        <v/>
      </c>
      <c r="L429" s="21" t="str">
        <f t="shared" si="20"/>
        <v/>
      </c>
    </row>
    <row r="430" spans="1:12" x14ac:dyDescent="0.3">
      <c r="A430" s="17"/>
      <c r="B430" s="19"/>
      <c r="C430" s="17"/>
      <c r="D430" s="17"/>
      <c r="E430" s="17"/>
      <c r="F430" s="17"/>
      <c r="G430" s="20" t="str">
        <f>IF($A430="","",SUMIFS('Bill lines'!$G:$G,'Bill lines'!$A:$A,$A430))</f>
        <v/>
      </c>
      <c r="H430" s="20" t="str">
        <f>IF($A430="","",SUMIFS('Bill lines'!$H:$H,'Bill lines'!$A:$A,$A430))</f>
        <v/>
      </c>
      <c r="I430" s="20" t="str">
        <f t="shared" si="18"/>
        <v/>
      </c>
      <c r="J430" s="20" t="str">
        <f>IF($A430="","",SUMIFS(Payments!$C:$C,Payments!$B:$B,$A430))</f>
        <v/>
      </c>
      <c r="K430" s="20" t="str">
        <f t="shared" si="19"/>
        <v/>
      </c>
      <c r="L430" s="21" t="str">
        <f t="shared" si="20"/>
        <v/>
      </c>
    </row>
    <row r="431" spans="1:12" x14ac:dyDescent="0.3">
      <c r="A431" s="17"/>
      <c r="B431" s="19"/>
      <c r="C431" s="17"/>
      <c r="D431" s="17"/>
      <c r="E431" s="17"/>
      <c r="F431" s="17"/>
      <c r="G431" s="20" t="str">
        <f>IF($A431="","",SUMIFS('Bill lines'!$G:$G,'Bill lines'!$A:$A,$A431))</f>
        <v/>
      </c>
      <c r="H431" s="20" t="str">
        <f>IF($A431="","",SUMIFS('Bill lines'!$H:$H,'Bill lines'!$A:$A,$A431))</f>
        <v/>
      </c>
      <c r="I431" s="20" t="str">
        <f t="shared" si="18"/>
        <v/>
      </c>
      <c r="J431" s="20" t="str">
        <f>IF($A431="","",SUMIFS(Payments!$C:$C,Payments!$B:$B,$A431))</f>
        <v/>
      </c>
      <c r="K431" s="20" t="str">
        <f t="shared" si="19"/>
        <v/>
      </c>
      <c r="L431" s="21" t="str">
        <f t="shared" si="20"/>
        <v/>
      </c>
    </row>
    <row r="432" spans="1:12" x14ac:dyDescent="0.3">
      <c r="A432" s="17"/>
      <c r="B432" s="19"/>
      <c r="C432" s="17"/>
      <c r="D432" s="17"/>
      <c r="E432" s="17"/>
      <c r="F432" s="17"/>
      <c r="G432" s="20" t="str">
        <f>IF($A432="","",SUMIFS('Bill lines'!$G:$G,'Bill lines'!$A:$A,$A432))</f>
        <v/>
      </c>
      <c r="H432" s="20" t="str">
        <f>IF($A432="","",SUMIFS('Bill lines'!$H:$H,'Bill lines'!$A:$A,$A432))</f>
        <v/>
      </c>
      <c r="I432" s="20" t="str">
        <f t="shared" si="18"/>
        <v/>
      </c>
      <c r="J432" s="20" t="str">
        <f>IF($A432="","",SUMIFS(Payments!$C:$C,Payments!$B:$B,$A432))</f>
        <v/>
      </c>
      <c r="K432" s="20" t="str">
        <f t="shared" si="19"/>
        <v/>
      </c>
      <c r="L432" s="21" t="str">
        <f t="shared" si="20"/>
        <v/>
      </c>
    </row>
    <row r="433" spans="1:12" x14ac:dyDescent="0.3">
      <c r="A433" s="17"/>
      <c r="B433" s="19"/>
      <c r="C433" s="17"/>
      <c r="D433" s="17"/>
      <c r="E433" s="17"/>
      <c r="F433" s="17"/>
      <c r="G433" s="20" t="str">
        <f>IF($A433="","",SUMIFS('Bill lines'!$G:$G,'Bill lines'!$A:$A,$A433))</f>
        <v/>
      </c>
      <c r="H433" s="20" t="str">
        <f>IF($A433="","",SUMIFS('Bill lines'!$H:$H,'Bill lines'!$A:$A,$A433))</f>
        <v/>
      </c>
      <c r="I433" s="20" t="str">
        <f t="shared" si="18"/>
        <v/>
      </c>
      <c r="J433" s="20" t="str">
        <f>IF($A433="","",SUMIFS(Payments!$C:$C,Payments!$B:$B,$A433))</f>
        <v/>
      </c>
      <c r="K433" s="20" t="str">
        <f t="shared" si="19"/>
        <v/>
      </c>
      <c r="L433" s="21" t="str">
        <f t="shared" si="20"/>
        <v/>
      </c>
    </row>
    <row r="434" spans="1:12" x14ac:dyDescent="0.3">
      <c r="A434" s="17"/>
      <c r="B434" s="19"/>
      <c r="C434" s="17"/>
      <c r="D434" s="17"/>
      <c r="E434" s="17"/>
      <c r="F434" s="17"/>
      <c r="G434" s="20" t="str">
        <f>IF($A434="","",SUMIFS('Bill lines'!$G:$G,'Bill lines'!$A:$A,$A434))</f>
        <v/>
      </c>
      <c r="H434" s="20" t="str">
        <f>IF($A434="","",SUMIFS('Bill lines'!$H:$H,'Bill lines'!$A:$A,$A434))</f>
        <v/>
      </c>
      <c r="I434" s="20" t="str">
        <f t="shared" si="18"/>
        <v/>
      </c>
      <c r="J434" s="20" t="str">
        <f>IF($A434="","",SUMIFS(Payments!$C:$C,Payments!$B:$B,$A434))</f>
        <v/>
      </c>
      <c r="K434" s="20" t="str">
        <f t="shared" si="19"/>
        <v/>
      </c>
      <c r="L434" s="21" t="str">
        <f t="shared" si="20"/>
        <v/>
      </c>
    </row>
    <row r="435" spans="1:12" x14ac:dyDescent="0.3">
      <c r="A435" s="17"/>
      <c r="B435" s="19"/>
      <c r="C435" s="17"/>
      <c r="D435" s="17"/>
      <c r="E435" s="17"/>
      <c r="F435" s="17"/>
      <c r="G435" s="20" t="str">
        <f>IF($A435="","",SUMIFS('Bill lines'!$G:$G,'Bill lines'!$A:$A,$A435))</f>
        <v/>
      </c>
      <c r="H435" s="20" t="str">
        <f>IF($A435="","",SUMIFS('Bill lines'!$H:$H,'Bill lines'!$A:$A,$A435))</f>
        <v/>
      </c>
      <c r="I435" s="20" t="str">
        <f t="shared" si="18"/>
        <v/>
      </c>
      <c r="J435" s="20" t="str">
        <f>IF($A435="","",SUMIFS(Payments!$C:$C,Payments!$B:$B,$A435))</f>
        <v/>
      </c>
      <c r="K435" s="20" t="str">
        <f t="shared" si="19"/>
        <v/>
      </c>
      <c r="L435" s="21" t="str">
        <f t="shared" si="20"/>
        <v/>
      </c>
    </row>
    <row r="436" spans="1:12" x14ac:dyDescent="0.3">
      <c r="A436" s="17"/>
      <c r="B436" s="19"/>
      <c r="C436" s="17"/>
      <c r="D436" s="17"/>
      <c r="E436" s="17"/>
      <c r="F436" s="17"/>
      <c r="G436" s="20" t="str">
        <f>IF($A436="","",SUMIFS('Bill lines'!$G:$G,'Bill lines'!$A:$A,$A436))</f>
        <v/>
      </c>
      <c r="H436" s="20" t="str">
        <f>IF($A436="","",SUMIFS('Bill lines'!$H:$H,'Bill lines'!$A:$A,$A436))</f>
        <v/>
      </c>
      <c r="I436" s="20" t="str">
        <f t="shared" si="18"/>
        <v/>
      </c>
      <c r="J436" s="20" t="str">
        <f>IF($A436="","",SUMIFS(Payments!$C:$C,Payments!$B:$B,$A436))</f>
        <v/>
      </c>
      <c r="K436" s="20" t="str">
        <f t="shared" si="19"/>
        <v/>
      </c>
      <c r="L436" s="21" t="str">
        <f t="shared" si="20"/>
        <v/>
      </c>
    </row>
    <row r="437" spans="1:12" x14ac:dyDescent="0.3">
      <c r="A437" s="17"/>
      <c r="B437" s="19"/>
      <c r="C437" s="17"/>
      <c r="D437" s="17"/>
      <c r="E437" s="17"/>
      <c r="F437" s="17"/>
      <c r="G437" s="20" t="str">
        <f>IF($A437="","",SUMIFS('Bill lines'!$G:$G,'Bill lines'!$A:$A,$A437))</f>
        <v/>
      </c>
      <c r="H437" s="20" t="str">
        <f>IF($A437="","",SUMIFS('Bill lines'!$H:$H,'Bill lines'!$A:$A,$A437))</f>
        <v/>
      </c>
      <c r="I437" s="20" t="str">
        <f t="shared" si="18"/>
        <v/>
      </c>
      <c r="J437" s="20" t="str">
        <f>IF($A437="","",SUMIFS(Payments!$C:$C,Payments!$B:$B,$A437))</f>
        <v/>
      </c>
      <c r="K437" s="20" t="str">
        <f t="shared" si="19"/>
        <v/>
      </c>
      <c r="L437" s="21" t="str">
        <f t="shared" si="20"/>
        <v/>
      </c>
    </row>
    <row r="438" spans="1:12" x14ac:dyDescent="0.3">
      <c r="A438" s="17"/>
      <c r="B438" s="19"/>
      <c r="C438" s="17"/>
      <c r="D438" s="17"/>
      <c r="E438" s="17"/>
      <c r="F438" s="17"/>
      <c r="G438" s="20" t="str">
        <f>IF($A438="","",SUMIFS('Bill lines'!$G:$G,'Bill lines'!$A:$A,$A438))</f>
        <v/>
      </c>
      <c r="H438" s="20" t="str">
        <f>IF($A438="","",SUMIFS('Bill lines'!$H:$H,'Bill lines'!$A:$A,$A438))</f>
        <v/>
      </c>
      <c r="I438" s="20" t="str">
        <f t="shared" si="18"/>
        <v/>
      </c>
      <c r="J438" s="20" t="str">
        <f>IF($A438="","",SUMIFS(Payments!$C:$C,Payments!$B:$B,$A438))</f>
        <v/>
      </c>
      <c r="K438" s="20" t="str">
        <f t="shared" si="19"/>
        <v/>
      </c>
      <c r="L438" s="21" t="str">
        <f t="shared" si="20"/>
        <v/>
      </c>
    </row>
    <row r="439" spans="1:12" x14ac:dyDescent="0.3">
      <c r="A439" s="17"/>
      <c r="B439" s="19"/>
      <c r="C439" s="17"/>
      <c r="D439" s="17"/>
      <c r="E439" s="17"/>
      <c r="F439" s="17"/>
      <c r="G439" s="20" t="str">
        <f>IF($A439="","",SUMIFS('Bill lines'!$G:$G,'Bill lines'!$A:$A,$A439))</f>
        <v/>
      </c>
      <c r="H439" s="20" t="str">
        <f>IF($A439="","",SUMIFS('Bill lines'!$H:$H,'Bill lines'!$A:$A,$A439))</f>
        <v/>
      </c>
      <c r="I439" s="20" t="str">
        <f t="shared" si="18"/>
        <v/>
      </c>
      <c r="J439" s="20" t="str">
        <f>IF($A439="","",SUMIFS(Payments!$C:$C,Payments!$B:$B,$A439))</f>
        <v/>
      </c>
      <c r="K439" s="20" t="str">
        <f t="shared" si="19"/>
        <v/>
      </c>
      <c r="L439" s="21" t="str">
        <f t="shared" si="20"/>
        <v/>
      </c>
    </row>
    <row r="440" spans="1:12" x14ac:dyDescent="0.3">
      <c r="A440" s="17"/>
      <c r="B440" s="19"/>
      <c r="C440" s="17"/>
      <c r="D440" s="17"/>
      <c r="E440" s="17"/>
      <c r="F440" s="17"/>
      <c r="G440" s="20" t="str">
        <f>IF($A440="","",SUMIFS('Bill lines'!$G:$G,'Bill lines'!$A:$A,$A440))</f>
        <v/>
      </c>
      <c r="H440" s="20" t="str">
        <f>IF($A440="","",SUMIFS('Bill lines'!$H:$H,'Bill lines'!$A:$A,$A440))</f>
        <v/>
      </c>
      <c r="I440" s="20" t="str">
        <f t="shared" si="18"/>
        <v/>
      </c>
      <c r="J440" s="20" t="str">
        <f>IF($A440="","",SUMIFS(Payments!$C:$C,Payments!$B:$B,$A440))</f>
        <v/>
      </c>
      <c r="K440" s="20" t="str">
        <f t="shared" si="19"/>
        <v/>
      </c>
      <c r="L440" s="21" t="str">
        <f t="shared" si="20"/>
        <v/>
      </c>
    </row>
    <row r="441" spans="1:12" x14ac:dyDescent="0.3">
      <c r="A441" s="17"/>
      <c r="B441" s="19"/>
      <c r="C441" s="17"/>
      <c r="D441" s="17"/>
      <c r="E441" s="17"/>
      <c r="F441" s="17"/>
      <c r="G441" s="20" t="str">
        <f>IF($A441="","",SUMIFS('Bill lines'!$G:$G,'Bill lines'!$A:$A,$A441))</f>
        <v/>
      </c>
      <c r="H441" s="20" t="str">
        <f>IF($A441="","",SUMIFS('Bill lines'!$H:$H,'Bill lines'!$A:$A,$A441))</f>
        <v/>
      </c>
      <c r="I441" s="20" t="str">
        <f t="shared" si="18"/>
        <v/>
      </c>
      <c r="J441" s="20" t="str">
        <f>IF($A441="","",SUMIFS(Payments!$C:$C,Payments!$B:$B,$A441))</f>
        <v/>
      </c>
      <c r="K441" s="20" t="str">
        <f t="shared" si="19"/>
        <v/>
      </c>
      <c r="L441" s="21" t="str">
        <f t="shared" si="20"/>
        <v/>
      </c>
    </row>
    <row r="442" spans="1:12" x14ac:dyDescent="0.3">
      <c r="A442" s="17"/>
      <c r="B442" s="19"/>
      <c r="C442" s="17"/>
      <c r="D442" s="17"/>
      <c r="E442" s="17"/>
      <c r="F442" s="17"/>
      <c r="G442" s="20" t="str">
        <f>IF($A442="","",SUMIFS('Bill lines'!$G:$G,'Bill lines'!$A:$A,$A442))</f>
        <v/>
      </c>
      <c r="H442" s="20" t="str">
        <f>IF($A442="","",SUMIFS('Bill lines'!$H:$H,'Bill lines'!$A:$A,$A442))</f>
        <v/>
      </c>
      <c r="I442" s="20" t="str">
        <f t="shared" si="18"/>
        <v/>
      </c>
      <c r="J442" s="20" t="str">
        <f>IF($A442="","",SUMIFS(Payments!$C:$C,Payments!$B:$B,$A442))</f>
        <v/>
      </c>
      <c r="K442" s="20" t="str">
        <f t="shared" si="19"/>
        <v/>
      </c>
      <c r="L442" s="21" t="str">
        <f t="shared" si="20"/>
        <v/>
      </c>
    </row>
    <row r="443" spans="1:12" x14ac:dyDescent="0.3">
      <c r="A443" s="17"/>
      <c r="B443" s="19"/>
      <c r="C443" s="17"/>
      <c r="D443" s="17"/>
      <c r="E443" s="17"/>
      <c r="F443" s="17"/>
      <c r="G443" s="20" t="str">
        <f>IF($A443="","",SUMIFS('Bill lines'!$G:$G,'Bill lines'!$A:$A,$A443))</f>
        <v/>
      </c>
      <c r="H443" s="20" t="str">
        <f>IF($A443="","",SUMIFS('Bill lines'!$H:$H,'Bill lines'!$A:$A,$A443))</f>
        <v/>
      </c>
      <c r="I443" s="20" t="str">
        <f t="shared" si="18"/>
        <v/>
      </c>
      <c r="J443" s="20" t="str">
        <f>IF($A443="","",SUMIFS(Payments!$C:$C,Payments!$B:$B,$A443))</f>
        <v/>
      </c>
      <c r="K443" s="20" t="str">
        <f t="shared" si="19"/>
        <v/>
      </c>
      <c r="L443" s="21" t="str">
        <f t="shared" si="20"/>
        <v/>
      </c>
    </row>
    <row r="444" spans="1:12" x14ac:dyDescent="0.3">
      <c r="A444" s="17"/>
      <c r="B444" s="19"/>
      <c r="C444" s="17"/>
      <c r="D444" s="17"/>
      <c r="E444" s="17"/>
      <c r="F444" s="17"/>
      <c r="G444" s="20" t="str">
        <f>IF($A444="","",SUMIFS('Bill lines'!$G:$G,'Bill lines'!$A:$A,$A444))</f>
        <v/>
      </c>
      <c r="H444" s="20" t="str">
        <f>IF($A444="","",SUMIFS('Bill lines'!$H:$H,'Bill lines'!$A:$A,$A444))</f>
        <v/>
      </c>
      <c r="I444" s="20" t="str">
        <f t="shared" si="18"/>
        <v/>
      </c>
      <c r="J444" s="20" t="str">
        <f>IF($A444="","",SUMIFS(Payments!$C:$C,Payments!$B:$B,$A444))</f>
        <v/>
      </c>
      <c r="K444" s="20" t="str">
        <f t="shared" si="19"/>
        <v/>
      </c>
      <c r="L444" s="21" t="str">
        <f t="shared" si="20"/>
        <v/>
      </c>
    </row>
    <row r="445" spans="1:12" x14ac:dyDescent="0.3">
      <c r="A445" s="17"/>
      <c r="B445" s="19"/>
      <c r="C445" s="17"/>
      <c r="D445" s="17"/>
      <c r="E445" s="17"/>
      <c r="F445" s="17"/>
      <c r="G445" s="20" t="str">
        <f>IF($A445="","",SUMIFS('Bill lines'!$G:$G,'Bill lines'!$A:$A,$A445))</f>
        <v/>
      </c>
      <c r="H445" s="20" t="str">
        <f>IF($A445="","",SUMIFS('Bill lines'!$H:$H,'Bill lines'!$A:$A,$A445))</f>
        <v/>
      </c>
      <c r="I445" s="20" t="str">
        <f t="shared" si="18"/>
        <v/>
      </c>
      <c r="J445" s="20" t="str">
        <f>IF($A445="","",SUMIFS(Payments!$C:$C,Payments!$B:$B,$A445))</f>
        <v/>
      </c>
      <c r="K445" s="20" t="str">
        <f t="shared" si="19"/>
        <v/>
      </c>
      <c r="L445" s="21" t="str">
        <f t="shared" si="20"/>
        <v/>
      </c>
    </row>
    <row r="446" spans="1:12" x14ac:dyDescent="0.3">
      <c r="A446" s="17"/>
      <c r="B446" s="19"/>
      <c r="C446" s="17"/>
      <c r="D446" s="17"/>
      <c r="E446" s="17"/>
      <c r="F446" s="17"/>
      <c r="G446" s="20" t="str">
        <f>IF($A446="","",SUMIFS('Bill lines'!$G:$G,'Bill lines'!$A:$A,$A446))</f>
        <v/>
      </c>
      <c r="H446" s="20" t="str">
        <f>IF($A446="","",SUMIFS('Bill lines'!$H:$H,'Bill lines'!$A:$A,$A446))</f>
        <v/>
      </c>
      <c r="I446" s="20" t="str">
        <f t="shared" si="18"/>
        <v/>
      </c>
      <c r="J446" s="20" t="str">
        <f>IF($A446="","",SUMIFS(Payments!$C:$C,Payments!$B:$B,$A446))</f>
        <v/>
      </c>
      <c r="K446" s="20" t="str">
        <f t="shared" si="19"/>
        <v/>
      </c>
      <c r="L446" s="21" t="str">
        <f t="shared" si="20"/>
        <v/>
      </c>
    </row>
    <row r="447" spans="1:12" x14ac:dyDescent="0.3">
      <c r="A447" s="17"/>
      <c r="B447" s="19"/>
      <c r="C447" s="17"/>
      <c r="D447" s="17"/>
      <c r="E447" s="17"/>
      <c r="F447" s="17"/>
      <c r="G447" s="20" t="str">
        <f>IF($A447="","",SUMIFS('Bill lines'!$G:$G,'Bill lines'!$A:$A,$A447))</f>
        <v/>
      </c>
      <c r="H447" s="20" t="str">
        <f>IF($A447="","",SUMIFS('Bill lines'!$H:$H,'Bill lines'!$A:$A,$A447))</f>
        <v/>
      </c>
      <c r="I447" s="20" t="str">
        <f t="shared" si="18"/>
        <v/>
      </c>
      <c r="J447" s="20" t="str">
        <f>IF($A447="","",SUMIFS(Payments!$C:$C,Payments!$B:$B,$A447))</f>
        <v/>
      </c>
      <c r="K447" s="20" t="str">
        <f t="shared" si="19"/>
        <v/>
      </c>
      <c r="L447" s="21" t="str">
        <f t="shared" si="20"/>
        <v/>
      </c>
    </row>
    <row r="448" spans="1:12" x14ac:dyDescent="0.3">
      <c r="A448" s="17"/>
      <c r="B448" s="19"/>
      <c r="C448" s="17"/>
      <c r="D448" s="17"/>
      <c r="E448" s="17"/>
      <c r="F448" s="17"/>
      <c r="G448" s="20" t="str">
        <f>IF($A448="","",SUMIFS('Bill lines'!$G:$G,'Bill lines'!$A:$A,$A448))</f>
        <v/>
      </c>
      <c r="H448" s="20" t="str">
        <f>IF($A448="","",SUMIFS('Bill lines'!$H:$H,'Bill lines'!$A:$A,$A448))</f>
        <v/>
      </c>
      <c r="I448" s="20" t="str">
        <f t="shared" si="18"/>
        <v/>
      </c>
      <c r="J448" s="20" t="str">
        <f>IF($A448="","",SUMIFS(Payments!$C:$C,Payments!$B:$B,$A448))</f>
        <v/>
      </c>
      <c r="K448" s="20" t="str">
        <f t="shared" si="19"/>
        <v/>
      </c>
      <c r="L448" s="21" t="str">
        <f t="shared" si="20"/>
        <v/>
      </c>
    </row>
    <row r="449" spans="1:12" x14ac:dyDescent="0.3">
      <c r="A449" s="17"/>
      <c r="B449" s="19"/>
      <c r="C449" s="17"/>
      <c r="D449" s="17"/>
      <c r="E449" s="17"/>
      <c r="F449" s="17"/>
      <c r="G449" s="20" t="str">
        <f>IF($A449="","",SUMIFS('Bill lines'!$G:$G,'Bill lines'!$A:$A,$A449))</f>
        <v/>
      </c>
      <c r="H449" s="20" t="str">
        <f>IF($A449="","",SUMIFS('Bill lines'!$H:$H,'Bill lines'!$A:$A,$A449))</f>
        <v/>
      </c>
      <c r="I449" s="20" t="str">
        <f t="shared" si="18"/>
        <v/>
      </c>
      <c r="J449" s="20" t="str">
        <f>IF($A449="","",SUMIFS(Payments!$C:$C,Payments!$B:$B,$A449))</f>
        <v/>
      </c>
      <c r="K449" s="20" t="str">
        <f t="shared" si="19"/>
        <v/>
      </c>
      <c r="L449" s="21" t="str">
        <f t="shared" si="20"/>
        <v/>
      </c>
    </row>
    <row r="450" spans="1:12" x14ac:dyDescent="0.3">
      <c r="A450" s="17"/>
      <c r="B450" s="19"/>
      <c r="C450" s="17"/>
      <c r="D450" s="17"/>
      <c r="E450" s="17"/>
      <c r="F450" s="17"/>
      <c r="G450" s="20" t="str">
        <f>IF($A450="","",SUMIFS('Bill lines'!$G:$G,'Bill lines'!$A:$A,$A450))</f>
        <v/>
      </c>
      <c r="H450" s="20" t="str">
        <f>IF($A450="","",SUMIFS('Bill lines'!$H:$H,'Bill lines'!$A:$A,$A450))</f>
        <v/>
      </c>
      <c r="I450" s="20" t="str">
        <f t="shared" si="18"/>
        <v/>
      </c>
      <c r="J450" s="20" t="str">
        <f>IF($A450="","",SUMIFS(Payments!$C:$C,Payments!$B:$B,$A450))</f>
        <v/>
      </c>
      <c r="K450" s="20" t="str">
        <f t="shared" si="19"/>
        <v/>
      </c>
      <c r="L450" s="21" t="str">
        <f t="shared" si="20"/>
        <v/>
      </c>
    </row>
    <row r="451" spans="1:12" x14ac:dyDescent="0.3">
      <c r="A451" s="17"/>
      <c r="B451" s="19"/>
      <c r="C451" s="17"/>
      <c r="D451" s="17"/>
      <c r="E451" s="17"/>
      <c r="F451" s="17"/>
      <c r="G451" s="20" t="str">
        <f>IF($A451="","",SUMIFS('Bill lines'!$G:$G,'Bill lines'!$A:$A,$A451))</f>
        <v/>
      </c>
      <c r="H451" s="20" t="str">
        <f>IF($A451="","",SUMIFS('Bill lines'!$H:$H,'Bill lines'!$A:$A,$A451))</f>
        <v/>
      </c>
      <c r="I451" s="20" t="str">
        <f t="shared" si="18"/>
        <v/>
      </c>
      <c r="J451" s="20" t="str">
        <f>IF($A451="","",SUMIFS(Payments!$C:$C,Payments!$B:$B,$A451))</f>
        <v/>
      </c>
      <c r="K451" s="20" t="str">
        <f t="shared" si="19"/>
        <v/>
      </c>
      <c r="L451" s="21" t="str">
        <f t="shared" si="20"/>
        <v/>
      </c>
    </row>
    <row r="452" spans="1:12" x14ac:dyDescent="0.3">
      <c r="A452" s="17"/>
      <c r="B452" s="19"/>
      <c r="C452" s="17"/>
      <c r="D452" s="17"/>
      <c r="E452" s="17"/>
      <c r="F452" s="17"/>
      <c r="G452" s="20" t="str">
        <f>IF($A452="","",SUMIFS('Bill lines'!$G:$G,'Bill lines'!$A:$A,$A452))</f>
        <v/>
      </c>
      <c r="H452" s="20" t="str">
        <f>IF($A452="","",SUMIFS('Bill lines'!$H:$H,'Bill lines'!$A:$A,$A452))</f>
        <v/>
      </c>
      <c r="I452" s="20" t="str">
        <f t="shared" ref="I452:I503" si="21">IF($A452="","",G452-H452)</f>
        <v/>
      </c>
      <c r="J452" s="20" t="str">
        <f>IF($A452="","",SUMIFS(Payments!$C:$C,Payments!$B:$B,$A452))</f>
        <v/>
      </c>
      <c r="K452" s="20" t="str">
        <f t="shared" ref="K452:K503" si="22">IF($A452="","",I452-J452)</f>
        <v/>
      </c>
      <c r="L452" s="21" t="str">
        <f t="shared" ref="L452:L503" si="23">IF($A452="","",IF(I452=0,"No services",IF(K452&lt;0,"Refund due",IF(K452=0,"Paid",IF(J452&gt;0,"Part paid","Due")))))</f>
        <v/>
      </c>
    </row>
    <row r="453" spans="1:12" x14ac:dyDescent="0.3">
      <c r="A453" s="17"/>
      <c r="B453" s="19"/>
      <c r="C453" s="17"/>
      <c r="D453" s="17"/>
      <c r="E453" s="17"/>
      <c r="F453" s="17"/>
      <c r="G453" s="20" t="str">
        <f>IF($A453="","",SUMIFS('Bill lines'!$G:$G,'Bill lines'!$A:$A,$A453))</f>
        <v/>
      </c>
      <c r="H453" s="20" t="str">
        <f>IF($A453="","",SUMIFS('Bill lines'!$H:$H,'Bill lines'!$A:$A,$A453))</f>
        <v/>
      </c>
      <c r="I453" s="20" t="str">
        <f t="shared" si="21"/>
        <v/>
      </c>
      <c r="J453" s="20" t="str">
        <f>IF($A453="","",SUMIFS(Payments!$C:$C,Payments!$B:$B,$A453))</f>
        <v/>
      </c>
      <c r="K453" s="20" t="str">
        <f t="shared" si="22"/>
        <v/>
      </c>
      <c r="L453" s="21" t="str">
        <f t="shared" si="23"/>
        <v/>
      </c>
    </row>
    <row r="454" spans="1:12" x14ac:dyDescent="0.3">
      <c r="A454" s="17"/>
      <c r="B454" s="19"/>
      <c r="C454" s="17"/>
      <c r="D454" s="17"/>
      <c r="E454" s="17"/>
      <c r="F454" s="17"/>
      <c r="G454" s="20" t="str">
        <f>IF($A454="","",SUMIFS('Bill lines'!$G:$G,'Bill lines'!$A:$A,$A454))</f>
        <v/>
      </c>
      <c r="H454" s="20" t="str">
        <f>IF($A454="","",SUMIFS('Bill lines'!$H:$H,'Bill lines'!$A:$A,$A454))</f>
        <v/>
      </c>
      <c r="I454" s="20" t="str">
        <f t="shared" si="21"/>
        <v/>
      </c>
      <c r="J454" s="20" t="str">
        <f>IF($A454="","",SUMIFS(Payments!$C:$C,Payments!$B:$B,$A454))</f>
        <v/>
      </c>
      <c r="K454" s="20" t="str">
        <f t="shared" si="22"/>
        <v/>
      </c>
      <c r="L454" s="21" t="str">
        <f t="shared" si="23"/>
        <v/>
      </c>
    </row>
    <row r="455" spans="1:12" x14ac:dyDescent="0.3">
      <c r="A455" s="17"/>
      <c r="B455" s="19"/>
      <c r="C455" s="17"/>
      <c r="D455" s="17"/>
      <c r="E455" s="17"/>
      <c r="F455" s="17"/>
      <c r="G455" s="20" t="str">
        <f>IF($A455="","",SUMIFS('Bill lines'!$G:$G,'Bill lines'!$A:$A,$A455))</f>
        <v/>
      </c>
      <c r="H455" s="20" t="str">
        <f>IF($A455="","",SUMIFS('Bill lines'!$H:$H,'Bill lines'!$A:$A,$A455))</f>
        <v/>
      </c>
      <c r="I455" s="20" t="str">
        <f t="shared" si="21"/>
        <v/>
      </c>
      <c r="J455" s="20" t="str">
        <f>IF($A455="","",SUMIFS(Payments!$C:$C,Payments!$B:$B,$A455))</f>
        <v/>
      </c>
      <c r="K455" s="20" t="str">
        <f t="shared" si="22"/>
        <v/>
      </c>
      <c r="L455" s="21" t="str">
        <f t="shared" si="23"/>
        <v/>
      </c>
    </row>
    <row r="456" spans="1:12" x14ac:dyDescent="0.3">
      <c r="A456" s="17"/>
      <c r="B456" s="19"/>
      <c r="C456" s="17"/>
      <c r="D456" s="17"/>
      <c r="E456" s="17"/>
      <c r="F456" s="17"/>
      <c r="G456" s="20" t="str">
        <f>IF($A456="","",SUMIFS('Bill lines'!$G:$G,'Bill lines'!$A:$A,$A456))</f>
        <v/>
      </c>
      <c r="H456" s="20" t="str">
        <f>IF($A456="","",SUMIFS('Bill lines'!$H:$H,'Bill lines'!$A:$A,$A456))</f>
        <v/>
      </c>
      <c r="I456" s="20" t="str">
        <f t="shared" si="21"/>
        <v/>
      </c>
      <c r="J456" s="20" t="str">
        <f>IF($A456="","",SUMIFS(Payments!$C:$C,Payments!$B:$B,$A456))</f>
        <v/>
      </c>
      <c r="K456" s="20" t="str">
        <f t="shared" si="22"/>
        <v/>
      </c>
      <c r="L456" s="21" t="str">
        <f t="shared" si="23"/>
        <v/>
      </c>
    </row>
    <row r="457" spans="1:12" x14ac:dyDescent="0.3">
      <c r="A457" s="17"/>
      <c r="B457" s="19"/>
      <c r="C457" s="17"/>
      <c r="D457" s="17"/>
      <c r="E457" s="17"/>
      <c r="F457" s="17"/>
      <c r="G457" s="20" t="str">
        <f>IF($A457="","",SUMIFS('Bill lines'!$G:$G,'Bill lines'!$A:$A,$A457))</f>
        <v/>
      </c>
      <c r="H457" s="20" t="str">
        <f>IF($A457="","",SUMIFS('Bill lines'!$H:$H,'Bill lines'!$A:$A,$A457))</f>
        <v/>
      </c>
      <c r="I457" s="20" t="str">
        <f t="shared" si="21"/>
        <v/>
      </c>
      <c r="J457" s="20" t="str">
        <f>IF($A457="","",SUMIFS(Payments!$C:$C,Payments!$B:$B,$A457))</f>
        <v/>
      </c>
      <c r="K457" s="20" t="str">
        <f t="shared" si="22"/>
        <v/>
      </c>
      <c r="L457" s="21" t="str">
        <f t="shared" si="23"/>
        <v/>
      </c>
    </row>
    <row r="458" spans="1:12" x14ac:dyDescent="0.3">
      <c r="A458" s="17"/>
      <c r="B458" s="19"/>
      <c r="C458" s="17"/>
      <c r="D458" s="17"/>
      <c r="E458" s="17"/>
      <c r="F458" s="17"/>
      <c r="G458" s="20" t="str">
        <f>IF($A458="","",SUMIFS('Bill lines'!$G:$G,'Bill lines'!$A:$A,$A458))</f>
        <v/>
      </c>
      <c r="H458" s="20" t="str">
        <f>IF($A458="","",SUMIFS('Bill lines'!$H:$H,'Bill lines'!$A:$A,$A458))</f>
        <v/>
      </c>
      <c r="I458" s="20" t="str">
        <f t="shared" si="21"/>
        <v/>
      </c>
      <c r="J458" s="20" t="str">
        <f>IF($A458="","",SUMIFS(Payments!$C:$C,Payments!$B:$B,$A458))</f>
        <v/>
      </c>
      <c r="K458" s="20" t="str">
        <f t="shared" si="22"/>
        <v/>
      </c>
      <c r="L458" s="21" t="str">
        <f t="shared" si="23"/>
        <v/>
      </c>
    </row>
    <row r="459" spans="1:12" x14ac:dyDescent="0.3">
      <c r="A459" s="17"/>
      <c r="B459" s="19"/>
      <c r="C459" s="17"/>
      <c r="D459" s="17"/>
      <c r="E459" s="17"/>
      <c r="F459" s="17"/>
      <c r="G459" s="20" t="str">
        <f>IF($A459="","",SUMIFS('Bill lines'!$G:$G,'Bill lines'!$A:$A,$A459))</f>
        <v/>
      </c>
      <c r="H459" s="20" t="str">
        <f>IF($A459="","",SUMIFS('Bill lines'!$H:$H,'Bill lines'!$A:$A,$A459))</f>
        <v/>
      </c>
      <c r="I459" s="20" t="str">
        <f t="shared" si="21"/>
        <v/>
      </c>
      <c r="J459" s="20" t="str">
        <f>IF($A459="","",SUMIFS(Payments!$C:$C,Payments!$B:$B,$A459))</f>
        <v/>
      </c>
      <c r="K459" s="20" t="str">
        <f t="shared" si="22"/>
        <v/>
      </c>
      <c r="L459" s="21" t="str">
        <f t="shared" si="23"/>
        <v/>
      </c>
    </row>
    <row r="460" spans="1:12" x14ac:dyDescent="0.3">
      <c r="A460" s="17"/>
      <c r="B460" s="19"/>
      <c r="C460" s="17"/>
      <c r="D460" s="17"/>
      <c r="E460" s="17"/>
      <c r="F460" s="17"/>
      <c r="G460" s="20" t="str">
        <f>IF($A460="","",SUMIFS('Bill lines'!$G:$G,'Bill lines'!$A:$A,$A460))</f>
        <v/>
      </c>
      <c r="H460" s="20" t="str">
        <f>IF($A460="","",SUMIFS('Bill lines'!$H:$H,'Bill lines'!$A:$A,$A460))</f>
        <v/>
      </c>
      <c r="I460" s="20" t="str">
        <f t="shared" si="21"/>
        <v/>
      </c>
      <c r="J460" s="20" t="str">
        <f>IF($A460="","",SUMIFS(Payments!$C:$C,Payments!$B:$B,$A460))</f>
        <v/>
      </c>
      <c r="K460" s="20" t="str">
        <f t="shared" si="22"/>
        <v/>
      </c>
      <c r="L460" s="21" t="str">
        <f t="shared" si="23"/>
        <v/>
      </c>
    </row>
    <row r="461" spans="1:12" x14ac:dyDescent="0.3">
      <c r="A461" s="17"/>
      <c r="B461" s="19"/>
      <c r="C461" s="17"/>
      <c r="D461" s="17"/>
      <c r="E461" s="17"/>
      <c r="F461" s="17"/>
      <c r="G461" s="20" t="str">
        <f>IF($A461="","",SUMIFS('Bill lines'!$G:$G,'Bill lines'!$A:$A,$A461))</f>
        <v/>
      </c>
      <c r="H461" s="20" t="str">
        <f>IF($A461="","",SUMIFS('Bill lines'!$H:$H,'Bill lines'!$A:$A,$A461))</f>
        <v/>
      </c>
      <c r="I461" s="20" t="str">
        <f t="shared" si="21"/>
        <v/>
      </c>
      <c r="J461" s="20" t="str">
        <f>IF($A461="","",SUMIFS(Payments!$C:$C,Payments!$B:$B,$A461))</f>
        <v/>
      </c>
      <c r="K461" s="20" t="str">
        <f t="shared" si="22"/>
        <v/>
      </c>
      <c r="L461" s="21" t="str">
        <f t="shared" si="23"/>
        <v/>
      </c>
    </row>
    <row r="462" spans="1:12" x14ac:dyDescent="0.3">
      <c r="A462" s="17"/>
      <c r="B462" s="19"/>
      <c r="C462" s="17"/>
      <c r="D462" s="17"/>
      <c r="E462" s="17"/>
      <c r="F462" s="17"/>
      <c r="G462" s="20" t="str">
        <f>IF($A462="","",SUMIFS('Bill lines'!$G:$G,'Bill lines'!$A:$A,$A462))</f>
        <v/>
      </c>
      <c r="H462" s="20" t="str">
        <f>IF($A462="","",SUMIFS('Bill lines'!$H:$H,'Bill lines'!$A:$A,$A462))</f>
        <v/>
      </c>
      <c r="I462" s="20" t="str">
        <f t="shared" si="21"/>
        <v/>
      </c>
      <c r="J462" s="20" t="str">
        <f>IF($A462="","",SUMIFS(Payments!$C:$C,Payments!$B:$B,$A462))</f>
        <v/>
      </c>
      <c r="K462" s="20" t="str">
        <f t="shared" si="22"/>
        <v/>
      </c>
      <c r="L462" s="21" t="str">
        <f t="shared" si="23"/>
        <v/>
      </c>
    </row>
    <row r="463" spans="1:12" x14ac:dyDescent="0.3">
      <c r="A463" s="17"/>
      <c r="B463" s="19"/>
      <c r="C463" s="17"/>
      <c r="D463" s="17"/>
      <c r="E463" s="17"/>
      <c r="F463" s="17"/>
      <c r="G463" s="20" t="str">
        <f>IF($A463="","",SUMIFS('Bill lines'!$G:$G,'Bill lines'!$A:$A,$A463))</f>
        <v/>
      </c>
      <c r="H463" s="20" t="str">
        <f>IF($A463="","",SUMIFS('Bill lines'!$H:$H,'Bill lines'!$A:$A,$A463))</f>
        <v/>
      </c>
      <c r="I463" s="20" t="str">
        <f t="shared" si="21"/>
        <v/>
      </c>
      <c r="J463" s="20" t="str">
        <f>IF($A463="","",SUMIFS(Payments!$C:$C,Payments!$B:$B,$A463))</f>
        <v/>
      </c>
      <c r="K463" s="20" t="str">
        <f t="shared" si="22"/>
        <v/>
      </c>
      <c r="L463" s="21" t="str">
        <f t="shared" si="23"/>
        <v/>
      </c>
    </row>
    <row r="464" spans="1:12" x14ac:dyDescent="0.3">
      <c r="A464" s="17"/>
      <c r="B464" s="19"/>
      <c r="C464" s="17"/>
      <c r="D464" s="17"/>
      <c r="E464" s="17"/>
      <c r="F464" s="17"/>
      <c r="G464" s="20" t="str">
        <f>IF($A464="","",SUMIFS('Bill lines'!$G:$G,'Bill lines'!$A:$A,$A464))</f>
        <v/>
      </c>
      <c r="H464" s="20" t="str">
        <f>IF($A464="","",SUMIFS('Bill lines'!$H:$H,'Bill lines'!$A:$A,$A464))</f>
        <v/>
      </c>
      <c r="I464" s="20" t="str">
        <f t="shared" si="21"/>
        <v/>
      </c>
      <c r="J464" s="20" t="str">
        <f>IF($A464="","",SUMIFS(Payments!$C:$C,Payments!$B:$B,$A464))</f>
        <v/>
      </c>
      <c r="K464" s="20" t="str">
        <f t="shared" si="22"/>
        <v/>
      </c>
      <c r="L464" s="21" t="str">
        <f t="shared" si="23"/>
        <v/>
      </c>
    </row>
    <row r="465" spans="1:12" x14ac:dyDescent="0.3">
      <c r="A465" s="17"/>
      <c r="B465" s="19"/>
      <c r="C465" s="17"/>
      <c r="D465" s="17"/>
      <c r="E465" s="17"/>
      <c r="F465" s="17"/>
      <c r="G465" s="20" t="str">
        <f>IF($A465="","",SUMIFS('Bill lines'!$G:$G,'Bill lines'!$A:$A,$A465))</f>
        <v/>
      </c>
      <c r="H465" s="20" t="str">
        <f>IF($A465="","",SUMIFS('Bill lines'!$H:$H,'Bill lines'!$A:$A,$A465))</f>
        <v/>
      </c>
      <c r="I465" s="20" t="str">
        <f t="shared" si="21"/>
        <v/>
      </c>
      <c r="J465" s="20" t="str">
        <f>IF($A465="","",SUMIFS(Payments!$C:$C,Payments!$B:$B,$A465))</f>
        <v/>
      </c>
      <c r="K465" s="20" t="str">
        <f t="shared" si="22"/>
        <v/>
      </c>
      <c r="L465" s="21" t="str">
        <f t="shared" si="23"/>
        <v/>
      </c>
    </row>
    <row r="466" spans="1:12" x14ac:dyDescent="0.3">
      <c r="A466" s="17"/>
      <c r="B466" s="19"/>
      <c r="C466" s="17"/>
      <c r="D466" s="17"/>
      <c r="E466" s="17"/>
      <c r="F466" s="17"/>
      <c r="G466" s="20" t="str">
        <f>IF($A466="","",SUMIFS('Bill lines'!$G:$G,'Bill lines'!$A:$A,$A466))</f>
        <v/>
      </c>
      <c r="H466" s="20" t="str">
        <f>IF($A466="","",SUMIFS('Bill lines'!$H:$H,'Bill lines'!$A:$A,$A466))</f>
        <v/>
      </c>
      <c r="I466" s="20" t="str">
        <f t="shared" si="21"/>
        <v/>
      </c>
      <c r="J466" s="20" t="str">
        <f>IF($A466="","",SUMIFS(Payments!$C:$C,Payments!$B:$B,$A466))</f>
        <v/>
      </c>
      <c r="K466" s="20" t="str">
        <f t="shared" si="22"/>
        <v/>
      </c>
      <c r="L466" s="21" t="str">
        <f t="shared" si="23"/>
        <v/>
      </c>
    </row>
    <row r="467" spans="1:12" x14ac:dyDescent="0.3">
      <c r="A467" s="17"/>
      <c r="B467" s="19"/>
      <c r="C467" s="17"/>
      <c r="D467" s="17"/>
      <c r="E467" s="17"/>
      <c r="F467" s="17"/>
      <c r="G467" s="20" t="str">
        <f>IF($A467="","",SUMIFS('Bill lines'!$G:$G,'Bill lines'!$A:$A,$A467))</f>
        <v/>
      </c>
      <c r="H467" s="20" t="str">
        <f>IF($A467="","",SUMIFS('Bill lines'!$H:$H,'Bill lines'!$A:$A,$A467))</f>
        <v/>
      </c>
      <c r="I467" s="20" t="str">
        <f t="shared" si="21"/>
        <v/>
      </c>
      <c r="J467" s="20" t="str">
        <f>IF($A467="","",SUMIFS(Payments!$C:$C,Payments!$B:$B,$A467))</f>
        <v/>
      </c>
      <c r="K467" s="20" t="str">
        <f t="shared" si="22"/>
        <v/>
      </c>
      <c r="L467" s="21" t="str">
        <f t="shared" si="23"/>
        <v/>
      </c>
    </row>
    <row r="468" spans="1:12" x14ac:dyDescent="0.3">
      <c r="A468" s="17"/>
      <c r="B468" s="19"/>
      <c r="C468" s="17"/>
      <c r="D468" s="17"/>
      <c r="E468" s="17"/>
      <c r="F468" s="17"/>
      <c r="G468" s="20" t="str">
        <f>IF($A468="","",SUMIFS('Bill lines'!$G:$G,'Bill lines'!$A:$A,$A468))</f>
        <v/>
      </c>
      <c r="H468" s="20" t="str">
        <f>IF($A468="","",SUMIFS('Bill lines'!$H:$H,'Bill lines'!$A:$A,$A468))</f>
        <v/>
      </c>
      <c r="I468" s="20" t="str">
        <f t="shared" si="21"/>
        <v/>
      </c>
      <c r="J468" s="20" t="str">
        <f>IF($A468="","",SUMIFS(Payments!$C:$C,Payments!$B:$B,$A468))</f>
        <v/>
      </c>
      <c r="K468" s="20" t="str">
        <f t="shared" si="22"/>
        <v/>
      </c>
      <c r="L468" s="21" t="str">
        <f t="shared" si="23"/>
        <v/>
      </c>
    </row>
    <row r="469" spans="1:12" x14ac:dyDescent="0.3">
      <c r="A469" s="17"/>
      <c r="B469" s="19"/>
      <c r="C469" s="17"/>
      <c r="D469" s="17"/>
      <c r="E469" s="17"/>
      <c r="F469" s="17"/>
      <c r="G469" s="20" t="str">
        <f>IF($A469="","",SUMIFS('Bill lines'!$G:$G,'Bill lines'!$A:$A,$A469))</f>
        <v/>
      </c>
      <c r="H469" s="20" t="str">
        <f>IF($A469="","",SUMIFS('Bill lines'!$H:$H,'Bill lines'!$A:$A,$A469))</f>
        <v/>
      </c>
      <c r="I469" s="20" t="str">
        <f t="shared" si="21"/>
        <v/>
      </c>
      <c r="J469" s="20" t="str">
        <f>IF($A469="","",SUMIFS(Payments!$C:$C,Payments!$B:$B,$A469))</f>
        <v/>
      </c>
      <c r="K469" s="20" t="str">
        <f t="shared" si="22"/>
        <v/>
      </c>
      <c r="L469" s="21" t="str">
        <f t="shared" si="23"/>
        <v/>
      </c>
    </row>
    <row r="470" spans="1:12" x14ac:dyDescent="0.3">
      <c r="A470" s="17"/>
      <c r="B470" s="19"/>
      <c r="C470" s="17"/>
      <c r="D470" s="17"/>
      <c r="E470" s="17"/>
      <c r="F470" s="17"/>
      <c r="G470" s="20" t="str">
        <f>IF($A470="","",SUMIFS('Bill lines'!$G:$G,'Bill lines'!$A:$A,$A470))</f>
        <v/>
      </c>
      <c r="H470" s="20" t="str">
        <f>IF($A470="","",SUMIFS('Bill lines'!$H:$H,'Bill lines'!$A:$A,$A470))</f>
        <v/>
      </c>
      <c r="I470" s="20" t="str">
        <f t="shared" si="21"/>
        <v/>
      </c>
      <c r="J470" s="20" t="str">
        <f>IF($A470="","",SUMIFS(Payments!$C:$C,Payments!$B:$B,$A470))</f>
        <v/>
      </c>
      <c r="K470" s="20" t="str">
        <f t="shared" si="22"/>
        <v/>
      </c>
      <c r="L470" s="21" t="str">
        <f t="shared" si="23"/>
        <v/>
      </c>
    </row>
    <row r="471" spans="1:12" x14ac:dyDescent="0.3">
      <c r="A471" s="17"/>
      <c r="B471" s="19"/>
      <c r="C471" s="17"/>
      <c r="D471" s="17"/>
      <c r="E471" s="17"/>
      <c r="F471" s="17"/>
      <c r="G471" s="20" t="str">
        <f>IF($A471="","",SUMIFS('Bill lines'!$G:$G,'Bill lines'!$A:$A,$A471))</f>
        <v/>
      </c>
      <c r="H471" s="20" t="str">
        <f>IF($A471="","",SUMIFS('Bill lines'!$H:$H,'Bill lines'!$A:$A,$A471))</f>
        <v/>
      </c>
      <c r="I471" s="20" t="str">
        <f t="shared" si="21"/>
        <v/>
      </c>
      <c r="J471" s="20" t="str">
        <f>IF($A471="","",SUMIFS(Payments!$C:$C,Payments!$B:$B,$A471))</f>
        <v/>
      </c>
      <c r="K471" s="20" t="str">
        <f t="shared" si="22"/>
        <v/>
      </c>
      <c r="L471" s="21" t="str">
        <f t="shared" si="23"/>
        <v/>
      </c>
    </row>
    <row r="472" spans="1:12" x14ac:dyDescent="0.3">
      <c r="A472" s="17"/>
      <c r="B472" s="19"/>
      <c r="C472" s="17"/>
      <c r="D472" s="17"/>
      <c r="E472" s="17"/>
      <c r="F472" s="17"/>
      <c r="G472" s="20" t="str">
        <f>IF($A472="","",SUMIFS('Bill lines'!$G:$G,'Bill lines'!$A:$A,$A472))</f>
        <v/>
      </c>
      <c r="H472" s="20" t="str">
        <f>IF($A472="","",SUMIFS('Bill lines'!$H:$H,'Bill lines'!$A:$A,$A472))</f>
        <v/>
      </c>
      <c r="I472" s="20" t="str">
        <f t="shared" si="21"/>
        <v/>
      </c>
      <c r="J472" s="20" t="str">
        <f>IF($A472="","",SUMIFS(Payments!$C:$C,Payments!$B:$B,$A472))</f>
        <v/>
      </c>
      <c r="K472" s="20" t="str">
        <f t="shared" si="22"/>
        <v/>
      </c>
      <c r="L472" s="21" t="str">
        <f t="shared" si="23"/>
        <v/>
      </c>
    </row>
    <row r="473" spans="1:12" x14ac:dyDescent="0.3">
      <c r="A473" s="17"/>
      <c r="B473" s="19"/>
      <c r="C473" s="17"/>
      <c r="D473" s="17"/>
      <c r="E473" s="17"/>
      <c r="F473" s="17"/>
      <c r="G473" s="20" t="str">
        <f>IF($A473="","",SUMIFS('Bill lines'!$G:$G,'Bill lines'!$A:$A,$A473))</f>
        <v/>
      </c>
      <c r="H473" s="20" t="str">
        <f>IF($A473="","",SUMIFS('Bill lines'!$H:$H,'Bill lines'!$A:$A,$A473))</f>
        <v/>
      </c>
      <c r="I473" s="20" t="str">
        <f t="shared" si="21"/>
        <v/>
      </c>
      <c r="J473" s="20" t="str">
        <f>IF($A473="","",SUMIFS(Payments!$C:$C,Payments!$B:$B,$A473))</f>
        <v/>
      </c>
      <c r="K473" s="20" t="str">
        <f t="shared" si="22"/>
        <v/>
      </c>
      <c r="L473" s="21" t="str">
        <f t="shared" si="23"/>
        <v/>
      </c>
    </row>
    <row r="474" spans="1:12" x14ac:dyDescent="0.3">
      <c r="A474" s="17"/>
      <c r="B474" s="19"/>
      <c r="C474" s="17"/>
      <c r="D474" s="17"/>
      <c r="E474" s="17"/>
      <c r="F474" s="17"/>
      <c r="G474" s="20" t="str">
        <f>IF($A474="","",SUMIFS('Bill lines'!$G:$G,'Bill lines'!$A:$A,$A474))</f>
        <v/>
      </c>
      <c r="H474" s="20" t="str">
        <f>IF($A474="","",SUMIFS('Bill lines'!$H:$H,'Bill lines'!$A:$A,$A474))</f>
        <v/>
      </c>
      <c r="I474" s="20" t="str">
        <f t="shared" si="21"/>
        <v/>
      </c>
      <c r="J474" s="20" t="str">
        <f>IF($A474="","",SUMIFS(Payments!$C:$C,Payments!$B:$B,$A474))</f>
        <v/>
      </c>
      <c r="K474" s="20" t="str">
        <f t="shared" si="22"/>
        <v/>
      </c>
      <c r="L474" s="21" t="str">
        <f t="shared" si="23"/>
        <v/>
      </c>
    </row>
    <row r="475" spans="1:12" x14ac:dyDescent="0.3">
      <c r="A475" s="17"/>
      <c r="B475" s="19"/>
      <c r="C475" s="17"/>
      <c r="D475" s="17"/>
      <c r="E475" s="17"/>
      <c r="F475" s="17"/>
      <c r="G475" s="20" t="str">
        <f>IF($A475="","",SUMIFS('Bill lines'!$G:$G,'Bill lines'!$A:$A,$A475))</f>
        <v/>
      </c>
      <c r="H475" s="20" t="str">
        <f>IF($A475="","",SUMIFS('Bill lines'!$H:$H,'Bill lines'!$A:$A,$A475))</f>
        <v/>
      </c>
      <c r="I475" s="20" t="str">
        <f t="shared" si="21"/>
        <v/>
      </c>
      <c r="J475" s="20" t="str">
        <f>IF($A475="","",SUMIFS(Payments!$C:$C,Payments!$B:$B,$A475))</f>
        <v/>
      </c>
      <c r="K475" s="20" t="str">
        <f t="shared" si="22"/>
        <v/>
      </c>
      <c r="L475" s="21" t="str">
        <f t="shared" si="23"/>
        <v/>
      </c>
    </row>
    <row r="476" spans="1:12" x14ac:dyDescent="0.3">
      <c r="A476" s="17"/>
      <c r="B476" s="19"/>
      <c r="C476" s="17"/>
      <c r="D476" s="17"/>
      <c r="E476" s="17"/>
      <c r="F476" s="17"/>
      <c r="G476" s="20" t="str">
        <f>IF($A476="","",SUMIFS('Bill lines'!$G:$G,'Bill lines'!$A:$A,$A476))</f>
        <v/>
      </c>
      <c r="H476" s="20" t="str">
        <f>IF($A476="","",SUMIFS('Bill lines'!$H:$H,'Bill lines'!$A:$A,$A476))</f>
        <v/>
      </c>
      <c r="I476" s="20" t="str">
        <f t="shared" si="21"/>
        <v/>
      </c>
      <c r="J476" s="20" t="str">
        <f>IF($A476="","",SUMIFS(Payments!$C:$C,Payments!$B:$B,$A476))</f>
        <v/>
      </c>
      <c r="K476" s="20" t="str">
        <f t="shared" si="22"/>
        <v/>
      </c>
      <c r="L476" s="21" t="str">
        <f t="shared" si="23"/>
        <v/>
      </c>
    </row>
    <row r="477" spans="1:12" x14ac:dyDescent="0.3">
      <c r="A477" s="17"/>
      <c r="B477" s="19"/>
      <c r="C477" s="17"/>
      <c r="D477" s="17"/>
      <c r="E477" s="17"/>
      <c r="F477" s="17"/>
      <c r="G477" s="20" t="str">
        <f>IF($A477="","",SUMIFS('Bill lines'!$G:$G,'Bill lines'!$A:$A,$A477))</f>
        <v/>
      </c>
      <c r="H477" s="20" t="str">
        <f>IF($A477="","",SUMIFS('Bill lines'!$H:$H,'Bill lines'!$A:$A,$A477))</f>
        <v/>
      </c>
      <c r="I477" s="20" t="str">
        <f t="shared" si="21"/>
        <v/>
      </c>
      <c r="J477" s="20" t="str">
        <f>IF($A477="","",SUMIFS(Payments!$C:$C,Payments!$B:$B,$A477))</f>
        <v/>
      </c>
      <c r="K477" s="20" t="str">
        <f t="shared" si="22"/>
        <v/>
      </c>
      <c r="L477" s="21" t="str">
        <f t="shared" si="23"/>
        <v/>
      </c>
    </row>
    <row r="478" spans="1:12" x14ac:dyDescent="0.3">
      <c r="A478" s="17"/>
      <c r="B478" s="19"/>
      <c r="C478" s="17"/>
      <c r="D478" s="17"/>
      <c r="E478" s="17"/>
      <c r="F478" s="17"/>
      <c r="G478" s="20" t="str">
        <f>IF($A478="","",SUMIFS('Bill lines'!$G:$G,'Bill lines'!$A:$A,$A478))</f>
        <v/>
      </c>
      <c r="H478" s="20" t="str">
        <f>IF($A478="","",SUMIFS('Bill lines'!$H:$H,'Bill lines'!$A:$A,$A478))</f>
        <v/>
      </c>
      <c r="I478" s="20" t="str">
        <f t="shared" si="21"/>
        <v/>
      </c>
      <c r="J478" s="20" t="str">
        <f>IF($A478="","",SUMIFS(Payments!$C:$C,Payments!$B:$B,$A478))</f>
        <v/>
      </c>
      <c r="K478" s="20" t="str">
        <f t="shared" si="22"/>
        <v/>
      </c>
      <c r="L478" s="21" t="str">
        <f t="shared" si="23"/>
        <v/>
      </c>
    </row>
    <row r="479" spans="1:12" x14ac:dyDescent="0.3">
      <c r="A479" s="17"/>
      <c r="B479" s="19"/>
      <c r="C479" s="17"/>
      <c r="D479" s="17"/>
      <c r="E479" s="17"/>
      <c r="F479" s="17"/>
      <c r="G479" s="20" t="str">
        <f>IF($A479="","",SUMIFS('Bill lines'!$G:$G,'Bill lines'!$A:$A,$A479))</f>
        <v/>
      </c>
      <c r="H479" s="20" t="str">
        <f>IF($A479="","",SUMIFS('Bill lines'!$H:$H,'Bill lines'!$A:$A,$A479))</f>
        <v/>
      </c>
      <c r="I479" s="20" t="str">
        <f t="shared" si="21"/>
        <v/>
      </c>
      <c r="J479" s="20" t="str">
        <f>IF($A479="","",SUMIFS(Payments!$C:$C,Payments!$B:$B,$A479))</f>
        <v/>
      </c>
      <c r="K479" s="20" t="str">
        <f t="shared" si="22"/>
        <v/>
      </c>
      <c r="L479" s="21" t="str">
        <f t="shared" si="23"/>
        <v/>
      </c>
    </row>
    <row r="480" spans="1:12" x14ac:dyDescent="0.3">
      <c r="A480" s="17"/>
      <c r="B480" s="19"/>
      <c r="C480" s="17"/>
      <c r="D480" s="17"/>
      <c r="E480" s="17"/>
      <c r="F480" s="17"/>
      <c r="G480" s="20" t="str">
        <f>IF($A480="","",SUMIFS('Bill lines'!$G:$G,'Bill lines'!$A:$A,$A480))</f>
        <v/>
      </c>
      <c r="H480" s="20" t="str">
        <f>IF($A480="","",SUMIFS('Bill lines'!$H:$H,'Bill lines'!$A:$A,$A480))</f>
        <v/>
      </c>
      <c r="I480" s="20" t="str">
        <f t="shared" si="21"/>
        <v/>
      </c>
      <c r="J480" s="20" t="str">
        <f>IF($A480="","",SUMIFS(Payments!$C:$C,Payments!$B:$B,$A480))</f>
        <v/>
      </c>
      <c r="K480" s="20" t="str">
        <f t="shared" si="22"/>
        <v/>
      </c>
      <c r="L480" s="21" t="str">
        <f t="shared" si="23"/>
        <v/>
      </c>
    </row>
    <row r="481" spans="1:12" x14ac:dyDescent="0.3">
      <c r="A481" s="17"/>
      <c r="B481" s="19"/>
      <c r="C481" s="17"/>
      <c r="D481" s="17"/>
      <c r="E481" s="17"/>
      <c r="F481" s="17"/>
      <c r="G481" s="20" t="str">
        <f>IF($A481="","",SUMIFS('Bill lines'!$G:$G,'Bill lines'!$A:$A,$A481))</f>
        <v/>
      </c>
      <c r="H481" s="20" t="str">
        <f>IF($A481="","",SUMIFS('Bill lines'!$H:$H,'Bill lines'!$A:$A,$A481))</f>
        <v/>
      </c>
      <c r="I481" s="20" t="str">
        <f t="shared" si="21"/>
        <v/>
      </c>
      <c r="J481" s="20" t="str">
        <f>IF($A481="","",SUMIFS(Payments!$C:$C,Payments!$B:$B,$A481))</f>
        <v/>
      </c>
      <c r="K481" s="20" t="str">
        <f t="shared" si="22"/>
        <v/>
      </c>
      <c r="L481" s="21" t="str">
        <f t="shared" si="23"/>
        <v/>
      </c>
    </row>
    <row r="482" spans="1:12" x14ac:dyDescent="0.3">
      <c r="A482" s="17"/>
      <c r="B482" s="19"/>
      <c r="C482" s="17"/>
      <c r="D482" s="17"/>
      <c r="E482" s="17"/>
      <c r="F482" s="17"/>
      <c r="G482" s="20" t="str">
        <f>IF($A482="","",SUMIFS('Bill lines'!$G:$G,'Bill lines'!$A:$A,$A482))</f>
        <v/>
      </c>
      <c r="H482" s="20" t="str">
        <f>IF($A482="","",SUMIFS('Bill lines'!$H:$H,'Bill lines'!$A:$A,$A482))</f>
        <v/>
      </c>
      <c r="I482" s="20" t="str">
        <f t="shared" si="21"/>
        <v/>
      </c>
      <c r="J482" s="20" t="str">
        <f>IF($A482="","",SUMIFS(Payments!$C:$C,Payments!$B:$B,$A482))</f>
        <v/>
      </c>
      <c r="K482" s="20" t="str">
        <f t="shared" si="22"/>
        <v/>
      </c>
      <c r="L482" s="21" t="str">
        <f t="shared" si="23"/>
        <v/>
      </c>
    </row>
    <row r="483" spans="1:12" x14ac:dyDescent="0.3">
      <c r="A483" s="17"/>
      <c r="B483" s="19"/>
      <c r="C483" s="17"/>
      <c r="D483" s="17"/>
      <c r="E483" s="17"/>
      <c r="F483" s="17"/>
      <c r="G483" s="20" t="str">
        <f>IF($A483="","",SUMIFS('Bill lines'!$G:$G,'Bill lines'!$A:$A,$A483))</f>
        <v/>
      </c>
      <c r="H483" s="20" t="str">
        <f>IF($A483="","",SUMIFS('Bill lines'!$H:$H,'Bill lines'!$A:$A,$A483))</f>
        <v/>
      </c>
      <c r="I483" s="20" t="str">
        <f t="shared" si="21"/>
        <v/>
      </c>
      <c r="J483" s="20" t="str">
        <f>IF($A483="","",SUMIFS(Payments!$C:$C,Payments!$B:$B,$A483))</f>
        <v/>
      </c>
      <c r="K483" s="20" t="str">
        <f t="shared" si="22"/>
        <v/>
      </c>
      <c r="L483" s="21" t="str">
        <f t="shared" si="23"/>
        <v/>
      </c>
    </row>
    <row r="484" spans="1:12" x14ac:dyDescent="0.3">
      <c r="A484" s="17"/>
      <c r="B484" s="19"/>
      <c r="C484" s="17"/>
      <c r="D484" s="17"/>
      <c r="E484" s="17"/>
      <c r="F484" s="17"/>
      <c r="G484" s="20" t="str">
        <f>IF($A484="","",SUMIFS('Bill lines'!$G:$G,'Bill lines'!$A:$A,$A484))</f>
        <v/>
      </c>
      <c r="H484" s="20" t="str">
        <f>IF($A484="","",SUMIFS('Bill lines'!$H:$H,'Bill lines'!$A:$A,$A484))</f>
        <v/>
      </c>
      <c r="I484" s="20" t="str">
        <f t="shared" si="21"/>
        <v/>
      </c>
      <c r="J484" s="20" t="str">
        <f>IF($A484="","",SUMIFS(Payments!$C:$C,Payments!$B:$B,$A484))</f>
        <v/>
      </c>
      <c r="K484" s="20" t="str">
        <f t="shared" si="22"/>
        <v/>
      </c>
      <c r="L484" s="21" t="str">
        <f t="shared" si="23"/>
        <v/>
      </c>
    </row>
    <row r="485" spans="1:12" x14ac:dyDescent="0.3">
      <c r="A485" s="17"/>
      <c r="B485" s="19"/>
      <c r="C485" s="17"/>
      <c r="D485" s="17"/>
      <c r="E485" s="17"/>
      <c r="F485" s="17"/>
      <c r="G485" s="20" t="str">
        <f>IF($A485="","",SUMIFS('Bill lines'!$G:$G,'Bill lines'!$A:$A,$A485))</f>
        <v/>
      </c>
      <c r="H485" s="20" t="str">
        <f>IF($A485="","",SUMIFS('Bill lines'!$H:$H,'Bill lines'!$A:$A,$A485))</f>
        <v/>
      </c>
      <c r="I485" s="20" t="str">
        <f t="shared" si="21"/>
        <v/>
      </c>
      <c r="J485" s="20" t="str">
        <f>IF($A485="","",SUMIFS(Payments!$C:$C,Payments!$B:$B,$A485))</f>
        <v/>
      </c>
      <c r="K485" s="20" t="str">
        <f t="shared" si="22"/>
        <v/>
      </c>
      <c r="L485" s="21" t="str">
        <f t="shared" si="23"/>
        <v/>
      </c>
    </row>
    <row r="486" spans="1:12" x14ac:dyDescent="0.3">
      <c r="A486" s="17"/>
      <c r="B486" s="19"/>
      <c r="C486" s="17"/>
      <c r="D486" s="17"/>
      <c r="E486" s="17"/>
      <c r="F486" s="17"/>
      <c r="G486" s="20" t="str">
        <f>IF($A486="","",SUMIFS('Bill lines'!$G:$G,'Bill lines'!$A:$A,$A486))</f>
        <v/>
      </c>
      <c r="H486" s="20" t="str">
        <f>IF($A486="","",SUMIFS('Bill lines'!$H:$H,'Bill lines'!$A:$A,$A486))</f>
        <v/>
      </c>
      <c r="I486" s="20" t="str">
        <f t="shared" si="21"/>
        <v/>
      </c>
      <c r="J486" s="20" t="str">
        <f>IF($A486="","",SUMIFS(Payments!$C:$C,Payments!$B:$B,$A486))</f>
        <v/>
      </c>
      <c r="K486" s="20" t="str">
        <f t="shared" si="22"/>
        <v/>
      </c>
      <c r="L486" s="21" t="str">
        <f t="shared" si="23"/>
        <v/>
      </c>
    </row>
    <row r="487" spans="1:12" x14ac:dyDescent="0.3">
      <c r="A487" s="17"/>
      <c r="B487" s="19"/>
      <c r="C487" s="17"/>
      <c r="D487" s="17"/>
      <c r="E487" s="17"/>
      <c r="F487" s="17"/>
      <c r="G487" s="20" t="str">
        <f>IF($A487="","",SUMIFS('Bill lines'!$G:$G,'Bill lines'!$A:$A,$A487))</f>
        <v/>
      </c>
      <c r="H487" s="20" t="str">
        <f>IF($A487="","",SUMIFS('Bill lines'!$H:$H,'Bill lines'!$A:$A,$A487))</f>
        <v/>
      </c>
      <c r="I487" s="20" t="str">
        <f t="shared" si="21"/>
        <v/>
      </c>
      <c r="J487" s="20" t="str">
        <f>IF($A487="","",SUMIFS(Payments!$C:$C,Payments!$B:$B,$A487))</f>
        <v/>
      </c>
      <c r="K487" s="20" t="str">
        <f t="shared" si="22"/>
        <v/>
      </c>
      <c r="L487" s="21" t="str">
        <f t="shared" si="23"/>
        <v/>
      </c>
    </row>
    <row r="488" spans="1:12" x14ac:dyDescent="0.3">
      <c r="A488" s="17"/>
      <c r="B488" s="19"/>
      <c r="C488" s="17"/>
      <c r="D488" s="17"/>
      <c r="E488" s="17"/>
      <c r="F488" s="17"/>
      <c r="G488" s="20" t="str">
        <f>IF($A488="","",SUMIFS('Bill lines'!$G:$G,'Bill lines'!$A:$A,$A488))</f>
        <v/>
      </c>
      <c r="H488" s="20" t="str">
        <f>IF($A488="","",SUMIFS('Bill lines'!$H:$H,'Bill lines'!$A:$A,$A488))</f>
        <v/>
      </c>
      <c r="I488" s="20" t="str">
        <f t="shared" si="21"/>
        <v/>
      </c>
      <c r="J488" s="20" t="str">
        <f>IF($A488="","",SUMIFS(Payments!$C:$C,Payments!$B:$B,$A488))</f>
        <v/>
      </c>
      <c r="K488" s="20" t="str">
        <f t="shared" si="22"/>
        <v/>
      </c>
      <c r="L488" s="21" t="str">
        <f t="shared" si="23"/>
        <v/>
      </c>
    </row>
    <row r="489" spans="1:12" x14ac:dyDescent="0.3">
      <c r="A489" s="17"/>
      <c r="B489" s="19"/>
      <c r="C489" s="17"/>
      <c r="D489" s="17"/>
      <c r="E489" s="17"/>
      <c r="F489" s="17"/>
      <c r="G489" s="20" t="str">
        <f>IF($A489="","",SUMIFS('Bill lines'!$G:$G,'Bill lines'!$A:$A,$A489))</f>
        <v/>
      </c>
      <c r="H489" s="20" t="str">
        <f>IF($A489="","",SUMIFS('Bill lines'!$H:$H,'Bill lines'!$A:$A,$A489))</f>
        <v/>
      </c>
      <c r="I489" s="20" t="str">
        <f t="shared" si="21"/>
        <v/>
      </c>
      <c r="J489" s="20" t="str">
        <f>IF($A489="","",SUMIFS(Payments!$C:$C,Payments!$B:$B,$A489))</f>
        <v/>
      </c>
      <c r="K489" s="20" t="str">
        <f t="shared" si="22"/>
        <v/>
      </c>
      <c r="L489" s="21" t="str">
        <f t="shared" si="23"/>
        <v/>
      </c>
    </row>
    <row r="490" spans="1:12" x14ac:dyDescent="0.3">
      <c r="A490" s="17"/>
      <c r="B490" s="19"/>
      <c r="C490" s="17"/>
      <c r="D490" s="17"/>
      <c r="E490" s="17"/>
      <c r="F490" s="17"/>
      <c r="G490" s="20" t="str">
        <f>IF($A490="","",SUMIFS('Bill lines'!$G:$G,'Bill lines'!$A:$A,$A490))</f>
        <v/>
      </c>
      <c r="H490" s="20" t="str">
        <f>IF($A490="","",SUMIFS('Bill lines'!$H:$H,'Bill lines'!$A:$A,$A490))</f>
        <v/>
      </c>
      <c r="I490" s="20" t="str">
        <f t="shared" si="21"/>
        <v/>
      </c>
      <c r="J490" s="20" t="str">
        <f>IF($A490="","",SUMIFS(Payments!$C:$C,Payments!$B:$B,$A490))</f>
        <v/>
      </c>
      <c r="K490" s="20" t="str">
        <f t="shared" si="22"/>
        <v/>
      </c>
      <c r="L490" s="21" t="str">
        <f t="shared" si="23"/>
        <v/>
      </c>
    </row>
    <row r="491" spans="1:12" x14ac:dyDescent="0.3">
      <c r="A491" s="17"/>
      <c r="B491" s="19"/>
      <c r="C491" s="17"/>
      <c r="D491" s="17"/>
      <c r="E491" s="17"/>
      <c r="F491" s="17"/>
      <c r="G491" s="20" t="str">
        <f>IF($A491="","",SUMIFS('Bill lines'!$G:$G,'Bill lines'!$A:$A,$A491))</f>
        <v/>
      </c>
      <c r="H491" s="20" t="str">
        <f>IF($A491="","",SUMIFS('Bill lines'!$H:$H,'Bill lines'!$A:$A,$A491))</f>
        <v/>
      </c>
      <c r="I491" s="20" t="str">
        <f t="shared" si="21"/>
        <v/>
      </c>
      <c r="J491" s="20" t="str">
        <f>IF($A491="","",SUMIFS(Payments!$C:$C,Payments!$B:$B,$A491))</f>
        <v/>
      </c>
      <c r="K491" s="20" t="str">
        <f t="shared" si="22"/>
        <v/>
      </c>
      <c r="L491" s="21" t="str">
        <f t="shared" si="23"/>
        <v/>
      </c>
    </row>
    <row r="492" spans="1:12" x14ac:dyDescent="0.3">
      <c r="A492" s="17"/>
      <c r="B492" s="19"/>
      <c r="C492" s="17"/>
      <c r="D492" s="17"/>
      <c r="E492" s="17"/>
      <c r="F492" s="17"/>
      <c r="G492" s="20" t="str">
        <f>IF($A492="","",SUMIFS('Bill lines'!$G:$G,'Bill lines'!$A:$A,$A492))</f>
        <v/>
      </c>
      <c r="H492" s="20" t="str">
        <f>IF($A492="","",SUMIFS('Bill lines'!$H:$H,'Bill lines'!$A:$A,$A492))</f>
        <v/>
      </c>
      <c r="I492" s="20" t="str">
        <f t="shared" si="21"/>
        <v/>
      </c>
      <c r="J492" s="20" t="str">
        <f>IF($A492="","",SUMIFS(Payments!$C:$C,Payments!$B:$B,$A492))</f>
        <v/>
      </c>
      <c r="K492" s="20" t="str">
        <f t="shared" si="22"/>
        <v/>
      </c>
      <c r="L492" s="21" t="str">
        <f t="shared" si="23"/>
        <v/>
      </c>
    </row>
    <row r="493" spans="1:12" x14ac:dyDescent="0.3">
      <c r="A493" s="17"/>
      <c r="B493" s="19"/>
      <c r="C493" s="17"/>
      <c r="D493" s="17"/>
      <c r="E493" s="17"/>
      <c r="F493" s="17"/>
      <c r="G493" s="20" t="str">
        <f>IF($A493="","",SUMIFS('Bill lines'!$G:$G,'Bill lines'!$A:$A,$A493))</f>
        <v/>
      </c>
      <c r="H493" s="20" t="str">
        <f>IF($A493="","",SUMIFS('Bill lines'!$H:$H,'Bill lines'!$A:$A,$A493))</f>
        <v/>
      </c>
      <c r="I493" s="20" t="str">
        <f t="shared" si="21"/>
        <v/>
      </c>
      <c r="J493" s="20" t="str">
        <f>IF($A493="","",SUMIFS(Payments!$C:$C,Payments!$B:$B,$A493))</f>
        <v/>
      </c>
      <c r="K493" s="20" t="str">
        <f t="shared" si="22"/>
        <v/>
      </c>
      <c r="L493" s="21" t="str">
        <f t="shared" si="23"/>
        <v/>
      </c>
    </row>
    <row r="494" spans="1:12" x14ac:dyDescent="0.3">
      <c r="A494" s="17"/>
      <c r="B494" s="19"/>
      <c r="C494" s="17"/>
      <c r="D494" s="17"/>
      <c r="E494" s="17"/>
      <c r="F494" s="17"/>
      <c r="G494" s="20" t="str">
        <f>IF($A494="","",SUMIFS('Bill lines'!$G:$G,'Bill lines'!$A:$A,$A494))</f>
        <v/>
      </c>
      <c r="H494" s="20" t="str">
        <f>IF($A494="","",SUMIFS('Bill lines'!$H:$H,'Bill lines'!$A:$A,$A494))</f>
        <v/>
      </c>
      <c r="I494" s="20" t="str">
        <f t="shared" si="21"/>
        <v/>
      </c>
      <c r="J494" s="20" t="str">
        <f>IF($A494="","",SUMIFS(Payments!$C:$C,Payments!$B:$B,$A494))</f>
        <v/>
      </c>
      <c r="K494" s="20" t="str">
        <f t="shared" si="22"/>
        <v/>
      </c>
      <c r="L494" s="21" t="str">
        <f t="shared" si="23"/>
        <v/>
      </c>
    </row>
    <row r="495" spans="1:12" x14ac:dyDescent="0.3">
      <c r="A495" s="17"/>
      <c r="B495" s="19"/>
      <c r="C495" s="17"/>
      <c r="D495" s="17"/>
      <c r="E495" s="17"/>
      <c r="F495" s="17"/>
      <c r="G495" s="20" t="str">
        <f>IF($A495="","",SUMIFS('Bill lines'!$G:$G,'Bill lines'!$A:$A,$A495))</f>
        <v/>
      </c>
      <c r="H495" s="20" t="str">
        <f>IF($A495="","",SUMIFS('Bill lines'!$H:$H,'Bill lines'!$A:$A,$A495))</f>
        <v/>
      </c>
      <c r="I495" s="20" t="str">
        <f t="shared" si="21"/>
        <v/>
      </c>
      <c r="J495" s="20" t="str">
        <f>IF($A495="","",SUMIFS(Payments!$C:$C,Payments!$B:$B,$A495))</f>
        <v/>
      </c>
      <c r="K495" s="20" t="str">
        <f t="shared" si="22"/>
        <v/>
      </c>
      <c r="L495" s="21" t="str">
        <f t="shared" si="23"/>
        <v/>
      </c>
    </row>
    <row r="496" spans="1:12" x14ac:dyDescent="0.3">
      <c r="A496" s="17"/>
      <c r="B496" s="19"/>
      <c r="C496" s="17"/>
      <c r="D496" s="17"/>
      <c r="E496" s="17"/>
      <c r="F496" s="17"/>
      <c r="G496" s="20" t="str">
        <f>IF($A496="","",SUMIFS('Bill lines'!$G:$G,'Bill lines'!$A:$A,$A496))</f>
        <v/>
      </c>
      <c r="H496" s="20" t="str">
        <f>IF($A496="","",SUMIFS('Bill lines'!$H:$H,'Bill lines'!$A:$A,$A496))</f>
        <v/>
      </c>
      <c r="I496" s="20" t="str">
        <f t="shared" si="21"/>
        <v/>
      </c>
      <c r="J496" s="20" t="str">
        <f>IF($A496="","",SUMIFS(Payments!$C:$C,Payments!$B:$B,$A496))</f>
        <v/>
      </c>
      <c r="K496" s="20" t="str">
        <f t="shared" si="22"/>
        <v/>
      </c>
      <c r="L496" s="21" t="str">
        <f t="shared" si="23"/>
        <v/>
      </c>
    </row>
    <row r="497" spans="1:12" x14ac:dyDescent="0.3">
      <c r="A497" s="17"/>
      <c r="B497" s="19"/>
      <c r="C497" s="17"/>
      <c r="D497" s="17"/>
      <c r="E497" s="17"/>
      <c r="F497" s="17"/>
      <c r="G497" s="20" t="str">
        <f>IF($A497="","",SUMIFS('Bill lines'!$G:$G,'Bill lines'!$A:$A,$A497))</f>
        <v/>
      </c>
      <c r="H497" s="20" t="str">
        <f>IF($A497="","",SUMIFS('Bill lines'!$H:$H,'Bill lines'!$A:$A,$A497))</f>
        <v/>
      </c>
      <c r="I497" s="20" t="str">
        <f t="shared" si="21"/>
        <v/>
      </c>
      <c r="J497" s="20" t="str">
        <f>IF($A497="","",SUMIFS(Payments!$C:$C,Payments!$B:$B,$A497))</f>
        <v/>
      </c>
      <c r="K497" s="20" t="str">
        <f t="shared" si="22"/>
        <v/>
      </c>
      <c r="L497" s="21" t="str">
        <f t="shared" si="23"/>
        <v/>
      </c>
    </row>
    <row r="498" spans="1:12" x14ac:dyDescent="0.3">
      <c r="A498" s="17"/>
      <c r="B498" s="19"/>
      <c r="C498" s="17"/>
      <c r="D498" s="17"/>
      <c r="E498" s="17"/>
      <c r="F498" s="17"/>
      <c r="G498" s="20" t="str">
        <f>IF($A498="","",SUMIFS('Bill lines'!$G:$G,'Bill lines'!$A:$A,$A498))</f>
        <v/>
      </c>
      <c r="H498" s="20" t="str">
        <f>IF($A498="","",SUMIFS('Bill lines'!$H:$H,'Bill lines'!$A:$A,$A498))</f>
        <v/>
      </c>
      <c r="I498" s="20" t="str">
        <f t="shared" si="21"/>
        <v/>
      </c>
      <c r="J498" s="20" t="str">
        <f>IF($A498="","",SUMIFS(Payments!$C:$C,Payments!$B:$B,$A498))</f>
        <v/>
      </c>
      <c r="K498" s="20" t="str">
        <f t="shared" si="22"/>
        <v/>
      </c>
      <c r="L498" s="21" t="str">
        <f t="shared" si="23"/>
        <v/>
      </c>
    </row>
    <row r="499" spans="1:12" x14ac:dyDescent="0.3">
      <c r="A499" s="17"/>
      <c r="B499" s="19"/>
      <c r="C499" s="17"/>
      <c r="D499" s="17"/>
      <c r="E499" s="17"/>
      <c r="F499" s="17"/>
      <c r="G499" s="20" t="str">
        <f>IF($A499="","",SUMIFS('Bill lines'!$G:$G,'Bill lines'!$A:$A,$A499))</f>
        <v/>
      </c>
      <c r="H499" s="20" t="str">
        <f>IF($A499="","",SUMIFS('Bill lines'!$H:$H,'Bill lines'!$A:$A,$A499))</f>
        <v/>
      </c>
      <c r="I499" s="20" t="str">
        <f t="shared" si="21"/>
        <v/>
      </c>
      <c r="J499" s="20" t="str">
        <f>IF($A499="","",SUMIFS(Payments!$C:$C,Payments!$B:$B,$A499))</f>
        <v/>
      </c>
      <c r="K499" s="20" t="str">
        <f t="shared" si="22"/>
        <v/>
      </c>
      <c r="L499" s="21" t="str">
        <f t="shared" si="23"/>
        <v/>
      </c>
    </row>
    <row r="500" spans="1:12" x14ac:dyDescent="0.3">
      <c r="A500" s="17"/>
      <c r="B500" s="19"/>
      <c r="C500" s="17"/>
      <c r="D500" s="17"/>
      <c r="E500" s="17"/>
      <c r="F500" s="17"/>
      <c r="G500" s="20" t="str">
        <f>IF($A500="","",SUMIFS('Bill lines'!$G:$G,'Bill lines'!$A:$A,$A500))</f>
        <v/>
      </c>
      <c r="H500" s="20" t="str">
        <f>IF($A500="","",SUMIFS('Bill lines'!$H:$H,'Bill lines'!$A:$A,$A500))</f>
        <v/>
      </c>
      <c r="I500" s="20" t="str">
        <f t="shared" si="21"/>
        <v/>
      </c>
      <c r="J500" s="20" t="str">
        <f>IF($A500="","",SUMIFS(Payments!$C:$C,Payments!$B:$B,$A500))</f>
        <v/>
      </c>
      <c r="K500" s="20" t="str">
        <f t="shared" si="22"/>
        <v/>
      </c>
      <c r="L500" s="21" t="str">
        <f t="shared" si="23"/>
        <v/>
      </c>
    </row>
    <row r="501" spans="1:12" x14ac:dyDescent="0.3">
      <c r="A501" s="17"/>
      <c r="B501" s="19"/>
      <c r="C501" s="17"/>
      <c r="D501" s="17"/>
      <c r="E501" s="17"/>
      <c r="F501" s="17"/>
      <c r="G501" s="20" t="str">
        <f>IF($A501="","",SUMIFS('Bill lines'!$G:$G,'Bill lines'!$A:$A,$A501))</f>
        <v/>
      </c>
      <c r="H501" s="20" t="str">
        <f>IF($A501="","",SUMIFS('Bill lines'!$H:$H,'Bill lines'!$A:$A,$A501))</f>
        <v/>
      </c>
      <c r="I501" s="20" t="str">
        <f t="shared" si="21"/>
        <v/>
      </c>
      <c r="J501" s="20" t="str">
        <f>IF($A501="","",SUMIFS(Payments!$C:$C,Payments!$B:$B,$A501))</f>
        <v/>
      </c>
      <c r="K501" s="20" t="str">
        <f t="shared" si="22"/>
        <v/>
      </c>
      <c r="L501" s="21" t="str">
        <f t="shared" si="23"/>
        <v/>
      </c>
    </row>
    <row r="502" spans="1:12" x14ac:dyDescent="0.3">
      <c r="A502" s="17"/>
      <c r="B502" s="19"/>
      <c r="C502" s="17"/>
      <c r="D502" s="17"/>
      <c r="E502" s="17"/>
      <c r="F502" s="17"/>
      <c r="G502" s="20" t="str">
        <f>IF($A502="","",SUMIFS('Bill lines'!$G:$G,'Bill lines'!$A:$A,$A502))</f>
        <v/>
      </c>
      <c r="H502" s="20" t="str">
        <f>IF($A502="","",SUMIFS('Bill lines'!$H:$H,'Bill lines'!$A:$A,$A502))</f>
        <v/>
      </c>
      <c r="I502" s="20" t="str">
        <f t="shared" si="21"/>
        <v/>
      </c>
      <c r="J502" s="20" t="str">
        <f>IF($A502="","",SUMIFS(Payments!$C:$C,Payments!$B:$B,$A502))</f>
        <v/>
      </c>
      <c r="K502" s="20" t="str">
        <f t="shared" si="22"/>
        <v/>
      </c>
      <c r="L502" s="21" t="str">
        <f t="shared" si="23"/>
        <v/>
      </c>
    </row>
    <row r="503" spans="1:12" x14ac:dyDescent="0.3">
      <c r="A503" s="17"/>
      <c r="B503" s="19"/>
      <c r="C503" s="17"/>
      <c r="D503" s="17"/>
      <c r="E503" s="17"/>
      <c r="F503" s="17"/>
      <c r="G503" s="20" t="str">
        <f>IF($A503="","",SUMIFS('Bill lines'!$G:$G,'Bill lines'!$A:$A,$A503))</f>
        <v/>
      </c>
      <c r="H503" s="20" t="str">
        <f>IF($A503="","",SUMIFS('Bill lines'!$H:$H,'Bill lines'!$A:$A,$A503))</f>
        <v/>
      </c>
      <c r="I503" s="20" t="str">
        <f t="shared" si="21"/>
        <v/>
      </c>
      <c r="J503" s="20" t="str">
        <f>IF($A503="","",SUMIFS(Payments!$C:$C,Payments!$B:$B,$A503))</f>
        <v/>
      </c>
      <c r="K503" s="20" t="str">
        <f t="shared" si="22"/>
        <v/>
      </c>
      <c r="L503" s="21" t="str">
        <f t="shared" si="23"/>
        <v/>
      </c>
    </row>
  </sheetData>
  <conditionalFormatting sqref="L4:L503">
    <cfRule type="cellIs" dxfId="2" priority="1" operator="equal">
      <formula>"Due"</formula>
    </cfRule>
    <cfRule type="cellIs" dxfId="1" priority="2" operator="equal">
      <formula>"Part paid"</formula>
    </cfRule>
    <cfRule type="cellIs" dxfId="0" priority="3" operator="equal">
      <formula>"Paid"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J2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2" customWidth="1"/>
    <col min="2" max="2" width="11" customWidth="1"/>
    <col min="3" max="3" width="44" customWidth="1"/>
    <col min="4" max="4" width="14" customWidth="1"/>
    <col min="5" max="5" width="7" customWidth="1"/>
    <col min="6" max="6" width="11" customWidth="1"/>
    <col min="7" max="7" width="12" customWidth="1"/>
    <col min="8" max="8" width="11" customWidth="1"/>
    <col min="9" max="9" width="12" customWidth="1"/>
    <col min="10" max="10" width="13" customWidth="1"/>
  </cols>
  <sheetData>
    <row r="1" spans="1:10" ht="25.95" customHeight="1" x14ac:dyDescent="0.4">
      <c r="A1" s="1" t="s">
        <v>104</v>
      </c>
    </row>
    <row r="2" spans="1:10" x14ac:dyDescent="0.3">
      <c r="A2" s="2" t="s">
        <v>105</v>
      </c>
    </row>
    <row r="3" spans="1:10" ht="31.95" customHeight="1" x14ac:dyDescent="0.3">
      <c r="A3" s="16" t="s">
        <v>78</v>
      </c>
      <c r="B3" s="16" t="s">
        <v>79</v>
      </c>
      <c r="C3" s="16" t="s">
        <v>39</v>
      </c>
      <c r="D3" s="16" t="s">
        <v>40</v>
      </c>
      <c r="E3" s="16" t="s">
        <v>106</v>
      </c>
      <c r="F3" s="16" t="s">
        <v>41</v>
      </c>
      <c r="G3" s="16" t="s">
        <v>107</v>
      </c>
      <c r="H3" s="16" t="s">
        <v>84</v>
      </c>
      <c r="I3" s="16" t="s">
        <v>108</v>
      </c>
      <c r="J3" s="16" t="s">
        <v>109</v>
      </c>
    </row>
    <row r="4" spans="1:10" x14ac:dyDescent="0.3">
      <c r="A4" s="17" t="s">
        <v>89</v>
      </c>
      <c r="B4" s="19">
        <f>IF($A4="","",IFERROR(INDEX(Bills!$B:$B,MATCH($A4,Bills!$A:$A,0)),""))</f>
        <v>46327</v>
      </c>
      <c r="C4" s="17" t="s">
        <v>42</v>
      </c>
      <c r="D4" s="21" t="str">
        <f>IF($C4="","",IFERROR(VLOOKUP($C4,Services!$A$4:$C$203,2,FALSE),"Other"))</f>
        <v>OPD</v>
      </c>
      <c r="E4" s="17"/>
      <c r="F4" s="18">
        <f>IF($C4="","",IFERROR(VLOOKUP($C4,Services!$A$4:$C$203,3,FALSE),0))</f>
        <v>500</v>
      </c>
      <c r="G4" s="20">
        <f t="shared" ref="G4:G67" si="0">IF($C4="","",IF($E4="",1,N($E4))*N($F4))</f>
        <v>500</v>
      </c>
      <c r="H4" s="18"/>
      <c r="I4" s="20">
        <f t="shared" ref="I4:I67" si="1">IF($C4="","",G4-N(H4))</f>
        <v>500</v>
      </c>
      <c r="J4" s="21" t="str">
        <f>IF(OR($A4="",$C4=""),"",$A4&amp;"#"&amp;COUNTIFS($A$4:$A4,$A4,$C$4:$C4,"&lt;&gt;"))</f>
        <v>B-001#1</v>
      </c>
    </row>
    <row r="5" spans="1:10" x14ac:dyDescent="0.3">
      <c r="A5" s="17" t="s">
        <v>89</v>
      </c>
      <c r="B5" s="19">
        <f>IF($A5="","",IFERROR(INDEX(Bills!$B:$B,MATCH($A5,Bills!$A:$A,0)),""))</f>
        <v>46327</v>
      </c>
      <c r="C5" s="17" t="s">
        <v>53</v>
      </c>
      <c r="D5" s="21" t="str">
        <f>IF($C5="","",IFERROR(VLOOKUP($C5,Services!$A$4:$C$203,2,FALSE),"Other"))</f>
        <v>Diagnostics</v>
      </c>
      <c r="E5" s="17"/>
      <c r="F5" s="18">
        <f>IF($C5="","",IFERROR(VLOOKUP($C5,Services!$A$4:$C$203,3,FALSE),0))</f>
        <v>300</v>
      </c>
      <c r="G5" s="20">
        <f t="shared" si="0"/>
        <v>300</v>
      </c>
      <c r="H5" s="18"/>
      <c r="I5" s="20">
        <f t="shared" si="1"/>
        <v>300</v>
      </c>
      <c r="J5" s="21" t="str">
        <f>IF(OR($A5="",$C5=""),"",$A5&amp;"#"&amp;COUNTIFS($A$4:$A5,$A5,$C$4:$C5,"&lt;&gt;"))</f>
        <v>B-001#2</v>
      </c>
    </row>
    <row r="6" spans="1:10" x14ac:dyDescent="0.3">
      <c r="A6" s="17" t="s">
        <v>89</v>
      </c>
      <c r="B6" s="19">
        <f>IF($A6="","",IFERROR(INDEX(Bills!$B:$B,MATCH($A6,Bills!$A:$A,0)),""))</f>
        <v>46327</v>
      </c>
      <c r="C6" s="17" t="s">
        <v>55</v>
      </c>
      <c r="D6" s="21" t="str">
        <f>IF($C6="","",IFERROR(VLOOKUP($C6,Services!$A$4:$C$203,2,FALSE),"Other"))</f>
        <v>Lab</v>
      </c>
      <c r="E6" s="17"/>
      <c r="F6" s="18">
        <f>IF($C6="","",IFERROR(VLOOKUP($C6,Services!$A$4:$C$203,3,FALSE),0))</f>
        <v>60</v>
      </c>
      <c r="G6" s="20">
        <f t="shared" si="0"/>
        <v>60</v>
      </c>
      <c r="H6" s="18">
        <v>0</v>
      </c>
      <c r="I6" s="20">
        <f t="shared" si="1"/>
        <v>60</v>
      </c>
      <c r="J6" s="21" t="str">
        <f>IF(OR($A6="",$C6=""),"",$A6&amp;"#"&amp;COUNTIFS($A$4:$A6,$A6,$C$4:$C6,"&lt;&gt;"))</f>
        <v>B-001#3</v>
      </c>
    </row>
    <row r="7" spans="1:10" x14ac:dyDescent="0.3">
      <c r="A7" s="17" t="s">
        <v>94</v>
      </c>
      <c r="B7" s="19">
        <f>IF($A7="","",IFERROR(INDEX(Bills!$B:$B,MATCH($A7,Bills!$A:$A,0)),""))</f>
        <v>46327</v>
      </c>
      <c r="C7" s="17" t="s">
        <v>68</v>
      </c>
      <c r="D7" s="21" t="str">
        <f>IF($C7="","",IFERROR(VLOOKUP($C7,Services!$A$4:$C$203,2,FALSE),"Other"))</f>
        <v>Ward</v>
      </c>
      <c r="E7" s="17"/>
      <c r="F7" s="18">
        <f>IF($C7="","",IFERROR(VLOOKUP($C7,Services!$A$4:$C$203,3,FALSE),0))</f>
        <v>1000</v>
      </c>
      <c r="G7" s="20">
        <f t="shared" si="0"/>
        <v>1000</v>
      </c>
      <c r="H7" s="18"/>
      <c r="I7" s="20">
        <f t="shared" si="1"/>
        <v>1000</v>
      </c>
      <c r="J7" s="21" t="str">
        <f>IF(OR($A7="",$C7=""),"",$A7&amp;"#"&amp;COUNTIFS($A$4:$A7,$A7,$C$4:$C7,"&lt;&gt;"))</f>
        <v>B-002#1</v>
      </c>
    </row>
    <row r="8" spans="1:10" x14ac:dyDescent="0.3">
      <c r="A8" s="17" t="s">
        <v>94</v>
      </c>
      <c r="B8" s="19">
        <f>IF($A8="","",IFERROR(INDEX(Bills!$B:$B,MATCH($A8,Bills!$A:$A,0)),""))</f>
        <v>46327</v>
      </c>
      <c r="C8" s="17" t="s">
        <v>48</v>
      </c>
      <c r="D8" s="21" t="str">
        <f>IF($C8="","",IFERROR(VLOOKUP($C8,Services!$A$4:$C$203,2,FALSE),"Other"))</f>
        <v>Procedure</v>
      </c>
      <c r="E8" s="17">
        <v>2</v>
      </c>
      <c r="F8" s="18">
        <f>IF($C8="","",IFERROR(VLOOKUP($C8,Services!$A$4:$C$203,3,FALSE),0))</f>
        <v>350</v>
      </c>
      <c r="G8" s="20">
        <f t="shared" si="0"/>
        <v>700</v>
      </c>
      <c r="H8" s="18"/>
      <c r="I8" s="20">
        <f t="shared" si="1"/>
        <v>700</v>
      </c>
      <c r="J8" s="21" t="str">
        <f>IF(OR($A8="",$C8=""),"",$A8&amp;"#"&amp;COUNTIFS($A$4:$A8,$A8,$C$4:$C8,"&lt;&gt;"))</f>
        <v>B-002#2</v>
      </c>
    </row>
    <row r="9" spans="1:10" x14ac:dyDescent="0.3">
      <c r="A9" s="17" t="s">
        <v>94</v>
      </c>
      <c r="B9" s="19">
        <f>IF($A9="","",IFERROR(INDEX(Bills!$B:$B,MATCH($A9,Bills!$A:$A,0)),""))</f>
        <v>46327</v>
      </c>
      <c r="C9" s="17" t="s">
        <v>49</v>
      </c>
      <c r="D9" s="21" t="str">
        <f>IF($C9="","",IFERROR(VLOOKUP($C9,Services!$A$4:$C$203,2,FALSE),"Other"))</f>
        <v>Procedure</v>
      </c>
      <c r="E9" s="17">
        <v>3</v>
      </c>
      <c r="F9" s="18">
        <f>IF($C9="","",IFERROR(VLOOKUP($C9,Services!$A$4:$C$203,3,FALSE),0))</f>
        <v>50</v>
      </c>
      <c r="G9" s="20">
        <f t="shared" si="0"/>
        <v>150</v>
      </c>
      <c r="H9" s="18"/>
      <c r="I9" s="20">
        <f t="shared" si="1"/>
        <v>150</v>
      </c>
      <c r="J9" s="21" t="str">
        <f>IF(OR($A9="",$C9=""),"",$A9&amp;"#"&amp;COUNTIFS($A$4:$A9,$A9,$C$4:$C9,"&lt;&gt;"))</f>
        <v>B-002#3</v>
      </c>
    </row>
    <row r="10" spans="1:10" x14ac:dyDescent="0.3">
      <c r="A10" s="17" t="s">
        <v>99</v>
      </c>
      <c r="B10" s="19">
        <f>IF($A10="","",IFERROR(INDEX(Bills!$B:$B,MATCH($A10,Bills!$A:$A,0)),""))</f>
        <v>46328</v>
      </c>
      <c r="C10" s="17" t="s">
        <v>62</v>
      </c>
      <c r="D10" s="21" t="str">
        <f>IF($C10="","",IFERROR(VLOOKUP($C10,Services!$A$4:$C$203,2,FALSE),"Other"))</f>
        <v>Ward</v>
      </c>
      <c r="E10" s="17">
        <v>3</v>
      </c>
      <c r="F10" s="18">
        <f>IF($C10="","",IFERROR(VLOOKUP($C10,Services!$A$4:$C$203,3,FALSE),0))</f>
        <v>1500</v>
      </c>
      <c r="G10" s="20">
        <f t="shared" si="0"/>
        <v>4500</v>
      </c>
      <c r="H10" s="18"/>
      <c r="I10" s="20">
        <f t="shared" si="1"/>
        <v>4500</v>
      </c>
      <c r="J10" s="21" t="str">
        <f>IF(OR($A10="",$C10=""),"",$A10&amp;"#"&amp;COUNTIFS($A$4:$A10,$A10,$C$4:$C10,"&lt;&gt;"))</f>
        <v>B-003#1</v>
      </c>
    </row>
    <row r="11" spans="1:10" x14ac:dyDescent="0.3">
      <c r="A11" s="17" t="s">
        <v>99</v>
      </c>
      <c r="B11" s="19">
        <f>IF($A11="","",IFERROR(INDEX(Bills!$B:$B,MATCH($A11,Bills!$A:$A,0)),""))</f>
        <v>46328</v>
      </c>
      <c r="C11" s="17" t="s">
        <v>65</v>
      </c>
      <c r="D11" s="21" t="str">
        <f>IF($C11="","",IFERROR(VLOOKUP($C11,Services!$A$4:$C$203,2,FALSE),"Other"))</f>
        <v>Ward</v>
      </c>
      <c r="E11" s="17">
        <v>3</v>
      </c>
      <c r="F11" s="18">
        <f>IF($C11="","",IFERROR(VLOOKUP($C11,Services!$A$4:$C$203,3,FALSE),0))</f>
        <v>500</v>
      </c>
      <c r="G11" s="20">
        <f t="shared" si="0"/>
        <v>1500</v>
      </c>
      <c r="H11" s="18"/>
      <c r="I11" s="20">
        <f t="shared" si="1"/>
        <v>1500</v>
      </c>
      <c r="J11" s="21" t="str">
        <f>IF(OR($A11="",$C11=""),"",$A11&amp;"#"&amp;COUNTIFS($A$4:$A11,$A11,$C$4:$C11,"&lt;&gt;"))</f>
        <v>B-003#2</v>
      </c>
    </row>
    <row r="12" spans="1:10" x14ac:dyDescent="0.3">
      <c r="A12" s="17" t="s">
        <v>99</v>
      </c>
      <c r="B12" s="19">
        <f>IF($A12="","",IFERROR(INDEX(Bills!$B:$B,MATCH($A12,Bills!$A:$A,0)),""))</f>
        <v>46328</v>
      </c>
      <c r="C12" s="17" t="s">
        <v>66</v>
      </c>
      <c r="D12" s="21" t="str">
        <f>IF($C12="","",IFERROR(VLOOKUP($C12,Services!$A$4:$C$203,2,FALSE),"Other"))</f>
        <v>Ward</v>
      </c>
      <c r="E12" s="17">
        <v>4</v>
      </c>
      <c r="F12" s="18">
        <f>IF($C12="","",IFERROR(VLOOKUP($C12,Services!$A$4:$C$203,3,FALSE),0))</f>
        <v>600</v>
      </c>
      <c r="G12" s="20">
        <f t="shared" si="0"/>
        <v>2400</v>
      </c>
      <c r="H12" s="18"/>
      <c r="I12" s="20">
        <f t="shared" si="1"/>
        <v>2400</v>
      </c>
      <c r="J12" s="21" t="str">
        <f>IF(OR($A12="",$C12=""),"",$A12&amp;"#"&amp;COUNTIFS($A$4:$A12,$A12,$C$4:$C12,"&lt;&gt;"))</f>
        <v>B-003#3</v>
      </c>
    </row>
    <row r="13" spans="1:10" x14ac:dyDescent="0.3">
      <c r="A13" s="17" t="s">
        <v>99</v>
      </c>
      <c r="B13" s="19">
        <f>IF($A13="","",IFERROR(INDEX(Bills!$B:$B,MATCH($A13,Bills!$A:$A,0)),""))</f>
        <v>46328</v>
      </c>
      <c r="C13" s="17" t="s">
        <v>75</v>
      </c>
      <c r="D13" s="21" t="str">
        <f>IF($C13="","",IFERROR(VLOOKUP($C13,Services!$A$4:$C$203,2,FALSE),"Other"))</f>
        <v>Pharmacy</v>
      </c>
      <c r="E13" s="17">
        <v>1</v>
      </c>
      <c r="F13" s="18">
        <v>2860</v>
      </c>
      <c r="G13" s="20">
        <f t="shared" si="0"/>
        <v>2860</v>
      </c>
      <c r="H13" s="18"/>
      <c r="I13" s="20">
        <f t="shared" si="1"/>
        <v>2860</v>
      </c>
      <c r="J13" s="21" t="str">
        <f>IF(OR($A13="",$C13=""),"",$A13&amp;"#"&amp;COUNTIFS($A$4:$A13,$A13,$C$4:$C13,"&lt;&gt;"))</f>
        <v>B-003#4</v>
      </c>
    </row>
    <row r="14" spans="1:10" x14ac:dyDescent="0.3">
      <c r="A14" s="17" t="s">
        <v>99</v>
      </c>
      <c r="B14" s="19">
        <f>IF($A14="","",IFERROR(INDEX(Bills!$B:$B,MATCH($A14,Bills!$A:$A,0)),""))</f>
        <v>46328</v>
      </c>
      <c r="C14" s="17" t="s">
        <v>59</v>
      </c>
      <c r="D14" s="21" t="str">
        <f>IF($C14="","",IFERROR(VLOOKUP($C14,Services!$A$4:$C$203,2,FALSE),"Other"))</f>
        <v>Radiology</v>
      </c>
      <c r="E14" s="17"/>
      <c r="F14" s="18">
        <f>IF($C14="","",IFERROR(VLOOKUP($C14,Services!$A$4:$C$203,3,FALSE),0))</f>
        <v>450</v>
      </c>
      <c r="G14" s="20">
        <f t="shared" si="0"/>
        <v>450</v>
      </c>
      <c r="H14" s="18">
        <v>300</v>
      </c>
      <c r="I14" s="20">
        <f t="shared" si="1"/>
        <v>150</v>
      </c>
      <c r="J14" s="21" t="str">
        <f>IF(OR($A14="",$C14=""),"",$A14&amp;"#"&amp;COUNTIFS($A$4:$A14,$A14,$C$4:$C14,"&lt;&gt;"))</f>
        <v>B-003#5</v>
      </c>
    </row>
    <row r="15" spans="1:10" x14ac:dyDescent="0.3">
      <c r="A15" s="17"/>
      <c r="B15" s="19" t="str">
        <f>IF($A15="","",IFERROR(INDEX(Bills!$B:$B,MATCH($A15,Bills!$A:$A,0)),""))</f>
        <v/>
      </c>
      <c r="C15" s="17"/>
      <c r="D15" s="21" t="str">
        <f>IF($C15="","",IFERROR(VLOOKUP($C15,Services!$A$4:$C$203,2,FALSE),"Other"))</f>
        <v/>
      </c>
      <c r="E15" s="17"/>
      <c r="F15" s="18" t="str">
        <f>IF($C15="","",IFERROR(VLOOKUP($C15,Services!$A$4:$C$203,3,FALSE),0))</f>
        <v/>
      </c>
      <c r="G15" s="20" t="str">
        <f t="shared" si="0"/>
        <v/>
      </c>
      <c r="H15" s="18"/>
      <c r="I15" s="20" t="str">
        <f t="shared" si="1"/>
        <v/>
      </c>
      <c r="J15" s="21" t="str">
        <f>IF(OR($A15="",$C15=""),"",$A15&amp;"#"&amp;COUNTIFS($A$4:$A15,$A15,$C$4:$C15,"&lt;&gt;"))</f>
        <v/>
      </c>
    </row>
    <row r="16" spans="1:10" x14ac:dyDescent="0.3">
      <c r="A16" s="17"/>
      <c r="B16" s="19" t="str">
        <f>IF($A16="","",IFERROR(INDEX(Bills!$B:$B,MATCH($A16,Bills!$A:$A,0)),""))</f>
        <v/>
      </c>
      <c r="C16" s="17"/>
      <c r="D16" s="21" t="str">
        <f>IF($C16="","",IFERROR(VLOOKUP($C16,Services!$A$4:$C$203,2,FALSE),"Other"))</f>
        <v/>
      </c>
      <c r="E16" s="17"/>
      <c r="F16" s="18" t="str">
        <f>IF($C16="","",IFERROR(VLOOKUP($C16,Services!$A$4:$C$203,3,FALSE),0))</f>
        <v/>
      </c>
      <c r="G16" s="20" t="str">
        <f t="shared" si="0"/>
        <v/>
      </c>
      <c r="H16" s="18"/>
      <c r="I16" s="20" t="str">
        <f t="shared" si="1"/>
        <v/>
      </c>
      <c r="J16" s="21" t="str">
        <f>IF(OR($A16="",$C16=""),"",$A16&amp;"#"&amp;COUNTIFS($A$4:$A16,$A16,$C$4:$C16,"&lt;&gt;"))</f>
        <v/>
      </c>
    </row>
    <row r="17" spans="1:10" x14ac:dyDescent="0.3">
      <c r="A17" s="17"/>
      <c r="B17" s="19" t="str">
        <f>IF($A17="","",IFERROR(INDEX(Bills!$B:$B,MATCH($A17,Bills!$A:$A,0)),""))</f>
        <v/>
      </c>
      <c r="C17" s="17"/>
      <c r="D17" s="21" t="str">
        <f>IF($C17="","",IFERROR(VLOOKUP($C17,Services!$A$4:$C$203,2,FALSE),"Other"))</f>
        <v/>
      </c>
      <c r="E17" s="17"/>
      <c r="F17" s="18" t="str">
        <f>IF($C17="","",IFERROR(VLOOKUP($C17,Services!$A$4:$C$203,3,FALSE),0))</f>
        <v/>
      </c>
      <c r="G17" s="20" t="str">
        <f t="shared" si="0"/>
        <v/>
      </c>
      <c r="H17" s="18"/>
      <c r="I17" s="20" t="str">
        <f t="shared" si="1"/>
        <v/>
      </c>
      <c r="J17" s="21" t="str">
        <f>IF(OR($A17="",$C17=""),"",$A17&amp;"#"&amp;COUNTIFS($A$4:$A17,$A17,$C$4:$C17,"&lt;&gt;"))</f>
        <v/>
      </c>
    </row>
    <row r="18" spans="1:10" x14ac:dyDescent="0.3">
      <c r="A18" s="17"/>
      <c r="B18" s="19" t="str">
        <f>IF($A18="","",IFERROR(INDEX(Bills!$B:$B,MATCH($A18,Bills!$A:$A,0)),""))</f>
        <v/>
      </c>
      <c r="C18" s="17"/>
      <c r="D18" s="21" t="str">
        <f>IF($C18="","",IFERROR(VLOOKUP($C18,Services!$A$4:$C$203,2,FALSE),"Other"))</f>
        <v/>
      </c>
      <c r="E18" s="17"/>
      <c r="F18" s="18" t="str">
        <f>IF($C18="","",IFERROR(VLOOKUP($C18,Services!$A$4:$C$203,3,FALSE),0))</f>
        <v/>
      </c>
      <c r="G18" s="20" t="str">
        <f t="shared" si="0"/>
        <v/>
      </c>
      <c r="H18" s="18"/>
      <c r="I18" s="20" t="str">
        <f t="shared" si="1"/>
        <v/>
      </c>
      <c r="J18" s="21" t="str">
        <f>IF(OR($A18="",$C18=""),"",$A18&amp;"#"&amp;COUNTIFS($A$4:$A18,$A18,$C$4:$C18,"&lt;&gt;"))</f>
        <v/>
      </c>
    </row>
    <row r="19" spans="1:10" x14ac:dyDescent="0.3">
      <c r="A19" s="17"/>
      <c r="B19" s="19" t="str">
        <f>IF($A19="","",IFERROR(INDEX(Bills!$B:$B,MATCH($A19,Bills!$A:$A,0)),""))</f>
        <v/>
      </c>
      <c r="C19" s="17"/>
      <c r="D19" s="21" t="str">
        <f>IF($C19="","",IFERROR(VLOOKUP($C19,Services!$A$4:$C$203,2,FALSE),"Other"))</f>
        <v/>
      </c>
      <c r="E19" s="17"/>
      <c r="F19" s="18" t="str">
        <f>IF($C19="","",IFERROR(VLOOKUP($C19,Services!$A$4:$C$203,3,FALSE),0))</f>
        <v/>
      </c>
      <c r="G19" s="20" t="str">
        <f t="shared" si="0"/>
        <v/>
      </c>
      <c r="H19" s="18"/>
      <c r="I19" s="20" t="str">
        <f t="shared" si="1"/>
        <v/>
      </c>
      <c r="J19" s="21" t="str">
        <f>IF(OR($A19="",$C19=""),"",$A19&amp;"#"&amp;COUNTIFS($A$4:$A19,$A19,$C$4:$C19,"&lt;&gt;"))</f>
        <v/>
      </c>
    </row>
    <row r="20" spans="1:10" x14ac:dyDescent="0.3">
      <c r="A20" s="17"/>
      <c r="B20" s="19" t="str">
        <f>IF($A20="","",IFERROR(INDEX(Bills!$B:$B,MATCH($A20,Bills!$A:$A,0)),""))</f>
        <v/>
      </c>
      <c r="C20" s="17"/>
      <c r="D20" s="21" t="str">
        <f>IF($C20="","",IFERROR(VLOOKUP($C20,Services!$A$4:$C$203,2,FALSE),"Other"))</f>
        <v/>
      </c>
      <c r="E20" s="17"/>
      <c r="F20" s="18" t="str">
        <f>IF($C20="","",IFERROR(VLOOKUP($C20,Services!$A$4:$C$203,3,FALSE),0))</f>
        <v/>
      </c>
      <c r="G20" s="20" t="str">
        <f t="shared" si="0"/>
        <v/>
      </c>
      <c r="H20" s="18"/>
      <c r="I20" s="20" t="str">
        <f t="shared" si="1"/>
        <v/>
      </c>
      <c r="J20" s="21" t="str">
        <f>IF(OR($A20="",$C20=""),"",$A20&amp;"#"&amp;COUNTIFS($A$4:$A20,$A20,$C$4:$C20,"&lt;&gt;"))</f>
        <v/>
      </c>
    </row>
    <row r="21" spans="1:10" x14ac:dyDescent="0.3">
      <c r="A21" s="17"/>
      <c r="B21" s="19" t="str">
        <f>IF($A21="","",IFERROR(INDEX(Bills!$B:$B,MATCH($A21,Bills!$A:$A,0)),""))</f>
        <v/>
      </c>
      <c r="C21" s="17"/>
      <c r="D21" s="21" t="str">
        <f>IF($C21="","",IFERROR(VLOOKUP($C21,Services!$A$4:$C$203,2,FALSE),"Other"))</f>
        <v/>
      </c>
      <c r="E21" s="17"/>
      <c r="F21" s="18" t="str">
        <f>IF($C21="","",IFERROR(VLOOKUP($C21,Services!$A$4:$C$203,3,FALSE),0))</f>
        <v/>
      </c>
      <c r="G21" s="20" t="str">
        <f t="shared" si="0"/>
        <v/>
      </c>
      <c r="H21" s="18"/>
      <c r="I21" s="20" t="str">
        <f t="shared" si="1"/>
        <v/>
      </c>
      <c r="J21" s="21" t="str">
        <f>IF(OR($A21="",$C21=""),"",$A21&amp;"#"&amp;COUNTIFS($A$4:$A21,$A21,$C$4:$C21,"&lt;&gt;"))</f>
        <v/>
      </c>
    </row>
    <row r="22" spans="1:10" x14ac:dyDescent="0.3">
      <c r="A22" s="17"/>
      <c r="B22" s="19" t="str">
        <f>IF($A22="","",IFERROR(INDEX(Bills!$B:$B,MATCH($A22,Bills!$A:$A,0)),""))</f>
        <v/>
      </c>
      <c r="C22" s="17"/>
      <c r="D22" s="21" t="str">
        <f>IF($C22="","",IFERROR(VLOOKUP($C22,Services!$A$4:$C$203,2,FALSE),"Other"))</f>
        <v/>
      </c>
      <c r="E22" s="17"/>
      <c r="F22" s="18" t="str">
        <f>IF($C22="","",IFERROR(VLOOKUP($C22,Services!$A$4:$C$203,3,FALSE),0))</f>
        <v/>
      </c>
      <c r="G22" s="20" t="str">
        <f t="shared" si="0"/>
        <v/>
      </c>
      <c r="H22" s="18"/>
      <c r="I22" s="20" t="str">
        <f t="shared" si="1"/>
        <v/>
      </c>
      <c r="J22" s="21" t="str">
        <f>IF(OR($A22="",$C22=""),"",$A22&amp;"#"&amp;COUNTIFS($A$4:$A22,$A22,$C$4:$C22,"&lt;&gt;"))</f>
        <v/>
      </c>
    </row>
    <row r="23" spans="1:10" x14ac:dyDescent="0.3">
      <c r="A23" s="17"/>
      <c r="B23" s="19" t="str">
        <f>IF($A23="","",IFERROR(INDEX(Bills!$B:$B,MATCH($A23,Bills!$A:$A,0)),""))</f>
        <v/>
      </c>
      <c r="C23" s="17"/>
      <c r="D23" s="21" t="str">
        <f>IF($C23="","",IFERROR(VLOOKUP($C23,Services!$A$4:$C$203,2,FALSE),"Other"))</f>
        <v/>
      </c>
      <c r="E23" s="17"/>
      <c r="F23" s="18" t="str">
        <f>IF($C23="","",IFERROR(VLOOKUP($C23,Services!$A$4:$C$203,3,FALSE),0))</f>
        <v/>
      </c>
      <c r="G23" s="20" t="str">
        <f t="shared" si="0"/>
        <v/>
      </c>
      <c r="H23" s="18"/>
      <c r="I23" s="20" t="str">
        <f t="shared" si="1"/>
        <v/>
      </c>
      <c r="J23" s="21" t="str">
        <f>IF(OR($A23="",$C23=""),"",$A23&amp;"#"&amp;COUNTIFS($A$4:$A23,$A23,$C$4:$C23,"&lt;&gt;"))</f>
        <v/>
      </c>
    </row>
    <row r="24" spans="1:10" x14ac:dyDescent="0.3">
      <c r="A24" s="17"/>
      <c r="B24" s="19" t="str">
        <f>IF($A24="","",IFERROR(INDEX(Bills!$B:$B,MATCH($A24,Bills!$A:$A,0)),""))</f>
        <v/>
      </c>
      <c r="C24" s="17"/>
      <c r="D24" s="21" t="str">
        <f>IF($C24="","",IFERROR(VLOOKUP($C24,Services!$A$4:$C$203,2,FALSE),"Other"))</f>
        <v/>
      </c>
      <c r="E24" s="17"/>
      <c r="F24" s="18" t="str">
        <f>IF($C24="","",IFERROR(VLOOKUP($C24,Services!$A$4:$C$203,3,FALSE),0))</f>
        <v/>
      </c>
      <c r="G24" s="20" t="str">
        <f t="shared" si="0"/>
        <v/>
      </c>
      <c r="H24" s="18"/>
      <c r="I24" s="20" t="str">
        <f t="shared" si="1"/>
        <v/>
      </c>
      <c r="J24" s="21" t="str">
        <f>IF(OR($A24="",$C24=""),"",$A24&amp;"#"&amp;COUNTIFS($A$4:$A24,$A24,$C$4:$C24,"&lt;&gt;"))</f>
        <v/>
      </c>
    </row>
    <row r="25" spans="1:10" x14ac:dyDescent="0.3">
      <c r="A25" s="17"/>
      <c r="B25" s="19" t="str">
        <f>IF($A25="","",IFERROR(INDEX(Bills!$B:$B,MATCH($A25,Bills!$A:$A,0)),""))</f>
        <v/>
      </c>
      <c r="C25" s="17"/>
      <c r="D25" s="21" t="str">
        <f>IF($C25="","",IFERROR(VLOOKUP($C25,Services!$A$4:$C$203,2,FALSE),"Other"))</f>
        <v/>
      </c>
      <c r="E25" s="17"/>
      <c r="F25" s="18" t="str">
        <f>IF($C25="","",IFERROR(VLOOKUP($C25,Services!$A$4:$C$203,3,FALSE),0))</f>
        <v/>
      </c>
      <c r="G25" s="20" t="str">
        <f t="shared" si="0"/>
        <v/>
      </c>
      <c r="H25" s="18"/>
      <c r="I25" s="20" t="str">
        <f t="shared" si="1"/>
        <v/>
      </c>
      <c r="J25" s="21" t="str">
        <f>IF(OR($A25="",$C25=""),"",$A25&amp;"#"&amp;COUNTIFS($A$4:$A25,$A25,$C$4:$C25,"&lt;&gt;"))</f>
        <v/>
      </c>
    </row>
    <row r="26" spans="1:10" x14ac:dyDescent="0.3">
      <c r="A26" s="17"/>
      <c r="B26" s="19" t="str">
        <f>IF($A26="","",IFERROR(INDEX(Bills!$B:$B,MATCH($A26,Bills!$A:$A,0)),""))</f>
        <v/>
      </c>
      <c r="C26" s="17"/>
      <c r="D26" s="21" t="str">
        <f>IF($C26="","",IFERROR(VLOOKUP($C26,Services!$A$4:$C$203,2,FALSE),"Other"))</f>
        <v/>
      </c>
      <c r="E26" s="17"/>
      <c r="F26" s="18" t="str">
        <f>IF($C26="","",IFERROR(VLOOKUP($C26,Services!$A$4:$C$203,3,FALSE),0))</f>
        <v/>
      </c>
      <c r="G26" s="20" t="str">
        <f t="shared" si="0"/>
        <v/>
      </c>
      <c r="H26" s="18"/>
      <c r="I26" s="20" t="str">
        <f t="shared" si="1"/>
        <v/>
      </c>
      <c r="J26" s="21" t="str">
        <f>IF(OR($A26="",$C26=""),"",$A26&amp;"#"&amp;COUNTIFS($A$4:$A26,$A26,$C$4:$C26,"&lt;&gt;"))</f>
        <v/>
      </c>
    </row>
    <row r="27" spans="1:10" x14ac:dyDescent="0.3">
      <c r="A27" s="17"/>
      <c r="B27" s="19" t="str">
        <f>IF($A27="","",IFERROR(INDEX(Bills!$B:$B,MATCH($A27,Bills!$A:$A,0)),""))</f>
        <v/>
      </c>
      <c r="C27" s="17"/>
      <c r="D27" s="21" t="str">
        <f>IF($C27="","",IFERROR(VLOOKUP($C27,Services!$A$4:$C$203,2,FALSE),"Other"))</f>
        <v/>
      </c>
      <c r="E27" s="17"/>
      <c r="F27" s="18" t="str">
        <f>IF($C27="","",IFERROR(VLOOKUP($C27,Services!$A$4:$C$203,3,FALSE),0))</f>
        <v/>
      </c>
      <c r="G27" s="20" t="str">
        <f t="shared" si="0"/>
        <v/>
      </c>
      <c r="H27" s="18"/>
      <c r="I27" s="20" t="str">
        <f t="shared" si="1"/>
        <v/>
      </c>
      <c r="J27" s="21" t="str">
        <f>IF(OR($A27="",$C27=""),"",$A27&amp;"#"&amp;COUNTIFS($A$4:$A27,$A27,$C$4:$C27,"&lt;&gt;"))</f>
        <v/>
      </c>
    </row>
    <row r="28" spans="1:10" x14ac:dyDescent="0.3">
      <c r="A28" s="17"/>
      <c r="B28" s="19" t="str">
        <f>IF($A28="","",IFERROR(INDEX(Bills!$B:$B,MATCH($A28,Bills!$A:$A,0)),""))</f>
        <v/>
      </c>
      <c r="C28" s="17"/>
      <c r="D28" s="21" t="str">
        <f>IF($C28="","",IFERROR(VLOOKUP($C28,Services!$A$4:$C$203,2,FALSE),"Other"))</f>
        <v/>
      </c>
      <c r="E28" s="17"/>
      <c r="F28" s="18" t="str">
        <f>IF($C28="","",IFERROR(VLOOKUP($C28,Services!$A$4:$C$203,3,FALSE),0))</f>
        <v/>
      </c>
      <c r="G28" s="20" t="str">
        <f t="shared" si="0"/>
        <v/>
      </c>
      <c r="H28" s="18"/>
      <c r="I28" s="20" t="str">
        <f t="shared" si="1"/>
        <v/>
      </c>
      <c r="J28" s="21" t="str">
        <f>IF(OR($A28="",$C28=""),"",$A28&amp;"#"&amp;COUNTIFS($A$4:$A28,$A28,$C$4:$C28,"&lt;&gt;"))</f>
        <v/>
      </c>
    </row>
    <row r="29" spans="1:10" x14ac:dyDescent="0.3">
      <c r="A29" s="17"/>
      <c r="B29" s="19" t="str">
        <f>IF($A29="","",IFERROR(INDEX(Bills!$B:$B,MATCH($A29,Bills!$A:$A,0)),""))</f>
        <v/>
      </c>
      <c r="C29" s="17"/>
      <c r="D29" s="21" t="str">
        <f>IF($C29="","",IFERROR(VLOOKUP($C29,Services!$A$4:$C$203,2,FALSE),"Other"))</f>
        <v/>
      </c>
      <c r="E29" s="17"/>
      <c r="F29" s="18" t="str">
        <f>IF($C29="","",IFERROR(VLOOKUP($C29,Services!$A$4:$C$203,3,FALSE),0))</f>
        <v/>
      </c>
      <c r="G29" s="20" t="str">
        <f t="shared" si="0"/>
        <v/>
      </c>
      <c r="H29" s="18"/>
      <c r="I29" s="20" t="str">
        <f t="shared" si="1"/>
        <v/>
      </c>
      <c r="J29" s="21" t="str">
        <f>IF(OR($A29="",$C29=""),"",$A29&amp;"#"&amp;COUNTIFS($A$4:$A29,$A29,$C$4:$C29,"&lt;&gt;"))</f>
        <v/>
      </c>
    </row>
    <row r="30" spans="1:10" x14ac:dyDescent="0.3">
      <c r="A30" s="17"/>
      <c r="B30" s="19" t="str">
        <f>IF($A30="","",IFERROR(INDEX(Bills!$B:$B,MATCH($A30,Bills!$A:$A,0)),""))</f>
        <v/>
      </c>
      <c r="C30" s="17"/>
      <c r="D30" s="21" t="str">
        <f>IF($C30="","",IFERROR(VLOOKUP($C30,Services!$A$4:$C$203,2,FALSE),"Other"))</f>
        <v/>
      </c>
      <c r="E30" s="17"/>
      <c r="F30" s="18" t="str">
        <f>IF($C30="","",IFERROR(VLOOKUP($C30,Services!$A$4:$C$203,3,FALSE),0))</f>
        <v/>
      </c>
      <c r="G30" s="20" t="str">
        <f t="shared" si="0"/>
        <v/>
      </c>
      <c r="H30" s="18"/>
      <c r="I30" s="20" t="str">
        <f t="shared" si="1"/>
        <v/>
      </c>
      <c r="J30" s="21" t="str">
        <f>IF(OR($A30="",$C30=""),"",$A30&amp;"#"&amp;COUNTIFS($A$4:$A30,$A30,$C$4:$C30,"&lt;&gt;"))</f>
        <v/>
      </c>
    </row>
    <row r="31" spans="1:10" x14ac:dyDescent="0.3">
      <c r="A31" s="17"/>
      <c r="B31" s="19" t="str">
        <f>IF($A31="","",IFERROR(INDEX(Bills!$B:$B,MATCH($A31,Bills!$A:$A,0)),""))</f>
        <v/>
      </c>
      <c r="C31" s="17"/>
      <c r="D31" s="21" t="str">
        <f>IF($C31="","",IFERROR(VLOOKUP($C31,Services!$A$4:$C$203,2,FALSE),"Other"))</f>
        <v/>
      </c>
      <c r="E31" s="17"/>
      <c r="F31" s="18" t="str">
        <f>IF($C31="","",IFERROR(VLOOKUP($C31,Services!$A$4:$C$203,3,FALSE),0))</f>
        <v/>
      </c>
      <c r="G31" s="20" t="str">
        <f t="shared" si="0"/>
        <v/>
      </c>
      <c r="H31" s="18"/>
      <c r="I31" s="20" t="str">
        <f t="shared" si="1"/>
        <v/>
      </c>
      <c r="J31" s="21" t="str">
        <f>IF(OR($A31="",$C31=""),"",$A31&amp;"#"&amp;COUNTIFS($A$4:$A31,$A31,$C$4:$C31,"&lt;&gt;"))</f>
        <v/>
      </c>
    </row>
    <row r="32" spans="1:10" x14ac:dyDescent="0.3">
      <c r="A32" s="17"/>
      <c r="B32" s="19" t="str">
        <f>IF($A32="","",IFERROR(INDEX(Bills!$B:$B,MATCH($A32,Bills!$A:$A,0)),""))</f>
        <v/>
      </c>
      <c r="C32" s="17"/>
      <c r="D32" s="21" t="str">
        <f>IF($C32="","",IFERROR(VLOOKUP($C32,Services!$A$4:$C$203,2,FALSE),"Other"))</f>
        <v/>
      </c>
      <c r="E32" s="17"/>
      <c r="F32" s="18" t="str">
        <f>IF($C32="","",IFERROR(VLOOKUP($C32,Services!$A$4:$C$203,3,FALSE),0))</f>
        <v/>
      </c>
      <c r="G32" s="20" t="str">
        <f t="shared" si="0"/>
        <v/>
      </c>
      <c r="H32" s="18"/>
      <c r="I32" s="20" t="str">
        <f t="shared" si="1"/>
        <v/>
      </c>
      <c r="J32" s="21" t="str">
        <f>IF(OR($A32="",$C32=""),"",$A32&amp;"#"&amp;COUNTIFS($A$4:$A32,$A32,$C$4:$C32,"&lt;&gt;"))</f>
        <v/>
      </c>
    </row>
    <row r="33" spans="1:10" x14ac:dyDescent="0.3">
      <c r="A33" s="17"/>
      <c r="B33" s="19" t="str">
        <f>IF($A33="","",IFERROR(INDEX(Bills!$B:$B,MATCH($A33,Bills!$A:$A,0)),""))</f>
        <v/>
      </c>
      <c r="C33" s="17"/>
      <c r="D33" s="21" t="str">
        <f>IF($C33="","",IFERROR(VLOOKUP($C33,Services!$A$4:$C$203,2,FALSE),"Other"))</f>
        <v/>
      </c>
      <c r="E33" s="17"/>
      <c r="F33" s="18" t="str">
        <f>IF($C33="","",IFERROR(VLOOKUP($C33,Services!$A$4:$C$203,3,FALSE),0))</f>
        <v/>
      </c>
      <c r="G33" s="20" t="str">
        <f t="shared" si="0"/>
        <v/>
      </c>
      <c r="H33" s="18"/>
      <c r="I33" s="20" t="str">
        <f t="shared" si="1"/>
        <v/>
      </c>
      <c r="J33" s="21" t="str">
        <f>IF(OR($A33="",$C33=""),"",$A33&amp;"#"&amp;COUNTIFS($A$4:$A33,$A33,$C$4:$C33,"&lt;&gt;"))</f>
        <v/>
      </c>
    </row>
    <row r="34" spans="1:10" x14ac:dyDescent="0.3">
      <c r="A34" s="17"/>
      <c r="B34" s="19" t="str">
        <f>IF($A34="","",IFERROR(INDEX(Bills!$B:$B,MATCH($A34,Bills!$A:$A,0)),""))</f>
        <v/>
      </c>
      <c r="C34" s="17"/>
      <c r="D34" s="21" t="str">
        <f>IF($C34="","",IFERROR(VLOOKUP($C34,Services!$A$4:$C$203,2,FALSE),"Other"))</f>
        <v/>
      </c>
      <c r="E34" s="17"/>
      <c r="F34" s="18" t="str">
        <f>IF($C34="","",IFERROR(VLOOKUP($C34,Services!$A$4:$C$203,3,FALSE),0))</f>
        <v/>
      </c>
      <c r="G34" s="20" t="str">
        <f t="shared" si="0"/>
        <v/>
      </c>
      <c r="H34" s="18"/>
      <c r="I34" s="20" t="str">
        <f t="shared" si="1"/>
        <v/>
      </c>
      <c r="J34" s="21" t="str">
        <f>IF(OR($A34="",$C34=""),"",$A34&amp;"#"&amp;COUNTIFS($A$4:$A34,$A34,$C$4:$C34,"&lt;&gt;"))</f>
        <v/>
      </c>
    </row>
    <row r="35" spans="1:10" x14ac:dyDescent="0.3">
      <c r="A35" s="17"/>
      <c r="B35" s="19" t="str">
        <f>IF($A35="","",IFERROR(INDEX(Bills!$B:$B,MATCH($A35,Bills!$A:$A,0)),""))</f>
        <v/>
      </c>
      <c r="C35" s="17"/>
      <c r="D35" s="21" t="str">
        <f>IF($C35="","",IFERROR(VLOOKUP($C35,Services!$A$4:$C$203,2,FALSE),"Other"))</f>
        <v/>
      </c>
      <c r="E35" s="17"/>
      <c r="F35" s="18" t="str">
        <f>IF($C35="","",IFERROR(VLOOKUP($C35,Services!$A$4:$C$203,3,FALSE),0))</f>
        <v/>
      </c>
      <c r="G35" s="20" t="str">
        <f t="shared" si="0"/>
        <v/>
      </c>
      <c r="H35" s="18"/>
      <c r="I35" s="20" t="str">
        <f t="shared" si="1"/>
        <v/>
      </c>
      <c r="J35" s="21" t="str">
        <f>IF(OR($A35="",$C35=""),"",$A35&amp;"#"&amp;COUNTIFS($A$4:$A35,$A35,$C$4:$C35,"&lt;&gt;"))</f>
        <v/>
      </c>
    </row>
    <row r="36" spans="1:10" x14ac:dyDescent="0.3">
      <c r="A36" s="17"/>
      <c r="B36" s="19" t="str">
        <f>IF($A36="","",IFERROR(INDEX(Bills!$B:$B,MATCH($A36,Bills!$A:$A,0)),""))</f>
        <v/>
      </c>
      <c r="C36" s="17"/>
      <c r="D36" s="21" t="str">
        <f>IF($C36="","",IFERROR(VLOOKUP($C36,Services!$A$4:$C$203,2,FALSE),"Other"))</f>
        <v/>
      </c>
      <c r="E36" s="17"/>
      <c r="F36" s="18" t="str">
        <f>IF($C36="","",IFERROR(VLOOKUP($C36,Services!$A$4:$C$203,3,FALSE),0))</f>
        <v/>
      </c>
      <c r="G36" s="20" t="str">
        <f t="shared" si="0"/>
        <v/>
      </c>
      <c r="H36" s="18"/>
      <c r="I36" s="20" t="str">
        <f t="shared" si="1"/>
        <v/>
      </c>
      <c r="J36" s="21" t="str">
        <f>IF(OR($A36="",$C36=""),"",$A36&amp;"#"&amp;COUNTIFS($A$4:$A36,$A36,$C$4:$C36,"&lt;&gt;"))</f>
        <v/>
      </c>
    </row>
    <row r="37" spans="1:10" x14ac:dyDescent="0.3">
      <c r="A37" s="17"/>
      <c r="B37" s="19" t="str">
        <f>IF($A37="","",IFERROR(INDEX(Bills!$B:$B,MATCH($A37,Bills!$A:$A,0)),""))</f>
        <v/>
      </c>
      <c r="C37" s="17"/>
      <c r="D37" s="21" t="str">
        <f>IF($C37="","",IFERROR(VLOOKUP($C37,Services!$A$4:$C$203,2,FALSE),"Other"))</f>
        <v/>
      </c>
      <c r="E37" s="17"/>
      <c r="F37" s="18" t="str">
        <f>IF($C37="","",IFERROR(VLOOKUP($C37,Services!$A$4:$C$203,3,FALSE),0))</f>
        <v/>
      </c>
      <c r="G37" s="20" t="str">
        <f t="shared" si="0"/>
        <v/>
      </c>
      <c r="H37" s="18"/>
      <c r="I37" s="20" t="str">
        <f t="shared" si="1"/>
        <v/>
      </c>
      <c r="J37" s="21" t="str">
        <f>IF(OR($A37="",$C37=""),"",$A37&amp;"#"&amp;COUNTIFS($A$4:$A37,$A37,$C$4:$C37,"&lt;&gt;"))</f>
        <v/>
      </c>
    </row>
    <row r="38" spans="1:10" x14ac:dyDescent="0.3">
      <c r="A38" s="17"/>
      <c r="B38" s="19" t="str">
        <f>IF($A38="","",IFERROR(INDEX(Bills!$B:$B,MATCH($A38,Bills!$A:$A,0)),""))</f>
        <v/>
      </c>
      <c r="C38" s="17"/>
      <c r="D38" s="21" t="str">
        <f>IF($C38="","",IFERROR(VLOOKUP($C38,Services!$A$4:$C$203,2,FALSE),"Other"))</f>
        <v/>
      </c>
      <c r="E38" s="17"/>
      <c r="F38" s="18" t="str">
        <f>IF($C38="","",IFERROR(VLOOKUP($C38,Services!$A$4:$C$203,3,FALSE),0))</f>
        <v/>
      </c>
      <c r="G38" s="20" t="str">
        <f t="shared" si="0"/>
        <v/>
      </c>
      <c r="H38" s="18"/>
      <c r="I38" s="20" t="str">
        <f t="shared" si="1"/>
        <v/>
      </c>
      <c r="J38" s="21" t="str">
        <f>IF(OR($A38="",$C38=""),"",$A38&amp;"#"&amp;COUNTIFS($A$4:$A38,$A38,$C$4:$C38,"&lt;&gt;"))</f>
        <v/>
      </c>
    </row>
    <row r="39" spans="1:10" x14ac:dyDescent="0.3">
      <c r="A39" s="17"/>
      <c r="B39" s="19" t="str">
        <f>IF($A39="","",IFERROR(INDEX(Bills!$B:$B,MATCH($A39,Bills!$A:$A,0)),""))</f>
        <v/>
      </c>
      <c r="C39" s="17"/>
      <c r="D39" s="21" t="str">
        <f>IF($C39="","",IFERROR(VLOOKUP($C39,Services!$A$4:$C$203,2,FALSE),"Other"))</f>
        <v/>
      </c>
      <c r="E39" s="17"/>
      <c r="F39" s="18" t="str">
        <f>IF($C39="","",IFERROR(VLOOKUP($C39,Services!$A$4:$C$203,3,FALSE),0))</f>
        <v/>
      </c>
      <c r="G39" s="20" t="str">
        <f t="shared" si="0"/>
        <v/>
      </c>
      <c r="H39" s="18"/>
      <c r="I39" s="20" t="str">
        <f t="shared" si="1"/>
        <v/>
      </c>
      <c r="J39" s="21" t="str">
        <f>IF(OR($A39="",$C39=""),"",$A39&amp;"#"&amp;COUNTIFS($A$4:$A39,$A39,$C$4:$C39,"&lt;&gt;"))</f>
        <v/>
      </c>
    </row>
    <row r="40" spans="1:10" x14ac:dyDescent="0.3">
      <c r="A40" s="17"/>
      <c r="B40" s="19" t="str">
        <f>IF($A40="","",IFERROR(INDEX(Bills!$B:$B,MATCH($A40,Bills!$A:$A,0)),""))</f>
        <v/>
      </c>
      <c r="C40" s="17"/>
      <c r="D40" s="21" t="str">
        <f>IF($C40="","",IFERROR(VLOOKUP($C40,Services!$A$4:$C$203,2,FALSE),"Other"))</f>
        <v/>
      </c>
      <c r="E40" s="17"/>
      <c r="F40" s="18" t="str">
        <f>IF($C40="","",IFERROR(VLOOKUP($C40,Services!$A$4:$C$203,3,FALSE),0))</f>
        <v/>
      </c>
      <c r="G40" s="20" t="str">
        <f t="shared" si="0"/>
        <v/>
      </c>
      <c r="H40" s="18"/>
      <c r="I40" s="20" t="str">
        <f t="shared" si="1"/>
        <v/>
      </c>
      <c r="J40" s="21" t="str">
        <f>IF(OR($A40="",$C40=""),"",$A40&amp;"#"&amp;COUNTIFS($A$4:$A40,$A40,$C$4:$C40,"&lt;&gt;"))</f>
        <v/>
      </c>
    </row>
    <row r="41" spans="1:10" x14ac:dyDescent="0.3">
      <c r="A41" s="17"/>
      <c r="B41" s="19" t="str">
        <f>IF($A41="","",IFERROR(INDEX(Bills!$B:$B,MATCH($A41,Bills!$A:$A,0)),""))</f>
        <v/>
      </c>
      <c r="C41" s="17"/>
      <c r="D41" s="21" t="str">
        <f>IF($C41="","",IFERROR(VLOOKUP($C41,Services!$A$4:$C$203,2,FALSE),"Other"))</f>
        <v/>
      </c>
      <c r="E41" s="17"/>
      <c r="F41" s="18" t="str">
        <f>IF($C41="","",IFERROR(VLOOKUP($C41,Services!$A$4:$C$203,3,FALSE),0))</f>
        <v/>
      </c>
      <c r="G41" s="20" t="str">
        <f t="shared" si="0"/>
        <v/>
      </c>
      <c r="H41" s="18"/>
      <c r="I41" s="20" t="str">
        <f t="shared" si="1"/>
        <v/>
      </c>
      <c r="J41" s="21" t="str">
        <f>IF(OR($A41="",$C41=""),"",$A41&amp;"#"&amp;COUNTIFS($A$4:$A41,$A41,$C$4:$C41,"&lt;&gt;"))</f>
        <v/>
      </c>
    </row>
    <row r="42" spans="1:10" x14ac:dyDescent="0.3">
      <c r="A42" s="17"/>
      <c r="B42" s="19" t="str">
        <f>IF($A42="","",IFERROR(INDEX(Bills!$B:$B,MATCH($A42,Bills!$A:$A,0)),""))</f>
        <v/>
      </c>
      <c r="C42" s="17"/>
      <c r="D42" s="21" t="str">
        <f>IF($C42="","",IFERROR(VLOOKUP($C42,Services!$A$4:$C$203,2,FALSE),"Other"))</f>
        <v/>
      </c>
      <c r="E42" s="17"/>
      <c r="F42" s="18" t="str">
        <f>IF($C42="","",IFERROR(VLOOKUP($C42,Services!$A$4:$C$203,3,FALSE),0))</f>
        <v/>
      </c>
      <c r="G42" s="20" t="str">
        <f t="shared" si="0"/>
        <v/>
      </c>
      <c r="H42" s="18"/>
      <c r="I42" s="20" t="str">
        <f t="shared" si="1"/>
        <v/>
      </c>
      <c r="J42" s="21" t="str">
        <f>IF(OR($A42="",$C42=""),"",$A42&amp;"#"&amp;COUNTIFS($A$4:$A42,$A42,$C$4:$C42,"&lt;&gt;"))</f>
        <v/>
      </c>
    </row>
    <row r="43" spans="1:10" x14ac:dyDescent="0.3">
      <c r="A43" s="17"/>
      <c r="B43" s="19" t="str">
        <f>IF($A43="","",IFERROR(INDEX(Bills!$B:$B,MATCH($A43,Bills!$A:$A,0)),""))</f>
        <v/>
      </c>
      <c r="C43" s="17"/>
      <c r="D43" s="21" t="str">
        <f>IF($C43="","",IFERROR(VLOOKUP($C43,Services!$A$4:$C$203,2,FALSE),"Other"))</f>
        <v/>
      </c>
      <c r="E43" s="17"/>
      <c r="F43" s="18" t="str">
        <f>IF($C43="","",IFERROR(VLOOKUP($C43,Services!$A$4:$C$203,3,FALSE),0))</f>
        <v/>
      </c>
      <c r="G43" s="20" t="str">
        <f t="shared" si="0"/>
        <v/>
      </c>
      <c r="H43" s="18"/>
      <c r="I43" s="20" t="str">
        <f t="shared" si="1"/>
        <v/>
      </c>
      <c r="J43" s="21" t="str">
        <f>IF(OR($A43="",$C43=""),"",$A43&amp;"#"&amp;COUNTIFS($A$4:$A43,$A43,$C$4:$C43,"&lt;&gt;"))</f>
        <v/>
      </c>
    </row>
    <row r="44" spans="1:10" x14ac:dyDescent="0.3">
      <c r="A44" s="17"/>
      <c r="B44" s="19" t="str">
        <f>IF($A44="","",IFERROR(INDEX(Bills!$B:$B,MATCH($A44,Bills!$A:$A,0)),""))</f>
        <v/>
      </c>
      <c r="C44" s="17"/>
      <c r="D44" s="21" t="str">
        <f>IF($C44="","",IFERROR(VLOOKUP($C44,Services!$A$4:$C$203,2,FALSE),"Other"))</f>
        <v/>
      </c>
      <c r="E44" s="17"/>
      <c r="F44" s="18" t="str">
        <f>IF($C44="","",IFERROR(VLOOKUP($C44,Services!$A$4:$C$203,3,FALSE),0))</f>
        <v/>
      </c>
      <c r="G44" s="20" t="str">
        <f t="shared" si="0"/>
        <v/>
      </c>
      <c r="H44" s="18"/>
      <c r="I44" s="20" t="str">
        <f t="shared" si="1"/>
        <v/>
      </c>
      <c r="J44" s="21" t="str">
        <f>IF(OR($A44="",$C44=""),"",$A44&amp;"#"&amp;COUNTIFS($A$4:$A44,$A44,$C$4:$C44,"&lt;&gt;"))</f>
        <v/>
      </c>
    </row>
    <row r="45" spans="1:10" x14ac:dyDescent="0.3">
      <c r="A45" s="17"/>
      <c r="B45" s="19" t="str">
        <f>IF($A45="","",IFERROR(INDEX(Bills!$B:$B,MATCH($A45,Bills!$A:$A,0)),""))</f>
        <v/>
      </c>
      <c r="C45" s="17"/>
      <c r="D45" s="21" t="str">
        <f>IF($C45="","",IFERROR(VLOOKUP($C45,Services!$A$4:$C$203,2,FALSE),"Other"))</f>
        <v/>
      </c>
      <c r="E45" s="17"/>
      <c r="F45" s="18" t="str">
        <f>IF($C45="","",IFERROR(VLOOKUP($C45,Services!$A$4:$C$203,3,FALSE),0))</f>
        <v/>
      </c>
      <c r="G45" s="20" t="str">
        <f t="shared" si="0"/>
        <v/>
      </c>
      <c r="H45" s="18"/>
      <c r="I45" s="20" t="str">
        <f t="shared" si="1"/>
        <v/>
      </c>
      <c r="J45" s="21" t="str">
        <f>IF(OR($A45="",$C45=""),"",$A45&amp;"#"&amp;COUNTIFS($A$4:$A45,$A45,$C$4:$C45,"&lt;&gt;"))</f>
        <v/>
      </c>
    </row>
    <row r="46" spans="1:10" x14ac:dyDescent="0.3">
      <c r="A46" s="17"/>
      <c r="B46" s="19" t="str">
        <f>IF($A46="","",IFERROR(INDEX(Bills!$B:$B,MATCH($A46,Bills!$A:$A,0)),""))</f>
        <v/>
      </c>
      <c r="C46" s="17"/>
      <c r="D46" s="21" t="str">
        <f>IF($C46="","",IFERROR(VLOOKUP($C46,Services!$A$4:$C$203,2,FALSE),"Other"))</f>
        <v/>
      </c>
      <c r="E46" s="17"/>
      <c r="F46" s="18" t="str">
        <f>IF($C46="","",IFERROR(VLOOKUP($C46,Services!$A$4:$C$203,3,FALSE),0))</f>
        <v/>
      </c>
      <c r="G46" s="20" t="str">
        <f t="shared" si="0"/>
        <v/>
      </c>
      <c r="H46" s="18"/>
      <c r="I46" s="20" t="str">
        <f t="shared" si="1"/>
        <v/>
      </c>
      <c r="J46" s="21" t="str">
        <f>IF(OR($A46="",$C46=""),"",$A46&amp;"#"&amp;COUNTIFS($A$4:$A46,$A46,$C$4:$C46,"&lt;&gt;"))</f>
        <v/>
      </c>
    </row>
    <row r="47" spans="1:10" x14ac:dyDescent="0.3">
      <c r="A47" s="17"/>
      <c r="B47" s="19" t="str">
        <f>IF($A47="","",IFERROR(INDEX(Bills!$B:$B,MATCH($A47,Bills!$A:$A,0)),""))</f>
        <v/>
      </c>
      <c r="C47" s="17"/>
      <c r="D47" s="21" t="str">
        <f>IF($C47="","",IFERROR(VLOOKUP($C47,Services!$A$4:$C$203,2,FALSE),"Other"))</f>
        <v/>
      </c>
      <c r="E47" s="17"/>
      <c r="F47" s="18" t="str">
        <f>IF($C47="","",IFERROR(VLOOKUP($C47,Services!$A$4:$C$203,3,FALSE),0))</f>
        <v/>
      </c>
      <c r="G47" s="20" t="str">
        <f t="shared" si="0"/>
        <v/>
      </c>
      <c r="H47" s="18"/>
      <c r="I47" s="20" t="str">
        <f t="shared" si="1"/>
        <v/>
      </c>
      <c r="J47" s="21" t="str">
        <f>IF(OR($A47="",$C47=""),"",$A47&amp;"#"&amp;COUNTIFS($A$4:$A47,$A47,$C$4:$C47,"&lt;&gt;"))</f>
        <v/>
      </c>
    </row>
    <row r="48" spans="1:10" x14ac:dyDescent="0.3">
      <c r="A48" s="17"/>
      <c r="B48" s="19" t="str">
        <f>IF($A48="","",IFERROR(INDEX(Bills!$B:$B,MATCH($A48,Bills!$A:$A,0)),""))</f>
        <v/>
      </c>
      <c r="C48" s="17"/>
      <c r="D48" s="21" t="str">
        <f>IF($C48="","",IFERROR(VLOOKUP($C48,Services!$A$4:$C$203,2,FALSE),"Other"))</f>
        <v/>
      </c>
      <c r="E48" s="17"/>
      <c r="F48" s="18" t="str">
        <f>IF($C48="","",IFERROR(VLOOKUP($C48,Services!$A$4:$C$203,3,FALSE),0))</f>
        <v/>
      </c>
      <c r="G48" s="20" t="str">
        <f t="shared" si="0"/>
        <v/>
      </c>
      <c r="H48" s="18"/>
      <c r="I48" s="20" t="str">
        <f t="shared" si="1"/>
        <v/>
      </c>
      <c r="J48" s="21" t="str">
        <f>IF(OR($A48="",$C48=""),"",$A48&amp;"#"&amp;COUNTIFS($A$4:$A48,$A48,$C$4:$C48,"&lt;&gt;"))</f>
        <v/>
      </c>
    </row>
    <row r="49" spans="1:10" x14ac:dyDescent="0.3">
      <c r="A49" s="17"/>
      <c r="B49" s="19" t="str">
        <f>IF($A49="","",IFERROR(INDEX(Bills!$B:$B,MATCH($A49,Bills!$A:$A,0)),""))</f>
        <v/>
      </c>
      <c r="C49" s="17"/>
      <c r="D49" s="21" t="str">
        <f>IF($C49="","",IFERROR(VLOOKUP($C49,Services!$A$4:$C$203,2,FALSE),"Other"))</f>
        <v/>
      </c>
      <c r="E49" s="17"/>
      <c r="F49" s="18" t="str">
        <f>IF($C49="","",IFERROR(VLOOKUP($C49,Services!$A$4:$C$203,3,FALSE),0))</f>
        <v/>
      </c>
      <c r="G49" s="20" t="str">
        <f t="shared" si="0"/>
        <v/>
      </c>
      <c r="H49" s="18"/>
      <c r="I49" s="20" t="str">
        <f t="shared" si="1"/>
        <v/>
      </c>
      <c r="J49" s="21" t="str">
        <f>IF(OR($A49="",$C49=""),"",$A49&amp;"#"&amp;COUNTIFS($A$4:$A49,$A49,$C$4:$C49,"&lt;&gt;"))</f>
        <v/>
      </c>
    </row>
    <row r="50" spans="1:10" x14ac:dyDescent="0.3">
      <c r="A50" s="17"/>
      <c r="B50" s="19" t="str">
        <f>IF($A50="","",IFERROR(INDEX(Bills!$B:$B,MATCH($A50,Bills!$A:$A,0)),""))</f>
        <v/>
      </c>
      <c r="C50" s="17"/>
      <c r="D50" s="21" t="str">
        <f>IF($C50="","",IFERROR(VLOOKUP($C50,Services!$A$4:$C$203,2,FALSE),"Other"))</f>
        <v/>
      </c>
      <c r="E50" s="17"/>
      <c r="F50" s="18" t="str">
        <f>IF($C50="","",IFERROR(VLOOKUP($C50,Services!$A$4:$C$203,3,FALSE),0))</f>
        <v/>
      </c>
      <c r="G50" s="20" t="str">
        <f t="shared" si="0"/>
        <v/>
      </c>
      <c r="H50" s="18"/>
      <c r="I50" s="20" t="str">
        <f t="shared" si="1"/>
        <v/>
      </c>
      <c r="J50" s="21" t="str">
        <f>IF(OR($A50="",$C50=""),"",$A50&amp;"#"&amp;COUNTIFS($A$4:$A50,$A50,$C$4:$C50,"&lt;&gt;"))</f>
        <v/>
      </c>
    </row>
    <row r="51" spans="1:10" x14ac:dyDescent="0.3">
      <c r="A51" s="17"/>
      <c r="B51" s="19" t="str">
        <f>IF($A51="","",IFERROR(INDEX(Bills!$B:$B,MATCH($A51,Bills!$A:$A,0)),""))</f>
        <v/>
      </c>
      <c r="C51" s="17"/>
      <c r="D51" s="21" t="str">
        <f>IF($C51="","",IFERROR(VLOOKUP($C51,Services!$A$4:$C$203,2,FALSE),"Other"))</f>
        <v/>
      </c>
      <c r="E51" s="17"/>
      <c r="F51" s="18" t="str">
        <f>IF($C51="","",IFERROR(VLOOKUP($C51,Services!$A$4:$C$203,3,FALSE),0))</f>
        <v/>
      </c>
      <c r="G51" s="20" t="str">
        <f t="shared" si="0"/>
        <v/>
      </c>
      <c r="H51" s="18"/>
      <c r="I51" s="20" t="str">
        <f t="shared" si="1"/>
        <v/>
      </c>
      <c r="J51" s="21" t="str">
        <f>IF(OR($A51="",$C51=""),"",$A51&amp;"#"&amp;COUNTIFS($A$4:$A51,$A51,$C$4:$C51,"&lt;&gt;"))</f>
        <v/>
      </c>
    </row>
    <row r="52" spans="1:10" x14ac:dyDescent="0.3">
      <c r="A52" s="17"/>
      <c r="B52" s="19" t="str">
        <f>IF($A52="","",IFERROR(INDEX(Bills!$B:$B,MATCH($A52,Bills!$A:$A,0)),""))</f>
        <v/>
      </c>
      <c r="C52" s="17"/>
      <c r="D52" s="21" t="str">
        <f>IF($C52="","",IFERROR(VLOOKUP($C52,Services!$A$4:$C$203,2,FALSE),"Other"))</f>
        <v/>
      </c>
      <c r="E52" s="17"/>
      <c r="F52" s="18" t="str">
        <f>IF($C52="","",IFERROR(VLOOKUP($C52,Services!$A$4:$C$203,3,FALSE),0))</f>
        <v/>
      </c>
      <c r="G52" s="20" t="str">
        <f t="shared" si="0"/>
        <v/>
      </c>
      <c r="H52" s="18"/>
      <c r="I52" s="20" t="str">
        <f t="shared" si="1"/>
        <v/>
      </c>
      <c r="J52" s="21" t="str">
        <f>IF(OR($A52="",$C52=""),"",$A52&amp;"#"&amp;COUNTIFS($A$4:$A52,$A52,$C$4:$C52,"&lt;&gt;"))</f>
        <v/>
      </c>
    </row>
    <row r="53" spans="1:10" x14ac:dyDescent="0.3">
      <c r="A53" s="17"/>
      <c r="B53" s="19" t="str">
        <f>IF($A53="","",IFERROR(INDEX(Bills!$B:$B,MATCH($A53,Bills!$A:$A,0)),""))</f>
        <v/>
      </c>
      <c r="C53" s="17"/>
      <c r="D53" s="21" t="str">
        <f>IF($C53="","",IFERROR(VLOOKUP($C53,Services!$A$4:$C$203,2,FALSE),"Other"))</f>
        <v/>
      </c>
      <c r="E53" s="17"/>
      <c r="F53" s="18" t="str">
        <f>IF($C53="","",IFERROR(VLOOKUP($C53,Services!$A$4:$C$203,3,FALSE),0))</f>
        <v/>
      </c>
      <c r="G53" s="20" t="str">
        <f t="shared" si="0"/>
        <v/>
      </c>
      <c r="H53" s="18"/>
      <c r="I53" s="20" t="str">
        <f t="shared" si="1"/>
        <v/>
      </c>
      <c r="J53" s="21" t="str">
        <f>IF(OR($A53="",$C53=""),"",$A53&amp;"#"&amp;COUNTIFS($A$4:$A53,$A53,$C$4:$C53,"&lt;&gt;"))</f>
        <v/>
      </c>
    </row>
    <row r="54" spans="1:10" x14ac:dyDescent="0.3">
      <c r="A54" s="17"/>
      <c r="B54" s="19" t="str">
        <f>IF($A54="","",IFERROR(INDEX(Bills!$B:$B,MATCH($A54,Bills!$A:$A,0)),""))</f>
        <v/>
      </c>
      <c r="C54" s="17"/>
      <c r="D54" s="21" t="str">
        <f>IF($C54="","",IFERROR(VLOOKUP($C54,Services!$A$4:$C$203,2,FALSE),"Other"))</f>
        <v/>
      </c>
      <c r="E54" s="17"/>
      <c r="F54" s="18" t="str">
        <f>IF($C54="","",IFERROR(VLOOKUP($C54,Services!$A$4:$C$203,3,FALSE),0))</f>
        <v/>
      </c>
      <c r="G54" s="20" t="str">
        <f t="shared" si="0"/>
        <v/>
      </c>
      <c r="H54" s="18"/>
      <c r="I54" s="20" t="str">
        <f t="shared" si="1"/>
        <v/>
      </c>
      <c r="J54" s="21" t="str">
        <f>IF(OR($A54="",$C54=""),"",$A54&amp;"#"&amp;COUNTIFS($A$4:$A54,$A54,$C$4:$C54,"&lt;&gt;"))</f>
        <v/>
      </c>
    </row>
    <row r="55" spans="1:10" x14ac:dyDescent="0.3">
      <c r="A55" s="17"/>
      <c r="B55" s="19" t="str">
        <f>IF($A55="","",IFERROR(INDEX(Bills!$B:$B,MATCH($A55,Bills!$A:$A,0)),""))</f>
        <v/>
      </c>
      <c r="C55" s="17"/>
      <c r="D55" s="21" t="str">
        <f>IF($C55="","",IFERROR(VLOOKUP($C55,Services!$A$4:$C$203,2,FALSE),"Other"))</f>
        <v/>
      </c>
      <c r="E55" s="17"/>
      <c r="F55" s="18" t="str">
        <f>IF($C55="","",IFERROR(VLOOKUP($C55,Services!$A$4:$C$203,3,FALSE),0))</f>
        <v/>
      </c>
      <c r="G55" s="20" t="str">
        <f t="shared" si="0"/>
        <v/>
      </c>
      <c r="H55" s="18"/>
      <c r="I55" s="20" t="str">
        <f t="shared" si="1"/>
        <v/>
      </c>
      <c r="J55" s="21" t="str">
        <f>IF(OR($A55="",$C55=""),"",$A55&amp;"#"&amp;COUNTIFS($A$4:$A55,$A55,$C$4:$C55,"&lt;&gt;"))</f>
        <v/>
      </c>
    </row>
    <row r="56" spans="1:10" x14ac:dyDescent="0.3">
      <c r="A56" s="17"/>
      <c r="B56" s="19" t="str">
        <f>IF($A56="","",IFERROR(INDEX(Bills!$B:$B,MATCH($A56,Bills!$A:$A,0)),""))</f>
        <v/>
      </c>
      <c r="C56" s="17"/>
      <c r="D56" s="21" t="str">
        <f>IF($C56="","",IFERROR(VLOOKUP($C56,Services!$A$4:$C$203,2,FALSE),"Other"))</f>
        <v/>
      </c>
      <c r="E56" s="17"/>
      <c r="F56" s="18" t="str">
        <f>IF($C56="","",IFERROR(VLOOKUP($C56,Services!$A$4:$C$203,3,FALSE),0))</f>
        <v/>
      </c>
      <c r="G56" s="20" t="str">
        <f t="shared" si="0"/>
        <v/>
      </c>
      <c r="H56" s="18"/>
      <c r="I56" s="20" t="str">
        <f t="shared" si="1"/>
        <v/>
      </c>
      <c r="J56" s="21" t="str">
        <f>IF(OR($A56="",$C56=""),"",$A56&amp;"#"&amp;COUNTIFS($A$4:$A56,$A56,$C$4:$C56,"&lt;&gt;"))</f>
        <v/>
      </c>
    </row>
    <row r="57" spans="1:10" x14ac:dyDescent="0.3">
      <c r="A57" s="17"/>
      <c r="B57" s="19" t="str">
        <f>IF($A57="","",IFERROR(INDEX(Bills!$B:$B,MATCH($A57,Bills!$A:$A,0)),""))</f>
        <v/>
      </c>
      <c r="C57" s="17"/>
      <c r="D57" s="21" t="str">
        <f>IF($C57="","",IFERROR(VLOOKUP($C57,Services!$A$4:$C$203,2,FALSE),"Other"))</f>
        <v/>
      </c>
      <c r="E57" s="17"/>
      <c r="F57" s="18" t="str">
        <f>IF($C57="","",IFERROR(VLOOKUP($C57,Services!$A$4:$C$203,3,FALSE),0))</f>
        <v/>
      </c>
      <c r="G57" s="20" t="str">
        <f t="shared" si="0"/>
        <v/>
      </c>
      <c r="H57" s="18"/>
      <c r="I57" s="20" t="str">
        <f t="shared" si="1"/>
        <v/>
      </c>
      <c r="J57" s="21" t="str">
        <f>IF(OR($A57="",$C57=""),"",$A57&amp;"#"&amp;COUNTIFS($A$4:$A57,$A57,$C$4:$C57,"&lt;&gt;"))</f>
        <v/>
      </c>
    </row>
    <row r="58" spans="1:10" x14ac:dyDescent="0.3">
      <c r="A58" s="17"/>
      <c r="B58" s="19" t="str">
        <f>IF($A58="","",IFERROR(INDEX(Bills!$B:$B,MATCH($A58,Bills!$A:$A,0)),""))</f>
        <v/>
      </c>
      <c r="C58" s="17"/>
      <c r="D58" s="21" t="str">
        <f>IF($C58="","",IFERROR(VLOOKUP($C58,Services!$A$4:$C$203,2,FALSE),"Other"))</f>
        <v/>
      </c>
      <c r="E58" s="17"/>
      <c r="F58" s="18" t="str">
        <f>IF($C58="","",IFERROR(VLOOKUP($C58,Services!$A$4:$C$203,3,FALSE),0))</f>
        <v/>
      </c>
      <c r="G58" s="20" t="str">
        <f t="shared" si="0"/>
        <v/>
      </c>
      <c r="H58" s="18"/>
      <c r="I58" s="20" t="str">
        <f t="shared" si="1"/>
        <v/>
      </c>
      <c r="J58" s="21" t="str">
        <f>IF(OR($A58="",$C58=""),"",$A58&amp;"#"&amp;COUNTIFS($A$4:$A58,$A58,$C$4:$C58,"&lt;&gt;"))</f>
        <v/>
      </c>
    </row>
    <row r="59" spans="1:10" x14ac:dyDescent="0.3">
      <c r="A59" s="17"/>
      <c r="B59" s="19" t="str">
        <f>IF($A59="","",IFERROR(INDEX(Bills!$B:$B,MATCH($A59,Bills!$A:$A,0)),""))</f>
        <v/>
      </c>
      <c r="C59" s="17"/>
      <c r="D59" s="21" t="str">
        <f>IF($C59="","",IFERROR(VLOOKUP($C59,Services!$A$4:$C$203,2,FALSE),"Other"))</f>
        <v/>
      </c>
      <c r="E59" s="17"/>
      <c r="F59" s="18" t="str">
        <f>IF($C59="","",IFERROR(VLOOKUP($C59,Services!$A$4:$C$203,3,FALSE),0))</f>
        <v/>
      </c>
      <c r="G59" s="20" t="str">
        <f t="shared" si="0"/>
        <v/>
      </c>
      <c r="H59" s="18"/>
      <c r="I59" s="20" t="str">
        <f t="shared" si="1"/>
        <v/>
      </c>
      <c r="J59" s="21" t="str">
        <f>IF(OR($A59="",$C59=""),"",$A59&amp;"#"&amp;COUNTIFS($A$4:$A59,$A59,$C$4:$C59,"&lt;&gt;"))</f>
        <v/>
      </c>
    </row>
    <row r="60" spans="1:10" x14ac:dyDescent="0.3">
      <c r="A60" s="17"/>
      <c r="B60" s="19" t="str">
        <f>IF($A60="","",IFERROR(INDEX(Bills!$B:$B,MATCH($A60,Bills!$A:$A,0)),""))</f>
        <v/>
      </c>
      <c r="C60" s="17"/>
      <c r="D60" s="21" t="str">
        <f>IF($C60="","",IFERROR(VLOOKUP($C60,Services!$A$4:$C$203,2,FALSE),"Other"))</f>
        <v/>
      </c>
      <c r="E60" s="17"/>
      <c r="F60" s="18" t="str">
        <f>IF($C60="","",IFERROR(VLOOKUP($C60,Services!$A$4:$C$203,3,FALSE),0))</f>
        <v/>
      </c>
      <c r="G60" s="20" t="str">
        <f t="shared" si="0"/>
        <v/>
      </c>
      <c r="H60" s="18"/>
      <c r="I60" s="20" t="str">
        <f t="shared" si="1"/>
        <v/>
      </c>
      <c r="J60" s="21" t="str">
        <f>IF(OR($A60="",$C60=""),"",$A60&amp;"#"&amp;COUNTIFS($A$4:$A60,$A60,$C$4:$C60,"&lt;&gt;"))</f>
        <v/>
      </c>
    </row>
    <row r="61" spans="1:10" x14ac:dyDescent="0.3">
      <c r="A61" s="17"/>
      <c r="B61" s="19" t="str">
        <f>IF($A61="","",IFERROR(INDEX(Bills!$B:$B,MATCH($A61,Bills!$A:$A,0)),""))</f>
        <v/>
      </c>
      <c r="C61" s="17"/>
      <c r="D61" s="21" t="str">
        <f>IF($C61="","",IFERROR(VLOOKUP($C61,Services!$A$4:$C$203,2,FALSE),"Other"))</f>
        <v/>
      </c>
      <c r="E61" s="17"/>
      <c r="F61" s="18" t="str">
        <f>IF($C61="","",IFERROR(VLOOKUP($C61,Services!$A$4:$C$203,3,FALSE),0))</f>
        <v/>
      </c>
      <c r="G61" s="20" t="str">
        <f t="shared" si="0"/>
        <v/>
      </c>
      <c r="H61" s="18"/>
      <c r="I61" s="20" t="str">
        <f t="shared" si="1"/>
        <v/>
      </c>
      <c r="J61" s="21" t="str">
        <f>IF(OR($A61="",$C61=""),"",$A61&amp;"#"&amp;COUNTIFS($A$4:$A61,$A61,$C$4:$C61,"&lt;&gt;"))</f>
        <v/>
      </c>
    </row>
    <row r="62" spans="1:10" x14ac:dyDescent="0.3">
      <c r="A62" s="17"/>
      <c r="B62" s="19" t="str">
        <f>IF($A62="","",IFERROR(INDEX(Bills!$B:$B,MATCH($A62,Bills!$A:$A,0)),""))</f>
        <v/>
      </c>
      <c r="C62" s="17"/>
      <c r="D62" s="21" t="str">
        <f>IF($C62="","",IFERROR(VLOOKUP($C62,Services!$A$4:$C$203,2,FALSE),"Other"))</f>
        <v/>
      </c>
      <c r="E62" s="17"/>
      <c r="F62" s="18" t="str">
        <f>IF($C62="","",IFERROR(VLOOKUP($C62,Services!$A$4:$C$203,3,FALSE),0))</f>
        <v/>
      </c>
      <c r="G62" s="20" t="str">
        <f t="shared" si="0"/>
        <v/>
      </c>
      <c r="H62" s="18"/>
      <c r="I62" s="20" t="str">
        <f t="shared" si="1"/>
        <v/>
      </c>
      <c r="J62" s="21" t="str">
        <f>IF(OR($A62="",$C62=""),"",$A62&amp;"#"&amp;COUNTIFS($A$4:$A62,$A62,$C$4:$C62,"&lt;&gt;"))</f>
        <v/>
      </c>
    </row>
    <row r="63" spans="1:10" x14ac:dyDescent="0.3">
      <c r="A63" s="17"/>
      <c r="B63" s="19" t="str">
        <f>IF($A63="","",IFERROR(INDEX(Bills!$B:$B,MATCH($A63,Bills!$A:$A,0)),""))</f>
        <v/>
      </c>
      <c r="C63" s="17"/>
      <c r="D63" s="21" t="str">
        <f>IF($C63="","",IFERROR(VLOOKUP($C63,Services!$A$4:$C$203,2,FALSE),"Other"))</f>
        <v/>
      </c>
      <c r="E63" s="17"/>
      <c r="F63" s="18" t="str">
        <f>IF($C63="","",IFERROR(VLOOKUP($C63,Services!$A$4:$C$203,3,FALSE),0))</f>
        <v/>
      </c>
      <c r="G63" s="20" t="str">
        <f t="shared" si="0"/>
        <v/>
      </c>
      <c r="H63" s="18"/>
      <c r="I63" s="20" t="str">
        <f t="shared" si="1"/>
        <v/>
      </c>
      <c r="J63" s="21" t="str">
        <f>IF(OR($A63="",$C63=""),"",$A63&amp;"#"&amp;COUNTIFS($A$4:$A63,$A63,$C$4:$C63,"&lt;&gt;"))</f>
        <v/>
      </c>
    </row>
    <row r="64" spans="1:10" x14ac:dyDescent="0.3">
      <c r="A64" s="17"/>
      <c r="B64" s="19" t="str">
        <f>IF($A64="","",IFERROR(INDEX(Bills!$B:$B,MATCH($A64,Bills!$A:$A,0)),""))</f>
        <v/>
      </c>
      <c r="C64" s="17"/>
      <c r="D64" s="21" t="str">
        <f>IF($C64="","",IFERROR(VLOOKUP($C64,Services!$A$4:$C$203,2,FALSE),"Other"))</f>
        <v/>
      </c>
      <c r="E64" s="17"/>
      <c r="F64" s="18" t="str">
        <f>IF($C64="","",IFERROR(VLOOKUP($C64,Services!$A$4:$C$203,3,FALSE),0))</f>
        <v/>
      </c>
      <c r="G64" s="20" t="str">
        <f t="shared" si="0"/>
        <v/>
      </c>
      <c r="H64" s="18"/>
      <c r="I64" s="20" t="str">
        <f t="shared" si="1"/>
        <v/>
      </c>
      <c r="J64" s="21" t="str">
        <f>IF(OR($A64="",$C64=""),"",$A64&amp;"#"&amp;COUNTIFS($A$4:$A64,$A64,$C$4:$C64,"&lt;&gt;"))</f>
        <v/>
      </c>
    </row>
    <row r="65" spans="1:10" x14ac:dyDescent="0.3">
      <c r="A65" s="17"/>
      <c r="B65" s="19" t="str">
        <f>IF($A65="","",IFERROR(INDEX(Bills!$B:$B,MATCH($A65,Bills!$A:$A,0)),""))</f>
        <v/>
      </c>
      <c r="C65" s="17"/>
      <c r="D65" s="21" t="str">
        <f>IF($C65="","",IFERROR(VLOOKUP($C65,Services!$A$4:$C$203,2,FALSE),"Other"))</f>
        <v/>
      </c>
      <c r="E65" s="17"/>
      <c r="F65" s="18" t="str">
        <f>IF($C65="","",IFERROR(VLOOKUP($C65,Services!$A$4:$C$203,3,FALSE),0))</f>
        <v/>
      </c>
      <c r="G65" s="20" t="str">
        <f t="shared" si="0"/>
        <v/>
      </c>
      <c r="H65" s="18"/>
      <c r="I65" s="20" t="str">
        <f t="shared" si="1"/>
        <v/>
      </c>
      <c r="J65" s="21" t="str">
        <f>IF(OR($A65="",$C65=""),"",$A65&amp;"#"&amp;COUNTIFS($A$4:$A65,$A65,$C$4:$C65,"&lt;&gt;"))</f>
        <v/>
      </c>
    </row>
    <row r="66" spans="1:10" x14ac:dyDescent="0.3">
      <c r="A66" s="17"/>
      <c r="B66" s="19" t="str">
        <f>IF($A66="","",IFERROR(INDEX(Bills!$B:$B,MATCH($A66,Bills!$A:$A,0)),""))</f>
        <v/>
      </c>
      <c r="C66" s="17"/>
      <c r="D66" s="21" t="str">
        <f>IF($C66="","",IFERROR(VLOOKUP($C66,Services!$A$4:$C$203,2,FALSE),"Other"))</f>
        <v/>
      </c>
      <c r="E66" s="17"/>
      <c r="F66" s="18" t="str">
        <f>IF($C66="","",IFERROR(VLOOKUP($C66,Services!$A$4:$C$203,3,FALSE),0))</f>
        <v/>
      </c>
      <c r="G66" s="20" t="str">
        <f t="shared" si="0"/>
        <v/>
      </c>
      <c r="H66" s="18"/>
      <c r="I66" s="20" t="str">
        <f t="shared" si="1"/>
        <v/>
      </c>
      <c r="J66" s="21" t="str">
        <f>IF(OR($A66="",$C66=""),"",$A66&amp;"#"&amp;COUNTIFS($A$4:$A66,$A66,$C$4:$C66,"&lt;&gt;"))</f>
        <v/>
      </c>
    </row>
    <row r="67" spans="1:10" x14ac:dyDescent="0.3">
      <c r="A67" s="17"/>
      <c r="B67" s="19" t="str">
        <f>IF($A67="","",IFERROR(INDEX(Bills!$B:$B,MATCH($A67,Bills!$A:$A,0)),""))</f>
        <v/>
      </c>
      <c r="C67" s="17"/>
      <c r="D67" s="21" t="str">
        <f>IF($C67="","",IFERROR(VLOOKUP($C67,Services!$A$4:$C$203,2,FALSE),"Other"))</f>
        <v/>
      </c>
      <c r="E67" s="17"/>
      <c r="F67" s="18" t="str">
        <f>IF($C67="","",IFERROR(VLOOKUP($C67,Services!$A$4:$C$203,3,FALSE),0))</f>
        <v/>
      </c>
      <c r="G67" s="20" t="str">
        <f t="shared" si="0"/>
        <v/>
      </c>
      <c r="H67" s="18"/>
      <c r="I67" s="20" t="str">
        <f t="shared" si="1"/>
        <v/>
      </c>
      <c r="J67" s="21" t="str">
        <f>IF(OR($A67="",$C67=""),"",$A67&amp;"#"&amp;COUNTIFS($A$4:$A67,$A67,$C$4:$C67,"&lt;&gt;"))</f>
        <v/>
      </c>
    </row>
    <row r="68" spans="1:10" x14ac:dyDescent="0.3">
      <c r="A68" s="17"/>
      <c r="B68" s="19" t="str">
        <f>IF($A68="","",IFERROR(INDEX(Bills!$B:$B,MATCH($A68,Bills!$A:$A,0)),""))</f>
        <v/>
      </c>
      <c r="C68" s="17"/>
      <c r="D68" s="21" t="str">
        <f>IF($C68="","",IFERROR(VLOOKUP($C68,Services!$A$4:$C$203,2,FALSE),"Other"))</f>
        <v/>
      </c>
      <c r="E68" s="17"/>
      <c r="F68" s="18" t="str">
        <f>IF($C68="","",IFERROR(VLOOKUP($C68,Services!$A$4:$C$203,3,FALSE),0))</f>
        <v/>
      </c>
      <c r="G68" s="20" t="str">
        <f t="shared" ref="G68:G131" si="2">IF($C68="","",IF($E68="",1,N($E68))*N($F68))</f>
        <v/>
      </c>
      <c r="H68" s="18"/>
      <c r="I68" s="20" t="str">
        <f t="shared" ref="I68:I131" si="3">IF($C68="","",G68-N(H68))</f>
        <v/>
      </c>
      <c r="J68" s="21" t="str">
        <f>IF(OR($A68="",$C68=""),"",$A68&amp;"#"&amp;COUNTIFS($A$4:$A68,$A68,$C$4:$C68,"&lt;&gt;"))</f>
        <v/>
      </c>
    </row>
    <row r="69" spans="1:10" x14ac:dyDescent="0.3">
      <c r="A69" s="17"/>
      <c r="B69" s="19" t="str">
        <f>IF($A69="","",IFERROR(INDEX(Bills!$B:$B,MATCH($A69,Bills!$A:$A,0)),""))</f>
        <v/>
      </c>
      <c r="C69" s="17"/>
      <c r="D69" s="21" t="str">
        <f>IF($C69="","",IFERROR(VLOOKUP($C69,Services!$A$4:$C$203,2,FALSE),"Other"))</f>
        <v/>
      </c>
      <c r="E69" s="17"/>
      <c r="F69" s="18" t="str">
        <f>IF($C69="","",IFERROR(VLOOKUP($C69,Services!$A$4:$C$203,3,FALSE),0))</f>
        <v/>
      </c>
      <c r="G69" s="20" t="str">
        <f t="shared" si="2"/>
        <v/>
      </c>
      <c r="H69" s="18"/>
      <c r="I69" s="20" t="str">
        <f t="shared" si="3"/>
        <v/>
      </c>
      <c r="J69" s="21" t="str">
        <f>IF(OR($A69="",$C69=""),"",$A69&amp;"#"&amp;COUNTIFS($A$4:$A69,$A69,$C$4:$C69,"&lt;&gt;"))</f>
        <v/>
      </c>
    </row>
    <row r="70" spans="1:10" x14ac:dyDescent="0.3">
      <c r="A70" s="17"/>
      <c r="B70" s="19" t="str">
        <f>IF($A70="","",IFERROR(INDEX(Bills!$B:$B,MATCH($A70,Bills!$A:$A,0)),""))</f>
        <v/>
      </c>
      <c r="C70" s="17"/>
      <c r="D70" s="21" t="str">
        <f>IF($C70="","",IFERROR(VLOOKUP($C70,Services!$A$4:$C$203,2,FALSE),"Other"))</f>
        <v/>
      </c>
      <c r="E70" s="17"/>
      <c r="F70" s="18" t="str">
        <f>IF($C70="","",IFERROR(VLOOKUP($C70,Services!$A$4:$C$203,3,FALSE),0))</f>
        <v/>
      </c>
      <c r="G70" s="20" t="str">
        <f t="shared" si="2"/>
        <v/>
      </c>
      <c r="H70" s="18"/>
      <c r="I70" s="20" t="str">
        <f t="shared" si="3"/>
        <v/>
      </c>
      <c r="J70" s="21" t="str">
        <f>IF(OR($A70="",$C70=""),"",$A70&amp;"#"&amp;COUNTIFS($A$4:$A70,$A70,$C$4:$C70,"&lt;&gt;"))</f>
        <v/>
      </c>
    </row>
    <row r="71" spans="1:10" x14ac:dyDescent="0.3">
      <c r="A71" s="17"/>
      <c r="B71" s="19" t="str">
        <f>IF($A71="","",IFERROR(INDEX(Bills!$B:$B,MATCH($A71,Bills!$A:$A,0)),""))</f>
        <v/>
      </c>
      <c r="C71" s="17"/>
      <c r="D71" s="21" t="str">
        <f>IF($C71="","",IFERROR(VLOOKUP($C71,Services!$A$4:$C$203,2,FALSE),"Other"))</f>
        <v/>
      </c>
      <c r="E71" s="17"/>
      <c r="F71" s="18" t="str">
        <f>IF($C71="","",IFERROR(VLOOKUP($C71,Services!$A$4:$C$203,3,FALSE),0))</f>
        <v/>
      </c>
      <c r="G71" s="20" t="str">
        <f t="shared" si="2"/>
        <v/>
      </c>
      <c r="H71" s="18"/>
      <c r="I71" s="20" t="str">
        <f t="shared" si="3"/>
        <v/>
      </c>
      <c r="J71" s="21" t="str">
        <f>IF(OR($A71="",$C71=""),"",$A71&amp;"#"&amp;COUNTIFS($A$4:$A71,$A71,$C$4:$C71,"&lt;&gt;"))</f>
        <v/>
      </c>
    </row>
    <row r="72" spans="1:10" x14ac:dyDescent="0.3">
      <c r="A72" s="17"/>
      <c r="B72" s="19" t="str">
        <f>IF($A72="","",IFERROR(INDEX(Bills!$B:$B,MATCH($A72,Bills!$A:$A,0)),""))</f>
        <v/>
      </c>
      <c r="C72" s="17"/>
      <c r="D72" s="21" t="str">
        <f>IF($C72="","",IFERROR(VLOOKUP($C72,Services!$A$4:$C$203,2,FALSE),"Other"))</f>
        <v/>
      </c>
      <c r="E72" s="17"/>
      <c r="F72" s="18" t="str">
        <f>IF($C72="","",IFERROR(VLOOKUP($C72,Services!$A$4:$C$203,3,FALSE),0))</f>
        <v/>
      </c>
      <c r="G72" s="20" t="str">
        <f t="shared" si="2"/>
        <v/>
      </c>
      <c r="H72" s="18"/>
      <c r="I72" s="20" t="str">
        <f t="shared" si="3"/>
        <v/>
      </c>
      <c r="J72" s="21" t="str">
        <f>IF(OR($A72="",$C72=""),"",$A72&amp;"#"&amp;COUNTIFS($A$4:$A72,$A72,$C$4:$C72,"&lt;&gt;"))</f>
        <v/>
      </c>
    </row>
    <row r="73" spans="1:10" x14ac:dyDescent="0.3">
      <c r="A73" s="17"/>
      <c r="B73" s="19" t="str">
        <f>IF($A73="","",IFERROR(INDEX(Bills!$B:$B,MATCH($A73,Bills!$A:$A,0)),""))</f>
        <v/>
      </c>
      <c r="C73" s="17"/>
      <c r="D73" s="21" t="str">
        <f>IF($C73="","",IFERROR(VLOOKUP($C73,Services!$A$4:$C$203,2,FALSE),"Other"))</f>
        <v/>
      </c>
      <c r="E73" s="17"/>
      <c r="F73" s="18" t="str">
        <f>IF($C73="","",IFERROR(VLOOKUP($C73,Services!$A$4:$C$203,3,FALSE),0))</f>
        <v/>
      </c>
      <c r="G73" s="20" t="str">
        <f t="shared" si="2"/>
        <v/>
      </c>
      <c r="H73" s="18"/>
      <c r="I73" s="20" t="str">
        <f t="shared" si="3"/>
        <v/>
      </c>
      <c r="J73" s="21" t="str">
        <f>IF(OR($A73="",$C73=""),"",$A73&amp;"#"&amp;COUNTIFS($A$4:$A73,$A73,$C$4:$C73,"&lt;&gt;"))</f>
        <v/>
      </c>
    </row>
    <row r="74" spans="1:10" x14ac:dyDescent="0.3">
      <c r="A74" s="17"/>
      <c r="B74" s="19" t="str">
        <f>IF($A74="","",IFERROR(INDEX(Bills!$B:$B,MATCH($A74,Bills!$A:$A,0)),""))</f>
        <v/>
      </c>
      <c r="C74" s="17"/>
      <c r="D74" s="21" t="str">
        <f>IF($C74="","",IFERROR(VLOOKUP($C74,Services!$A$4:$C$203,2,FALSE),"Other"))</f>
        <v/>
      </c>
      <c r="E74" s="17"/>
      <c r="F74" s="18" t="str">
        <f>IF($C74="","",IFERROR(VLOOKUP($C74,Services!$A$4:$C$203,3,FALSE),0))</f>
        <v/>
      </c>
      <c r="G74" s="20" t="str">
        <f t="shared" si="2"/>
        <v/>
      </c>
      <c r="H74" s="18"/>
      <c r="I74" s="20" t="str">
        <f t="shared" si="3"/>
        <v/>
      </c>
      <c r="J74" s="21" t="str">
        <f>IF(OR($A74="",$C74=""),"",$A74&amp;"#"&amp;COUNTIFS($A$4:$A74,$A74,$C$4:$C74,"&lt;&gt;"))</f>
        <v/>
      </c>
    </row>
    <row r="75" spans="1:10" x14ac:dyDescent="0.3">
      <c r="A75" s="17"/>
      <c r="B75" s="19" t="str">
        <f>IF($A75="","",IFERROR(INDEX(Bills!$B:$B,MATCH($A75,Bills!$A:$A,0)),""))</f>
        <v/>
      </c>
      <c r="C75" s="17"/>
      <c r="D75" s="21" t="str">
        <f>IF($C75="","",IFERROR(VLOOKUP($C75,Services!$A$4:$C$203,2,FALSE),"Other"))</f>
        <v/>
      </c>
      <c r="E75" s="17"/>
      <c r="F75" s="18" t="str">
        <f>IF($C75="","",IFERROR(VLOOKUP($C75,Services!$A$4:$C$203,3,FALSE),0))</f>
        <v/>
      </c>
      <c r="G75" s="20" t="str">
        <f t="shared" si="2"/>
        <v/>
      </c>
      <c r="H75" s="18"/>
      <c r="I75" s="20" t="str">
        <f t="shared" si="3"/>
        <v/>
      </c>
      <c r="J75" s="21" t="str">
        <f>IF(OR($A75="",$C75=""),"",$A75&amp;"#"&amp;COUNTIFS($A$4:$A75,$A75,$C$4:$C75,"&lt;&gt;"))</f>
        <v/>
      </c>
    </row>
    <row r="76" spans="1:10" x14ac:dyDescent="0.3">
      <c r="A76" s="17"/>
      <c r="B76" s="19" t="str">
        <f>IF($A76="","",IFERROR(INDEX(Bills!$B:$B,MATCH($A76,Bills!$A:$A,0)),""))</f>
        <v/>
      </c>
      <c r="C76" s="17"/>
      <c r="D76" s="21" t="str">
        <f>IF($C76="","",IFERROR(VLOOKUP($C76,Services!$A$4:$C$203,2,FALSE),"Other"))</f>
        <v/>
      </c>
      <c r="E76" s="17"/>
      <c r="F76" s="18" t="str">
        <f>IF($C76="","",IFERROR(VLOOKUP($C76,Services!$A$4:$C$203,3,FALSE),0))</f>
        <v/>
      </c>
      <c r="G76" s="20" t="str">
        <f t="shared" si="2"/>
        <v/>
      </c>
      <c r="H76" s="18"/>
      <c r="I76" s="20" t="str">
        <f t="shared" si="3"/>
        <v/>
      </c>
      <c r="J76" s="21" t="str">
        <f>IF(OR($A76="",$C76=""),"",$A76&amp;"#"&amp;COUNTIFS($A$4:$A76,$A76,$C$4:$C76,"&lt;&gt;"))</f>
        <v/>
      </c>
    </row>
    <row r="77" spans="1:10" x14ac:dyDescent="0.3">
      <c r="A77" s="17"/>
      <c r="B77" s="19" t="str">
        <f>IF($A77="","",IFERROR(INDEX(Bills!$B:$B,MATCH($A77,Bills!$A:$A,0)),""))</f>
        <v/>
      </c>
      <c r="C77" s="17"/>
      <c r="D77" s="21" t="str">
        <f>IF($C77="","",IFERROR(VLOOKUP($C77,Services!$A$4:$C$203,2,FALSE),"Other"))</f>
        <v/>
      </c>
      <c r="E77" s="17"/>
      <c r="F77" s="18" t="str">
        <f>IF($C77="","",IFERROR(VLOOKUP($C77,Services!$A$4:$C$203,3,FALSE),0))</f>
        <v/>
      </c>
      <c r="G77" s="20" t="str">
        <f t="shared" si="2"/>
        <v/>
      </c>
      <c r="H77" s="18"/>
      <c r="I77" s="20" t="str">
        <f t="shared" si="3"/>
        <v/>
      </c>
      <c r="J77" s="21" t="str">
        <f>IF(OR($A77="",$C77=""),"",$A77&amp;"#"&amp;COUNTIFS($A$4:$A77,$A77,$C$4:$C77,"&lt;&gt;"))</f>
        <v/>
      </c>
    </row>
    <row r="78" spans="1:10" x14ac:dyDescent="0.3">
      <c r="A78" s="17"/>
      <c r="B78" s="19" t="str">
        <f>IF($A78="","",IFERROR(INDEX(Bills!$B:$B,MATCH($A78,Bills!$A:$A,0)),""))</f>
        <v/>
      </c>
      <c r="C78" s="17"/>
      <c r="D78" s="21" t="str">
        <f>IF($C78="","",IFERROR(VLOOKUP($C78,Services!$A$4:$C$203,2,FALSE),"Other"))</f>
        <v/>
      </c>
      <c r="E78" s="17"/>
      <c r="F78" s="18" t="str">
        <f>IF($C78="","",IFERROR(VLOOKUP($C78,Services!$A$4:$C$203,3,FALSE),0))</f>
        <v/>
      </c>
      <c r="G78" s="20" t="str">
        <f t="shared" si="2"/>
        <v/>
      </c>
      <c r="H78" s="18"/>
      <c r="I78" s="20" t="str">
        <f t="shared" si="3"/>
        <v/>
      </c>
      <c r="J78" s="21" t="str">
        <f>IF(OR($A78="",$C78=""),"",$A78&amp;"#"&amp;COUNTIFS($A$4:$A78,$A78,$C$4:$C78,"&lt;&gt;"))</f>
        <v/>
      </c>
    </row>
    <row r="79" spans="1:10" x14ac:dyDescent="0.3">
      <c r="A79" s="17"/>
      <c r="B79" s="19" t="str">
        <f>IF($A79="","",IFERROR(INDEX(Bills!$B:$B,MATCH($A79,Bills!$A:$A,0)),""))</f>
        <v/>
      </c>
      <c r="C79" s="17"/>
      <c r="D79" s="21" t="str">
        <f>IF($C79="","",IFERROR(VLOOKUP($C79,Services!$A$4:$C$203,2,FALSE),"Other"))</f>
        <v/>
      </c>
      <c r="E79" s="17"/>
      <c r="F79" s="18" t="str">
        <f>IF($C79="","",IFERROR(VLOOKUP($C79,Services!$A$4:$C$203,3,FALSE),0))</f>
        <v/>
      </c>
      <c r="G79" s="20" t="str">
        <f t="shared" si="2"/>
        <v/>
      </c>
      <c r="H79" s="18"/>
      <c r="I79" s="20" t="str">
        <f t="shared" si="3"/>
        <v/>
      </c>
      <c r="J79" s="21" t="str">
        <f>IF(OR($A79="",$C79=""),"",$A79&amp;"#"&amp;COUNTIFS($A$4:$A79,$A79,$C$4:$C79,"&lt;&gt;"))</f>
        <v/>
      </c>
    </row>
    <row r="80" spans="1:10" x14ac:dyDescent="0.3">
      <c r="A80" s="17"/>
      <c r="B80" s="19" t="str">
        <f>IF($A80="","",IFERROR(INDEX(Bills!$B:$B,MATCH($A80,Bills!$A:$A,0)),""))</f>
        <v/>
      </c>
      <c r="C80" s="17"/>
      <c r="D80" s="21" t="str">
        <f>IF($C80="","",IFERROR(VLOOKUP($C80,Services!$A$4:$C$203,2,FALSE),"Other"))</f>
        <v/>
      </c>
      <c r="E80" s="17"/>
      <c r="F80" s="18" t="str">
        <f>IF($C80="","",IFERROR(VLOOKUP($C80,Services!$A$4:$C$203,3,FALSE),0))</f>
        <v/>
      </c>
      <c r="G80" s="20" t="str">
        <f t="shared" si="2"/>
        <v/>
      </c>
      <c r="H80" s="18"/>
      <c r="I80" s="20" t="str">
        <f t="shared" si="3"/>
        <v/>
      </c>
      <c r="J80" s="21" t="str">
        <f>IF(OR($A80="",$C80=""),"",$A80&amp;"#"&amp;COUNTIFS($A$4:$A80,$A80,$C$4:$C80,"&lt;&gt;"))</f>
        <v/>
      </c>
    </row>
    <row r="81" spans="1:10" x14ac:dyDescent="0.3">
      <c r="A81" s="17"/>
      <c r="B81" s="19" t="str">
        <f>IF($A81="","",IFERROR(INDEX(Bills!$B:$B,MATCH($A81,Bills!$A:$A,0)),""))</f>
        <v/>
      </c>
      <c r="C81" s="17"/>
      <c r="D81" s="21" t="str">
        <f>IF($C81="","",IFERROR(VLOOKUP($C81,Services!$A$4:$C$203,2,FALSE),"Other"))</f>
        <v/>
      </c>
      <c r="E81" s="17"/>
      <c r="F81" s="18" t="str">
        <f>IF($C81="","",IFERROR(VLOOKUP($C81,Services!$A$4:$C$203,3,FALSE),0))</f>
        <v/>
      </c>
      <c r="G81" s="20" t="str">
        <f t="shared" si="2"/>
        <v/>
      </c>
      <c r="H81" s="18"/>
      <c r="I81" s="20" t="str">
        <f t="shared" si="3"/>
        <v/>
      </c>
      <c r="J81" s="21" t="str">
        <f>IF(OR($A81="",$C81=""),"",$A81&amp;"#"&amp;COUNTIFS($A$4:$A81,$A81,$C$4:$C81,"&lt;&gt;"))</f>
        <v/>
      </c>
    </row>
    <row r="82" spans="1:10" x14ac:dyDescent="0.3">
      <c r="A82" s="17"/>
      <c r="B82" s="19" t="str">
        <f>IF($A82="","",IFERROR(INDEX(Bills!$B:$B,MATCH($A82,Bills!$A:$A,0)),""))</f>
        <v/>
      </c>
      <c r="C82" s="17"/>
      <c r="D82" s="21" t="str">
        <f>IF($C82="","",IFERROR(VLOOKUP($C82,Services!$A$4:$C$203,2,FALSE),"Other"))</f>
        <v/>
      </c>
      <c r="E82" s="17"/>
      <c r="F82" s="18" t="str">
        <f>IF($C82="","",IFERROR(VLOOKUP($C82,Services!$A$4:$C$203,3,FALSE),0))</f>
        <v/>
      </c>
      <c r="G82" s="20" t="str">
        <f t="shared" si="2"/>
        <v/>
      </c>
      <c r="H82" s="18"/>
      <c r="I82" s="20" t="str">
        <f t="shared" si="3"/>
        <v/>
      </c>
      <c r="J82" s="21" t="str">
        <f>IF(OR($A82="",$C82=""),"",$A82&amp;"#"&amp;COUNTIFS($A$4:$A82,$A82,$C$4:$C82,"&lt;&gt;"))</f>
        <v/>
      </c>
    </row>
    <row r="83" spans="1:10" x14ac:dyDescent="0.3">
      <c r="A83" s="17"/>
      <c r="B83" s="19" t="str">
        <f>IF($A83="","",IFERROR(INDEX(Bills!$B:$B,MATCH($A83,Bills!$A:$A,0)),""))</f>
        <v/>
      </c>
      <c r="C83" s="17"/>
      <c r="D83" s="21" t="str">
        <f>IF($C83="","",IFERROR(VLOOKUP($C83,Services!$A$4:$C$203,2,FALSE),"Other"))</f>
        <v/>
      </c>
      <c r="E83" s="17"/>
      <c r="F83" s="18" t="str">
        <f>IF($C83="","",IFERROR(VLOOKUP($C83,Services!$A$4:$C$203,3,FALSE),0))</f>
        <v/>
      </c>
      <c r="G83" s="20" t="str">
        <f t="shared" si="2"/>
        <v/>
      </c>
      <c r="H83" s="18"/>
      <c r="I83" s="20" t="str">
        <f t="shared" si="3"/>
        <v/>
      </c>
      <c r="J83" s="21" t="str">
        <f>IF(OR($A83="",$C83=""),"",$A83&amp;"#"&amp;COUNTIFS($A$4:$A83,$A83,$C$4:$C83,"&lt;&gt;"))</f>
        <v/>
      </c>
    </row>
    <row r="84" spans="1:10" x14ac:dyDescent="0.3">
      <c r="A84" s="17"/>
      <c r="B84" s="19" t="str">
        <f>IF($A84="","",IFERROR(INDEX(Bills!$B:$B,MATCH($A84,Bills!$A:$A,0)),""))</f>
        <v/>
      </c>
      <c r="C84" s="17"/>
      <c r="D84" s="21" t="str">
        <f>IF($C84="","",IFERROR(VLOOKUP($C84,Services!$A$4:$C$203,2,FALSE),"Other"))</f>
        <v/>
      </c>
      <c r="E84" s="17"/>
      <c r="F84" s="18" t="str">
        <f>IF($C84="","",IFERROR(VLOOKUP($C84,Services!$A$4:$C$203,3,FALSE),0))</f>
        <v/>
      </c>
      <c r="G84" s="20" t="str">
        <f t="shared" si="2"/>
        <v/>
      </c>
      <c r="H84" s="18"/>
      <c r="I84" s="20" t="str">
        <f t="shared" si="3"/>
        <v/>
      </c>
      <c r="J84" s="21" t="str">
        <f>IF(OR($A84="",$C84=""),"",$A84&amp;"#"&amp;COUNTIFS($A$4:$A84,$A84,$C$4:$C84,"&lt;&gt;"))</f>
        <v/>
      </c>
    </row>
    <row r="85" spans="1:10" x14ac:dyDescent="0.3">
      <c r="A85" s="17"/>
      <c r="B85" s="19" t="str">
        <f>IF($A85="","",IFERROR(INDEX(Bills!$B:$B,MATCH($A85,Bills!$A:$A,0)),""))</f>
        <v/>
      </c>
      <c r="C85" s="17"/>
      <c r="D85" s="21" t="str">
        <f>IF($C85="","",IFERROR(VLOOKUP($C85,Services!$A$4:$C$203,2,FALSE),"Other"))</f>
        <v/>
      </c>
      <c r="E85" s="17"/>
      <c r="F85" s="18" t="str">
        <f>IF($C85="","",IFERROR(VLOOKUP($C85,Services!$A$4:$C$203,3,FALSE),0))</f>
        <v/>
      </c>
      <c r="G85" s="20" t="str">
        <f t="shared" si="2"/>
        <v/>
      </c>
      <c r="H85" s="18"/>
      <c r="I85" s="20" t="str">
        <f t="shared" si="3"/>
        <v/>
      </c>
      <c r="J85" s="21" t="str">
        <f>IF(OR($A85="",$C85=""),"",$A85&amp;"#"&amp;COUNTIFS($A$4:$A85,$A85,$C$4:$C85,"&lt;&gt;"))</f>
        <v/>
      </c>
    </row>
    <row r="86" spans="1:10" x14ac:dyDescent="0.3">
      <c r="A86" s="17"/>
      <c r="B86" s="19" t="str">
        <f>IF($A86="","",IFERROR(INDEX(Bills!$B:$B,MATCH($A86,Bills!$A:$A,0)),""))</f>
        <v/>
      </c>
      <c r="C86" s="17"/>
      <c r="D86" s="21" t="str">
        <f>IF($C86="","",IFERROR(VLOOKUP($C86,Services!$A$4:$C$203,2,FALSE),"Other"))</f>
        <v/>
      </c>
      <c r="E86" s="17"/>
      <c r="F86" s="18" t="str">
        <f>IF($C86="","",IFERROR(VLOOKUP($C86,Services!$A$4:$C$203,3,FALSE),0))</f>
        <v/>
      </c>
      <c r="G86" s="20" t="str">
        <f t="shared" si="2"/>
        <v/>
      </c>
      <c r="H86" s="18"/>
      <c r="I86" s="20" t="str">
        <f t="shared" si="3"/>
        <v/>
      </c>
      <c r="J86" s="21" t="str">
        <f>IF(OR($A86="",$C86=""),"",$A86&amp;"#"&amp;COUNTIFS($A$4:$A86,$A86,$C$4:$C86,"&lt;&gt;"))</f>
        <v/>
      </c>
    </row>
    <row r="87" spans="1:10" x14ac:dyDescent="0.3">
      <c r="A87" s="17"/>
      <c r="B87" s="19" t="str">
        <f>IF($A87="","",IFERROR(INDEX(Bills!$B:$B,MATCH($A87,Bills!$A:$A,0)),""))</f>
        <v/>
      </c>
      <c r="C87" s="17"/>
      <c r="D87" s="21" t="str">
        <f>IF($C87="","",IFERROR(VLOOKUP($C87,Services!$A$4:$C$203,2,FALSE),"Other"))</f>
        <v/>
      </c>
      <c r="E87" s="17"/>
      <c r="F87" s="18" t="str">
        <f>IF($C87="","",IFERROR(VLOOKUP($C87,Services!$A$4:$C$203,3,FALSE),0))</f>
        <v/>
      </c>
      <c r="G87" s="20" t="str">
        <f t="shared" si="2"/>
        <v/>
      </c>
      <c r="H87" s="18"/>
      <c r="I87" s="20" t="str">
        <f t="shared" si="3"/>
        <v/>
      </c>
      <c r="J87" s="21" t="str">
        <f>IF(OR($A87="",$C87=""),"",$A87&amp;"#"&amp;COUNTIFS($A$4:$A87,$A87,$C$4:$C87,"&lt;&gt;"))</f>
        <v/>
      </c>
    </row>
    <row r="88" spans="1:10" x14ac:dyDescent="0.3">
      <c r="A88" s="17"/>
      <c r="B88" s="19" t="str">
        <f>IF($A88="","",IFERROR(INDEX(Bills!$B:$B,MATCH($A88,Bills!$A:$A,0)),""))</f>
        <v/>
      </c>
      <c r="C88" s="17"/>
      <c r="D88" s="21" t="str">
        <f>IF($C88="","",IFERROR(VLOOKUP($C88,Services!$A$4:$C$203,2,FALSE),"Other"))</f>
        <v/>
      </c>
      <c r="E88" s="17"/>
      <c r="F88" s="18" t="str">
        <f>IF($C88="","",IFERROR(VLOOKUP($C88,Services!$A$4:$C$203,3,FALSE),0))</f>
        <v/>
      </c>
      <c r="G88" s="20" t="str">
        <f t="shared" si="2"/>
        <v/>
      </c>
      <c r="H88" s="18"/>
      <c r="I88" s="20" t="str">
        <f t="shared" si="3"/>
        <v/>
      </c>
      <c r="J88" s="21" t="str">
        <f>IF(OR($A88="",$C88=""),"",$A88&amp;"#"&amp;COUNTIFS($A$4:$A88,$A88,$C$4:$C88,"&lt;&gt;"))</f>
        <v/>
      </c>
    </row>
    <row r="89" spans="1:10" x14ac:dyDescent="0.3">
      <c r="A89" s="17"/>
      <c r="B89" s="19" t="str">
        <f>IF($A89="","",IFERROR(INDEX(Bills!$B:$B,MATCH($A89,Bills!$A:$A,0)),""))</f>
        <v/>
      </c>
      <c r="C89" s="17"/>
      <c r="D89" s="21" t="str">
        <f>IF($C89="","",IFERROR(VLOOKUP($C89,Services!$A$4:$C$203,2,FALSE),"Other"))</f>
        <v/>
      </c>
      <c r="E89" s="17"/>
      <c r="F89" s="18" t="str">
        <f>IF($C89="","",IFERROR(VLOOKUP($C89,Services!$A$4:$C$203,3,FALSE),0))</f>
        <v/>
      </c>
      <c r="G89" s="20" t="str">
        <f t="shared" si="2"/>
        <v/>
      </c>
      <c r="H89" s="18"/>
      <c r="I89" s="20" t="str">
        <f t="shared" si="3"/>
        <v/>
      </c>
      <c r="J89" s="21" t="str">
        <f>IF(OR($A89="",$C89=""),"",$A89&amp;"#"&amp;COUNTIFS($A$4:$A89,$A89,$C$4:$C89,"&lt;&gt;"))</f>
        <v/>
      </c>
    </row>
    <row r="90" spans="1:10" x14ac:dyDescent="0.3">
      <c r="A90" s="17"/>
      <c r="B90" s="19" t="str">
        <f>IF($A90="","",IFERROR(INDEX(Bills!$B:$B,MATCH($A90,Bills!$A:$A,0)),""))</f>
        <v/>
      </c>
      <c r="C90" s="17"/>
      <c r="D90" s="21" t="str">
        <f>IF($C90="","",IFERROR(VLOOKUP($C90,Services!$A$4:$C$203,2,FALSE),"Other"))</f>
        <v/>
      </c>
      <c r="E90" s="17"/>
      <c r="F90" s="18" t="str">
        <f>IF($C90="","",IFERROR(VLOOKUP($C90,Services!$A$4:$C$203,3,FALSE),0))</f>
        <v/>
      </c>
      <c r="G90" s="20" t="str">
        <f t="shared" si="2"/>
        <v/>
      </c>
      <c r="H90" s="18"/>
      <c r="I90" s="20" t="str">
        <f t="shared" si="3"/>
        <v/>
      </c>
      <c r="J90" s="21" t="str">
        <f>IF(OR($A90="",$C90=""),"",$A90&amp;"#"&amp;COUNTIFS($A$4:$A90,$A90,$C$4:$C90,"&lt;&gt;"))</f>
        <v/>
      </c>
    </row>
    <row r="91" spans="1:10" x14ac:dyDescent="0.3">
      <c r="A91" s="17"/>
      <c r="B91" s="19" t="str">
        <f>IF($A91="","",IFERROR(INDEX(Bills!$B:$B,MATCH($A91,Bills!$A:$A,0)),""))</f>
        <v/>
      </c>
      <c r="C91" s="17"/>
      <c r="D91" s="21" t="str">
        <f>IF($C91="","",IFERROR(VLOOKUP($C91,Services!$A$4:$C$203,2,FALSE),"Other"))</f>
        <v/>
      </c>
      <c r="E91" s="17"/>
      <c r="F91" s="18" t="str">
        <f>IF($C91="","",IFERROR(VLOOKUP($C91,Services!$A$4:$C$203,3,FALSE),0))</f>
        <v/>
      </c>
      <c r="G91" s="20" t="str">
        <f t="shared" si="2"/>
        <v/>
      </c>
      <c r="H91" s="18"/>
      <c r="I91" s="20" t="str">
        <f t="shared" si="3"/>
        <v/>
      </c>
      <c r="J91" s="21" t="str">
        <f>IF(OR($A91="",$C91=""),"",$A91&amp;"#"&amp;COUNTIFS($A$4:$A91,$A91,$C$4:$C91,"&lt;&gt;"))</f>
        <v/>
      </c>
    </row>
    <row r="92" spans="1:10" x14ac:dyDescent="0.3">
      <c r="A92" s="17"/>
      <c r="B92" s="19" t="str">
        <f>IF($A92="","",IFERROR(INDEX(Bills!$B:$B,MATCH($A92,Bills!$A:$A,0)),""))</f>
        <v/>
      </c>
      <c r="C92" s="17"/>
      <c r="D92" s="21" t="str">
        <f>IF($C92="","",IFERROR(VLOOKUP($C92,Services!$A$4:$C$203,2,FALSE),"Other"))</f>
        <v/>
      </c>
      <c r="E92" s="17"/>
      <c r="F92" s="18" t="str">
        <f>IF($C92="","",IFERROR(VLOOKUP($C92,Services!$A$4:$C$203,3,FALSE),0))</f>
        <v/>
      </c>
      <c r="G92" s="20" t="str">
        <f t="shared" si="2"/>
        <v/>
      </c>
      <c r="H92" s="18"/>
      <c r="I92" s="20" t="str">
        <f t="shared" si="3"/>
        <v/>
      </c>
      <c r="J92" s="21" t="str">
        <f>IF(OR($A92="",$C92=""),"",$A92&amp;"#"&amp;COUNTIFS($A$4:$A92,$A92,$C$4:$C92,"&lt;&gt;"))</f>
        <v/>
      </c>
    </row>
    <row r="93" spans="1:10" x14ac:dyDescent="0.3">
      <c r="A93" s="17"/>
      <c r="B93" s="19" t="str">
        <f>IF($A93="","",IFERROR(INDEX(Bills!$B:$B,MATCH($A93,Bills!$A:$A,0)),""))</f>
        <v/>
      </c>
      <c r="C93" s="17"/>
      <c r="D93" s="21" t="str">
        <f>IF($C93="","",IFERROR(VLOOKUP($C93,Services!$A$4:$C$203,2,FALSE),"Other"))</f>
        <v/>
      </c>
      <c r="E93" s="17"/>
      <c r="F93" s="18" t="str">
        <f>IF($C93="","",IFERROR(VLOOKUP($C93,Services!$A$4:$C$203,3,FALSE),0))</f>
        <v/>
      </c>
      <c r="G93" s="20" t="str">
        <f t="shared" si="2"/>
        <v/>
      </c>
      <c r="H93" s="18"/>
      <c r="I93" s="20" t="str">
        <f t="shared" si="3"/>
        <v/>
      </c>
      <c r="J93" s="21" t="str">
        <f>IF(OR($A93="",$C93=""),"",$A93&amp;"#"&amp;COUNTIFS($A$4:$A93,$A93,$C$4:$C93,"&lt;&gt;"))</f>
        <v/>
      </c>
    </row>
    <row r="94" spans="1:10" x14ac:dyDescent="0.3">
      <c r="A94" s="17"/>
      <c r="B94" s="19" t="str">
        <f>IF($A94="","",IFERROR(INDEX(Bills!$B:$B,MATCH($A94,Bills!$A:$A,0)),""))</f>
        <v/>
      </c>
      <c r="C94" s="17"/>
      <c r="D94" s="21" t="str">
        <f>IF($C94="","",IFERROR(VLOOKUP($C94,Services!$A$4:$C$203,2,FALSE),"Other"))</f>
        <v/>
      </c>
      <c r="E94" s="17"/>
      <c r="F94" s="18" t="str">
        <f>IF($C94="","",IFERROR(VLOOKUP($C94,Services!$A$4:$C$203,3,FALSE),0))</f>
        <v/>
      </c>
      <c r="G94" s="20" t="str">
        <f t="shared" si="2"/>
        <v/>
      </c>
      <c r="H94" s="18"/>
      <c r="I94" s="20" t="str">
        <f t="shared" si="3"/>
        <v/>
      </c>
      <c r="J94" s="21" t="str">
        <f>IF(OR($A94="",$C94=""),"",$A94&amp;"#"&amp;COUNTIFS($A$4:$A94,$A94,$C$4:$C94,"&lt;&gt;"))</f>
        <v/>
      </c>
    </row>
    <row r="95" spans="1:10" x14ac:dyDescent="0.3">
      <c r="A95" s="17"/>
      <c r="B95" s="19" t="str">
        <f>IF($A95="","",IFERROR(INDEX(Bills!$B:$B,MATCH($A95,Bills!$A:$A,0)),""))</f>
        <v/>
      </c>
      <c r="C95" s="17"/>
      <c r="D95" s="21" t="str">
        <f>IF($C95="","",IFERROR(VLOOKUP($C95,Services!$A$4:$C$203,2,FALSE),"Other"))</f>
        <v/>
      </c>
      <c r="E95" s="17"/>
      <c r="F95" s="18" t="str">
        <f>IF($C95="","",IFERROR(VLOOKUP($C95,Services!$A$4:$C$203,3,FALSE),0))</f>
        <v/>
      </c>
      <c r="G95" s="20" t="str">
        <f t="shared" si="2"/>
        <v/>
      </c>
      <c r="H95" s="18"/>
      <c r="I95" s="20" t="str">
        <f t="shared" si="3"/>
        <v/>
      </c>
      <c r="J95" s="21" t="str">
        <f>IF(OR($A95="",$C95=""),"",$A95&amp;"#"&amp;COUNTIFS($A$4:$A95,$A95,$C$4:$C95,"&lt;&gt;"))</f>
        <v/>
      </c>
    </row>
    <row r="96" spans="1:10" x14ac:dyDescent="0.3">
      <c r="A96" s="17"/>
      <c r="B96" s="19" t="str">
        <f>IF($A96="","",IFERROR(INDEX(Bills!$B:$B,MATCH($A96,Bills!$A:$A,0)),""))</f>
        <v/>
      </c>
      <c r="C96" s="17"/>
      <c r="D96" s="21" t="str">
        <f>IF($C96="","",IFERROR(VLOOKUP($C96,Services!$A$4:$C$203,2,FALSE),"Other"))</f>
        <v/>
      </c>
      <c r="E96" s="17"/>
      <c r="F96" s="18" t="str">
        <f>IF($C96="","",IFERROR(VLOOKUP($C96,Services!$A$4:$C$203,3,FALSE),0))</f>
        <v/>
      </c>
      <c r="G96" s="20" t="str">
        <f t="shared" si="2"/>
        <v/>
      </c>
      <c r="H96" s="18"/>
      <c r="I96" s="20" t="str">
        <f t="shared" si="3"/>
        <v/>
      </c>
      <c r="J96" s="21" t="str">
        <f>IF(OR($A96="",$C96=""),"",$A96&amp;"#"&amp;COUNTIFS($A$4:$A96,$A96,$C$4:$C96,"&lt;&gt;"))</f>
        <v/>
      </c>
    </row>
    <row r="97" spans="1:10" x14ac:dyDescent="0.3">
      <c r="A97" s="17"/>
      <c r="B97" s="19" t="str">
        <f>IF($A97="","",IFERROR(INDEX(Bills!$B:$B,MATCH($A97,Bills!$A:$A,0)),""))</f>
        <v/>
      </c>
      <c r="C97" s="17"/>
      <c r="D97" s="21" t="str">
        <f>IF($C97="","",IFERROR(VLOOKUP($C97,Services!$A$4:$C$203,2,FALSE),"Other"))</f>
        <v/>
      </c>
      <c r="E97" s="17"/>
      <c r="F97" s="18" t="str">
        <f>IF($C97="","",IFERROR(VLOOKUP($C97,Services!$A$4:$C$203,3,FALSE),0))</f>
        <v/>
      </c>
      <c r="G97" s="20" t="str">
        <f t="shared" si="2"/>
        <v/>
      </c>
      <c r="H97" s="18"/>
      <c r="I97" s="20" t="str">
        <f t="shared" si="3"/>
        <v/>
      </c>
      <c r="J97" s="21" t="str">
        <f>IF(OR($A97="",$C97=""),"",$A97&amp;"#"&amp;COUNTIFS($A$4:$A97,$A97,$C$4:$C97,"&lt;&gt;"))</f>
        <v/>
      </c>
    </row>
    <row r="98" spans="1:10" x14ac:dyDescent="0.3">
      <c r="A98" s="17"/>
      <c r="B98" s="19" t="str">
        <f>IF($A98="","",IFERROR(INDEX(Bills!$B:$B,MATCH($A98,Bills!$A:$A,0)),""))</f>
        <v/>
      </c>
      <c r="C98" s="17"/>
      <c r="D98" s="21" t="str">
        <f>IF($C98="","",IFERROR(VLOOKUP($C98,Services!$A$4:$C$203,2,FALSE),"Other"))</f>
        <v/>
      </c>
      <c r="E98" s="17"/>
      <c r="F98" s="18" t="str">
        <f>IF($C98="","",IFERROR(VLOOKUP($C98,Services!$A$4:$C$203,3,FALSE),0))</f>
        <v/>
      </c>
      <c r="G98" s="20" t="str">
        <f t="shared" si="2"/>
        <v/>
      </c>
      <c r="H98" s="18"/>
      <c r="I98" s="20" t="str">
        <f t="shared" si="3"/>
        <v/>
      </c>
      <c r="J98" s="21" t="str">
        <f>IF(OR($A98="",$C98=""),"",$A98&amp;"#"&amp;COUNTIFS($A$4:$A98,$A98,$C$4:$C98,"&lt;&gt;"))</f>
        <v/>
      </c>
    </row>
    <row r="99" spans="1:10" x14ac:dyDescent="0.3">
      <c r="A99" s="17"/>
      <c r="B99" s="19" t="str">
        <f>IF($A99="","",IFERROR(INDEX(Bills!$B:$B,MATCH($A99,Bills!$A:$A,0)),""))</f>
        <v/>
      </c>
      <c r="C99" s="17"/>
      <c r="D99" s="21" t="str">
        <f>IF($C99="","",IFERROR(VLOOKUP($C99,Services!$A$4:$C$203,2,FALSE),"Other"))</f>
        <v/>
      </c>
      <c r="E99" s="17"/>
      <c r="F99" s="18" t="str">
        <f>IF($C99="","",IFERROR(VLOOKUP($C99,Services!$A$4:$C$203,3,FALSE),0))</f>
        <v/>
      </c>
      <c r="G99" s="20" t="str">
        <f t="shared" si="2"/>
        <v/>
      </c>
      <c r="H99" s="18"/>
      <c r="I99" s="20" t="str">
        <f t="shared" si="3"/>
        <v/>
      </c>
      <c r="J99" s="21" t="str">
        <f>IF(OR($A99="",$C99=""),"",$A99&amp;"#"&amp;COUNTIFS($A$4:$A99,$A99,$C$4:$C99,"&lt;&gt;"))</f>
        <v/>
      </c>
    </row>
    <row r="100" spans="1:10" x14ac:dyDescent="0.3">
      <c r="A100" s="17"/>
      <c r="B100" s="19" t="str">
        <f>IF($A100="","",IFERROR(INDEX(Bills!$B:$B,MATCH($A100,Bills!$A:$A,0)),""))</f>
        <v/>
      </c>
      <c r="C100" s="17"/>
      <c r="D100" s="21" t="str">
        <f>IF($C100="","",IFERROR(VLOOKUP($C100,Services!$A$4:$C$203,2,FALSE),"Other"))</f>
        <v/>
      </c>
      <c r="E100" s="17"/>
      <c r="F100" s="18" t="str">
        <f>IF($C100="","",IFERROR(VLOOKUP($C100,Services!$A$4:$C$203,3,FALSE),0))</f>
        <v/>
      </c>
      <c r="G100" s="20" t="str">
        <f t="shared" si="2"/>
        <v/>
      </c>
      <c r="H100" s="18"/>
      <c r="I100" s="20" t="str">
        <f t="shared" si="3"/>
        <v/>
      </c>
      <c r="J100" s="21" t="str">
        <f>IF(OR($A100="",$C100=""),"",$A100&amp;"#"&amp;COUNTIFS($A$4:$A100,$A100,$C$4:$C100,"&lt;&gt;"))</f>
        <v/>
      </c>
    </row>
    <row r="101" spans="1:10" x14ac:dyDescent="0.3">
      <c r="A101" s="17"/>
      <c r="B101" s="19" t="str">
        <f>IF($A101="","",IFERROR(INDEX(Bills!$B:$B,MATCH($A101,Bills!$A:$A,0)),""))</f>
        <v/>
      </c>
      <c r="C101" s="17"/>
      <c r="D101" s="21" t="str">
        <f>IF($C101="","",IFERROR(VLOOKUP($C101,Services!$A$4:$C$203,2,FALSE),"Other"))</f>
        <v/>
      </c>
      <c r="E101" s="17"/>
      <c r="F101" s="18" t="str">
        <f>IF($C101="","",IFERROR(VLOOKUP($C101,Services!$A$4:$C$203,3,FALSE),0))</f>
        <v/>
      </c>
      <c r="G101" s="20" t="str">
        <f t="shared" si="2"/>
        <v/>
      </c>
      <c r="H101" s="18"/>
      <c r="I101" s="20" t="str">
        <f t="shared" si="3"/>
        <v/>
      </c>
      <c r="J101" s="21" t="str">
        <f>IF(OR($A101="",$C101=""),"",$A101&amp;"#"&amp;COUNTIFS($A$4:$A101,$A101,$C$4:$C101,"&lt;&gt;"))</f>
        <v/>
      </c>
    </row>
    <row r="102" spans="1:10" x14ac:dyDescent="0.3">
      <c r="A102" s="17"/>
      <c r="B102" s="19" t="str">
        <f>IF($A102="","",IFERROR(INDEX(Bills!$B:$B,MATCH($A102,Bills!$A:$A,0)),""))</f>
        <v/>
      </c>
      <c r="C102" s="17"/>
      <c r="D102" s="21" t="str">
        <f>IF($C102="","",IFERROR(VLOOKUP($C102,Services!$A$4:$C$203,2,FALSE),"Other"))</f>
        <v/>
      </c>
      <c r="E102" s="17"/>
      <c r="F102" s="18" t="str">
        <f>IF($C102="","",IFERROR(VLOOKUP($C102,Services!$A$4:$C$203,3,FALSE),0))</f>
        <v/>
      </c>
      <c r="G102" s="20" t="str">
        <f t="shared" si="2"/>
        <v/>
      </c>
      <c r="H102" s="18"/>
      <c r="I102" s="20" t="str">
        <f t="shared" si="3"/>
        <v/>
      </c>
      <c r="J102" s="21" t="str">
        <f>IF(OR($A102="",$C102=""),"",$A102&amp;"#"&amp;COUNTIFS($A$4:$A102,$A102,$C$4:$C102,"&lt;&gt;"))</f>
        <v/>
      </c>
    </row>
    <row r="103" spans="1:10" x14ac:dyDescent="0.3">
      <c r="A103" s="17"/>
      <c r="B103" s="19" t="str">
        <f>IF($A103="","",IFERROR(INDEX(Bills!$B:$B,MATCH($A103,Bills!$A:$A,0)),""))</f>
        <v/>
      </c>
      <c r="C103" s="17"/>
      <c r="D103" s="21" t="str">
        <f>IF($C103="","",IFERROR(VLOOKUP($C103,Services!$A$4:$C$203,2,FALSE),"Other"))</f>
        <v/>
      </c>
      <c r="E103" s="17"/>
      <c r="F103" s="18" t="str">
        <f>IF($C103="","",IFERROR(VLOOKUP($C103,Services!$A$4:$C$203,3,FALSE),0))</f>
        <v/>
      </c>
      <c r="G103" s="20" t="str">
        <f t="shared" si="2"/>
        <v/>
      </c>
      <c r="H103" s="18"/>
      <c r="I103" s="20" t="str">
        <f t="shared" si="3"/>
        <v/>
      </c>
      <c r="J103" s="21" t="str">
        <f>IF(OR($A103="",$C103=""),"",$A103&amp;"#"&amp;COUNTIFS($A$4:$A103,$A103,$C$4:$C103,"&lt;&gt;"))</f>
        <v/>
      </c>
    </row>
    <row r="104" spans="1:10" x14ac:dyDescent="0.3">
      <c r="A104" s="17"/>
      <c r="B104" s="19" t="str">
        <f>IF($A104="","",IFERROR(INDEX(Bills!$B:$B,MATCH($A104,Bills!$A:$A,0)),""))</f>
        <v/>
      </c>
      <c r="C104" s="17"/>
      <c r="D104" s="21" t="str">
        <f>IF($C104="","",IFERROR(VLOOKUP($C104,Services!$A$4:$C$203,2,FALSE),"Other"))</f>
        <v/>
      </c>
      <c r="E104" s="17"/>
      <c r="F104" s="18" t="str">
        <f>IF($C104="","",IFERROR(VLOOKUP($C104,Services!$A$4:$C$203,3,FALSE),0))</f>
        <v/>
      </c>
      <c r="G104" s="20" t="str">
        <f t="shared" si="2"/>
        <v/>
      </c>
      <c r="H104" s="18"/>
      <c r="I104" s="20" t="str">
        <f t="shared" si="3"/>
        <v/>
      </c>
      <c r="J104" s="21" t="str">
        <f>IF(OR($A104="",$C104=""),"",$A104&amp;"#"&amp;COUNTIFS($A$4:$A104,$A104,$C$4:$C104,"&lt;&gt;"))</f>
        <v/>
      </c>
    </row>
    <row r="105" spans="1:10" x14ac:dyDescent="0.3">
      <c r="A105" s="17"/>
      <c r="B105" s="19" t="str">
        <f>IF($A105="","",IFERROR(INDEX(Bills!$B:$B,MATCH($A105,Bills!$A:$A,0)),""))</f>
        <v/>
      </c>
      <c r="C105" s="17"/>
      <c r="D105" s="21" t="str">
        <f>IF($C105="","",IFERROR(VLOOKUP($C105,Services!$A$4:$C$203,2,FALSE),"Other"))</f>
        <v/>
      </c>
      <c r="E105" s="17"/>
      <c r="F105" s="18" t="str">
        <f>IF($C105="","",IFERROR(VLOOKUP($C105,Services!$A$4:$C$203,3,FALSE),0))</f>
        <v/>
      </c>
      <c r="G105" s="20" t="str">
        <f t="shared" si="2"/>
        <v/>
      </c>
      <c r="H105" s="18"/>
      <c r="I105" s="20" t="str">
        <f t="shared" si="3"/>
        <v/>
      </c>
      <c r="J105" s="21" t="str">
        <f>IF(OR($A105="",$C105=""),"",$A105&amp;"#"&amp;COUNTIFS($A$4:$A105,$A105,$C$4:$C105,"&lt;&gt;"))</f>
        <v/>
      </c>
    </row>
    <row r="106" spans="1:10" x14ac:dyDescent="0.3">
      <c r="A106" s="17"/>
      <c r="B106" s="19" t="str">
        <f>IF($A106="","",IFERROR(INDEX(Bills!$B:$B,MATCH($A106,Bills!$A:$A,0)),""))</f>
        <v/>
      </c>
      <c r="C106" s="17"/>
      <c r="D106" s="21" t="str">
        <f>IF($C106="","",IFERROR(VLOOKUP($C106,Services!$A$4:$C$203,2,FALSE),"Other"))</f>
        <v/>
      </c>
      <c r="E106" s="17"/>
      <c r="F106" s="18" t="str">
        <f>IF($C106="","",IFERROR(VLOOKUP($C106,Services!$A$4:$C$203,3,FALSE),0))</f>
        <v/>
      </c>
      <c r="G106" s="20" t="str">
        <f t="shared" si="2"/>
        <v/>
      </c>
      <c r="H106" s="18"/>
      <c r="I106" s="20" t="str">
        <f t="shared" si="3"/>
        <v/>
      </c>
      <c r="J106" s="21" t="str">
        <f>IF(OR($A106="",$C106=""),"",$A106&amp;"#"&amp;COUNTIFS($A$4:$A106,$A106,$C$4:$C106,"&lt;&gt;"))</f>
        <v/>
      </c>
    </row>
    <row r="107" spans="1:10" x14ac:dyDescent="0.3">
      <c r="A107" s="17"/>
      <c r="B107" s="19" t="str">
        <f>IF($A107="","",IFERROR(INDEX(Bills!$B:$B,MATCH($A107,Bills!$A:$A,0)),""))</f>
        <v/>
      </c>
      <c r="C107" s="17"/>
      <c r="D107" s="21" t="str">
        <f>IF($C107="","",IFERROR(VLOOKUP($C107,Services!$A$4:$C$203,2,FALSE),"Other"))</f>
        <v/>
      </c>
      <c r="E107" s="17"/>
      <c r="F107" s="18" t="str">
        <f>IF($C107="","",IFERROR(VLOOKUP($C107,Services!$A$4:$C$203,3,FALSE),0))</f>
        <v/>
      </c>
      <c r="G107" s="20" t="str">
        <f t="shared" si="2"/>
        <v/>
      </c>
      <c r="H107" s="18"/>
      <c r="I107" s="20" t="str">
        <f t="shared" si="3"/>
        <v/>
      </c>
      <c r="J107" s="21" t="str">
        <f>IF(OR($A107="",$C107=""),"",$A107&amp;"#"&amp;COUNTIFS($A$4:$A107,$A107,$C$4:$C107,"&lt;&gt;"))</f>
        <v/>
      </c>
    </row>
    <row r="108" spans="1:10" x14ac:dyDescent="0.3">
      <c r="A108" s="17"/>
      <c r="B108" s="19" t="str">
        <f>IF($A108="","",IFERROR(INDEX(Bills!$B:$B,MATCH($A108,Bills!$A:$A,0)),""))</f>
        <v/>
      </c>
      <c r="C108" s="17"/>
      <c r="D108" s="21" t="str">
        <f>IF($C108="","",IFERROR(VLOOKUP($C108,Services!$A$4:$C$203,2,FALSE),"Other"))</f>
        <v/>
      </c>
      <c r="E108" s="17"/>
      <c r="F108" s="18" t="str">
        <f>IF($C108="","",IFERROR(VLOOKUP($C108,Services!$A$4:$C$203,3,FALSE),0))</f>
        <v/>
      </c>
      <c r="G108" s="20" t="str">
        <f t="shared" si="2"/>
        <v/>
      </c>
      <c r="H108" s="18"/>
      <c r="I108" s="20" t="str">
        <f t="shared" si="3"/>
        <v/>
      </c>
      <c r="J108" s="21" t="str">
        <f>IF(OR($A108="",$C108=""),"",$A108&amp;"#"&amp;COUNTIFS($A$4:$A108,$A108,$C$4:$C108,"&lt;&gt;"))</f>
        <v/>
      </c>
    </row>
    <row r="109" spans="1:10" x14ac:dyDescent="0.3">
      <c r="A109" s="17"/>
      <c r="B109" s="19" t="str">
        <f>IF($A109="","",IFERROR(INDEX(Bills!$B:$B,MATCH($A109,Bills!$A:$A,0)),""))</f>
        <v/>
      </c>
      <c r="C109" s="17"/>
      <c r="D109" s="21" t="str">
        <f>IF($C109="","",IFERROR(VLOOKUP($C109,Services!$A$4:$C$203,2,FALSE),"Other"))</f>
        <v/>
      </c>
      <c r="E109" s="17"/>
      <c r="F109" s="18" t="str">
        <f>IF($C109="","",IFERROR(VLOOKUP($C109,Services!$A$4:$C$203,3,FALSE),0))</f>
        <v/>
      </c>
      <c r="G109" s="20" t="str">
        <f t="shared" si="2"/>
        <v/>
      </c>
      <c r="H109" s="18"/>
      <c r="I109" s="20" t="str">
        <f t="shared" si="3"/>
        <v/>
      </c>
      <c r="J109" s="21" t="str">
        <f>IF(OR($A109="",$C109=""),"",$A109&amp;"#"&amp;COUNTIFS($A$4:$A109,$A109,$C$4:$C109,"&lt;&gt;"))</f>
        <v/>
      </c>
    </row>
    <row r="110" spans="1:10" x14ac:dyDescent="0.3">
      <c r="A110" s="17"/>
      <c r="B110" s="19" t="str">
        <f>IF($A110="","",IFERROR(INDEX(Bills!$B:$B,MATCH($A110,Bills!$A:$A,0)),""))</f>
        <v/>
      </c>
      <c r="C110" s="17"/>
      <c r="D110" s="21" t="str">
        <f>IF($C110="","",IFERROR(VLOOKUP($C110,Services!$A$4:$C$203,2,FALSE),"Other"))</f>
        <v/>
      </c>
      <c r="E110" s="17"/>
      <c r="F110" s="18" t="str">
        <f>IF($C110="","",IFERROR(VLOOKUP($C110,Services!$A$4:$C$203,3,FALSE),0))</f>
        <v/>
      </c>
      <c r="G110" s="20" t="str">
        <f t="shared" si="2"/>
        <v/>
      </c>
      <c r="H110" s="18"/>
      <c r="I110" s="20" t="str">
        <f t="shared" si="3"/>
        <v/>
      </c>
      <c r="J110" s="21" t="str">
        <f>IF(OR($A110="",$C110=""),"",$A110&amp;"#"&amp;COUNTIFS($A$4:$A110,$A110,$C$4:$C110,"&lt;&gt;"))</f>
        <v/>
      </c>
    </row>
    <row r="111" spans="1:10" x14ac:dyDescent="0.3">
      <c r="A111" s="17"/>
      <c r="B111" s="19" t="str">
        <f>IF($A111="","",IFERROR(INDEX(Bills!$B:$B,MATCH($A111,Bills!$A:$A,0)),""))</f>
        <v/>
      </c>
      <c r="C111" s="17"/>
      <c r="D111" s="21" t="str">
        <f>IF($C111="","",IFERROR(VLOOKUP($C111,Services!$A$4:$C$203,2,FALSE),"Other"))</f>
        <v/>
      </c>
      <c r="E111" s="17"/>
      <c r="F111" s="18" t="str">
        <f>IF($C111="","",IFERROR(VLOOKUP($C111,Services!$A$4:$C$203,3,FALSE),0))</f>
        <v/>
      </c>
      <c r="G111" s="20" t="str">
        <f t="shared" si="2"/>
        <v/>
      </c>
      <c r="H111" s="18"/>
      <c r="I111" s="20" t="str">
        <f t="shared" si="3"/>
        <v/>
      </c>
      <c r="J111" s="21" t="str">
        <f>IF(OR($A111="",$C111=""),"",$A111&amp;"#"&amp;COUNTIFS($A$4:$A111,$A111,$C$4:$C111,"&lt;&gt;"))</f>
        <v/>
      </c>
    </row>
    <row r="112" spans="1:10" x14ac:dyDescent="0.3">
      <c r="A112" s="17"/>
      <c r="B112" s="19" t="str">
        <f>IF($A112="","",IFERROR(INDEX(Bills!$B:$B,MATCH($A112,Bills!$A:$A,0)),""))</f>
        <v/>
      </c>
      <c r="C112" s="17"/>
      <c r="D112" s="21" t="str">
        <f>IF($C112="","",IFERROR(VLOOKUP($C112,Services!$A$4:$C$203,2,FALSE),"Other"))</f>
        <v/>
      </c>
      <c r="E112" s="17"/>
      <c r="F112" s="18" t="str">
        <f>IF($C112="","",IFERROR(VLOOKUP($C112,Services!$A$4:$C$203,3,FALSE),0))</f>
        <v/>
      </c>
      <c r="G112" s="20" t="str">
        <f t="shared" si="2"/>
        <v/>
      </c>
      <c r="H112" s="18"/>
      <c r="I112" s="20" t="str">
        <f t="shared" si="3"/>
        <v/>
      </c>
      <c r="J112" s="21" t="str">
        <f>IF(OR($A112="",$C112=""),"",$A112&amp;"#"&amp;COUNTIFS($A$4:$A112,$A112,$C$4:$C112,"&lt;&gt;"))</f>
        <v/>
      </c>
    </row>
    <row r="113" spans="1:10" x14ac:dyDescent="0.3">
      <c r="A113" s="17"/>
      <c r="B113" s="19" t="str">
        <f>IF($A113="","",IFERROR(INDEX(Bills!$B:$B,MATCH($A113,Bills!$A:$A,0)),""))</f>
        <v/>
      </c>
      <c r="C113" s="17"/>
      <c r="D113" s="21" t="str">
        <f>IF($C113="","",IFERROR(VLOOKUP($C113,Services!$A$4:$C$203,2,FALSE),"Other"))</f>
        <v/>
      </c>
      <c r="E113" s="17"/>
      <c r="F113" s="18" t="str">
        <f>IF($C113="","",IFERROR(VLOOKUP($C113,Services!$A$4:$C$203,3,FALSE),0))</f>
        <v/>
      </c>
      <c r="G113" s="20" t="str">
        <f t="shared" si="2"/>
        <v/>
      </c>
      <c r="H113" s="18"/>
      <c r="I113" s="20" t="str">
        <f t="shared" si="3"/>
        <v/>
      </c>
      <c r="J113" s="21" t="str">
        <f>IF(OR($A113="",$C113=""),"",$A113&amp;"#"&amp;COUNTIFS($A$4:$A113,$A113,$C$4:$C113,"&lt;&gt;"))</f>
        <v/>
      </c>
    </row>
    <row r="114" spans="1:10" x14ac:dyDescent="0.3">
      <c r="A114" s="17"/>
      <c r="B114" s="19" t="str">
        <f>IF($A114="","",IFERROR(INDEX(Bills!$B:$B,MATCH($A114,Bills!$A:$A,0)),""))</f>
        <v/>
      </c>
      <c r="C114" s="17"/>
      <c r="D114" s="21" t="str">
        <f>IF($C114="","",IFERROR(VLOOKUP($C114,Services!$A$4:$C$203,2,FALSE),"Other"))</f>
        <v/>
      </c>
      <c r="E114" s="17"/>
      <c r="F114" s="18" t="str">
        <f>IF($C114="","",IFERROR(VLOOKUP($C114,Services!$A$4:$C$203,3,FALSE),0))</f>
        <v/>
      </c>
      <c r="G114" s="20" t="str">
        <f t="shared" si="2"/>
        <v/>
      </c>
      <c r="H114" s="18"/>
      <c r="I114" s="20" t="str">
        <f t="shared" si="3"/>
        <v/>
      </c>
      <c r="J114" s="21" t="str">
        <f>IF(OR($A114="",$C114=""),"",$A114&amp;"#"&amp;COUNTIFS($A$4:$A114,$A114,$C$4:$C114,"&lt;&gt;"))</f>
        <v/>
      </c>
    </row>
    <row r="115" spans="1:10" x14ac:dyDescent="0.3">
      <c r="A115" s="17"/>
      <c r="B115" s="19" t="str">
        <f>IF($A115="","",IFERROR(INDEX(Bills!$B:$B,MATCH($A115,Bills!$A:$A,0)),""))</f>
        <v/>
      </c>
      <c r="C115" s="17"/>
      <c r="D115" s="21" t="str">
        <f>IF($C115="","",IFERROR(VLOOKUP($C115,Services!$A$4:$C$203,2,FALSE),"Other"))</f>
        <v/>
      </c>
      <c r="E115" s="17"/>
      <c r="F115" s="18" t="str">
        <f>IF($C115="","",IFERROR(VLOOKUP($C115,Services!$A$4:$C$203,3,FALSE),0))</f>
        <v/>
      </c>
      <c r="G115" s="20" t="str">
        <f t="shared" si="2"/>
        <v/>
      </c>
      <c r="H115" s="18"/>
      <c r="I115" s="20" t="str">
        <f t="shared" si="3"/>
        <v/>
      </c>
      <c r="J115" s="21" t="str">
        <f>IF(OR($A115="",$C115=""),"",$A115&amp;"#"&amp;COUNTIFS($A$4:$A115,$A115,$C$4:$C115,"&lt;&gt;"))</f>
        <v/>
      </c>
    </row>
    <row r="116" spans="1:10" x14ac:dyDescent="0.3">
      <c r="A116" s="17"/>
      <c r="B116" s="19" t="str">
        <f>IF($A116="","",IFERROR(INDEX(Bills!$B:$B,MATCH($A116,Bills!$A:$A,0)),""))</f>
        <v/>
      </c>
      <c r="C116" s="17"/>
      <c r="D116" s="21" t="str">
        <f>IF($C116="","",IFERROR(VLOOKUP($C116,Services!$A$4:$C$203,2,FALSE),"Other"))</f>
        <v/>
      </c>
      <c r="E116" s="17"/>
      <c r="F116" s="18" t="str">
        <f>IF($C116="","",IFERROR(VLOOKUP($C116,Services!$A$4:$C$203,3,FALSE),0))</f>
        <v/>
      </c>
      <c r="G116" s="20" t="str">
        <f t="shared" si="2"/>
        <v/>
      </c>
      <c r="H116" s="18"/>
      <c r="I116" s="20" t="str">
        <f t="shared" si="3"/>
        <v/>
      </c>
      <c r="J116" s="21" t="str">
        <f>IF(OR($A116="",$C116=""),"",$A116&amp;"#"&amp;COUNTIFS($A$4:$A116,$A116,$C$4:$C116,"&lt;&gt;"))</f>
        <v/>
      </c>
    </row>
    <row r="117" spans="1:10" x14ac:dyDescent="0.3">
      <c r="A117" s="17"/>
      <c r="B117" s="19" t="str">
        <f>IF($A117="","",IFERROR(INDEX(Bills!$B:$B,MATCH($A117,Bills!$A:$A,0)),""))</f>
        <v/>
      </c>
      <c r="C117" s="17"/>
      <c r="D117" s="21" t="str">
        <f>IF($C117="","",IFERROR(VLOOKUP($C117,Services!$A$4:$C$203,2,FALSE),"Other"))</f>
        <v/>
      </c>
      <c r="E117" s="17"/>
      <c r="F117" s="18" t="str">
        <f>IF($C117="","",IFERROR(VLOOKUP($C117,Services!$A$4:$C$203,3,FALSE),0))</f>
        <v/>
      </c>
      <c r="G117" s="20" t="str">
        <f t="shared" si="2"/>
        <v/>
      </c>
      <c r="H117" s="18"/>
      <c r="I117" s="20" t="str">
        <f t="shared" si="3"/>
        <v/>
      </c>
      <c r="J117" s="21" t="str">
        <f>IF(OR($A117="",$C117=""),"",$A117&amp;"#"&amp;COUNTIFS($A$4:$A117,$A117,$C$4:$C117,"&lt;&gt;"))</f>
        <v/>
      </c>
    </row>
    <row r="118" spans="1:10" x14ac:dyDescent="0.3">
      <c r="A118" s="17"/>
      <c r="B118" s="19" t="str">
        <f>IF($A118="","",IFERROR(INDEX(Bills!$B:$B,MATCH($A118,Bills!$A:$A,0)),""))</f>
        <v/>
      </c>
      <c r="C118" s="17"/>
      <c r="D118" s="21" t="str">
        <f>IF($C118="","",IFERROR(VLOOKUP($C118,Services!$A$4:$C$203,2,FALSE),"Other"))</f>
        <v/>
      </c>
      <c r="E118" s="17"/>
      <c r="F118" s="18" t="str">
        <f>IF($C118="","",IFERROR(VLOOKUP($C118,Services!$A$4:$C$203,3,FALSE),0))</f>
        <v/>
      </c>
      <c r="G118" s="20" t="str">
        <f t="shared" si="2"/>
        <v/>
      </c>
      <c r="H118" s="18"/>
      <c r="I118" s="20" t="str">
        <f t="shared" si="3"/>
        <v/>
      </c>
      <c r="J118" s="21" t="str">
        <f>IF(OR($A118="",$C118=""),"",$A118&amp;"#"&amp;COUNTIFS($A$4:$A118,$A118,$C$4:$C118,"&lt;&gt;"))</f>
        <v/>
      </c>
    </row>
    <row r="119" spans="1:10" x14ac:dyDescent="0.3">
      <c r="A119" s="17"/>
      <c r="B119" s="19" t="str">
        <f>IF($A119="","",IFERROR(INDEX(Bills!$B:$B,MATCH($A119,Bills!$A:$A,0)),""))</f>
        <v/>
      </c>
      <c r="C119" s="17"/>
      <c r="D119" s="21" t="str">
        <f>IF($C119="","",IFERROR(VLOOKUP($C119,Services!$A$4:$C$203,2,FALSE),"Other"))</f>
        <v/>
      </c>
      <c r="E119" s="17"/>
      <c r="F119" s="18" t="str">
        <f>IF($C119="","",IFERROR(VLOOKUP($C119,Services!$A$4:$C$203,3,FALSE),0))</f>
        <v/>
      </c>
      <c r="G119" s="20" t="str">
        <f t="shared" si="2"/>
        <v/>
      </c>
      <c r="H119" s="18"/>
      <c r="I119" s="20" t="str">
        <f t="shared" si="3"/>
        <v/>
      </c>
      <c r="J119" s="21" t="str">
        <f>IF(OR($A119="",$C119=""),"",$A119&amp;"#"&amp;COUNTIFS($A$4:$A119,$A119,$C$4:$C119,"&lt;&gt;"))</f>
        <v/>
      </c>
    </row>
    <row r="120" spans="1:10" x14ac:dyDescent="0.3">
      <c r="A120" s="17"/>
      <c r="B120" s="19" t="str">
        <f>IF($A120="","",IFERROR(INDEX(Bills!$B:$B,MATCH($A120,Bills!$A:$A,0)),""))</f>
        <v/>
      </c>
      <c r="C120" s="17"/>
      <c r="D120" s="21" t="str">
        <f>IF($C120="","",IFERROR(VLOOKUP($C120,Services!$A$4:$C$203,2,FALSE),"Other"))</f>
        <v/>
      </c>
      <c r="E120" s="17"/>
      <c r="F120" s="18" t="str">
        <f>IF($C120="","",IFERROR(VLOOKUP($C120,Services!$A$4:$C$203,3,FALSE),0))</f>
        <v/>
      </c>
      <c r="G120" s="20" t="str">
        <f t="shared" si="2"/>
        <v/>
      </c>
      <c r="H120" s="18"/>
      <c r="I120" s="20" t="str">
        <f t="shared" si="3"/>
        <v/>
      </c>
      <c r="J120" s="21" t="str">
        <f>IF(OR($A120="",$C120=""),"",$A120&amp;"#"&amp;COUNTIFS($A$4:$A120,$A120,$C$4:$C120,"&lt;&gt;"))</f>
        <v/>
      </c>
    </row>
    <row r="121" spans="1:10" x14ac:dyDescent="0.3">
      <c r="A121" s="17"/>
      <c r="B121" s="19" t="str">
        <f>IF($A121="","",IFERROR(INDEX(Bills!$B:$B,MATCH($A121,Bills!$A:$A,0)),""))</f>
        <v/>
      </c>
      <c r="C121" s="17"/>
      <c r="D121" s="21" t="str">
        <f>IF($C121="","",IFERROR(VLOOKUP($C121,Services!$A$4:$C$203,2,FALSE),"Other"))</f>
        <v/>
      </c>
      <c r="E121" s="17"/>
      <c r="F121" s="18" t="str">
        <f>IF($C121="","",IFERROR(VLOOKUP($C121,Services!$A$4:$C$203,3,FALSE),0))</f>
        <v/>
      </c>
      <c r="G121" s="20" t="str">
        <f t="shared" si="2"/>
        <v/>
      </c>
      <c r="H121" s="18"/>
      <c r="I121" s="20" t="str">
        <f t="shared" si="3"/>
        <v/>
      </c>
      <c r="J121" s="21" t="str">
        <f>IF(OR($A121="",$C121=""),"",$A121&amp;"#"&amp;COUNTIFS($A$4:$A121,$A121,$C$4:$C121,"&lt;&gt;"))</f>
        <v/>
      </c>
    </row>
    <row r="122" spans="1:10" x14ac:dyDescent="0.3">
      <c r="A122" s="17"/>
      <c r="B122" s="19" t="str">
        <f>IF($A122="","",IFERROR(INDEX(Bills!$B:$B,MATCH($A122,Bills!$A:$A,0)),""))</f>
        <v/>
      </c>
      <c r="C122" s="17"/>
      <c r="D122" s="21" t="str">
        <f>IF($C122="","",IFERROR(VLOOKUP($C122,Services!$A$4:$C$203,2,FALSE),"Other"))</f>
        <v/>
      </c>
      <c r="E122" s="17"/>
      <c r="F122" s="18" t="str">
        <f>IF($C122="","",IFERROR(VLOOKUP($C122,Services!$A$4:$C$203,3,FALSE),0))</f>
        <v/>
      </c>
      <c r="G122" s="20" t="str">
        <f t="shared" si="2"/>
        <v/>
      </c>
      <c r="H122" s="18"/>
      <c r="I122" s="20" t="str">
        <f t="shared" si="3"/>
        <v/>
      </c>
      <c r="J122" s="21" t="str">
        <f>IF(OR($A122="",$C122=""),"",$A122&amp;"#"&amp;COUNTIFS($A$4:$A122,$A122,$C$4:$C122,"&lt;&gt;"))</f>
        <v/>
      </c>
    </row>
    <row r="123" spans="1:10" x14ac:dyDescent="0.3">
      <c r="A123" s="17"/>
      <c r="B123" s="19" t="str">
        <f>IF($A123="","",IFERROR(INDEX(Bills!$B:$B,MATCH($A123,Bills!$A:$A,0)),""))</f>
        <v/>
      </c>
      <c r="C123" s="17"/>
      <c r="D123" s="21" t="str">
        <f>IF($C123="","",IFERROR(VLOOKUP($C123,Services!$A$4:$C$203,2,FALSE),"Other"))</f>
        <v/>
      </c>
      <c r="E123" s="17"/>
      <c r="F123" s="18" t="str">
        <f>IF($C123="","",IFERROR(VLOOKUP($C123,Services!$A$4:$C$203,3,FALSE),0))</f>
        <v/>
      </c>
      <c r="G123" s="20" t="str">
        <f t="shared" si="2"/>
        <v/>
      </c>
      <c r="H123" s="18"/>
      <c r="I123" s="20" t="str">
        <f t="shared" si="3"/>
        <v/>
      </c>
      <c r="J123" s="21" t="str">
        <f>IF(OR($A123="",$C123=""),"",$A123&amp;"#"&amp;COUNTIFS($A$4:$A123,$A123,$C$4:$C123,"&lt;&gt;"))</f>
        <v/>
      </c>
    </row>
    <row r="124" spans="1:10" x14ac:dyDescent="0.3">
      <c r="A124" s="17"/>
      <c r="B124" s="19" t="str">
        <f>IF($A124="","",IFERROR(INDEX(Bills!$B:$B,MATCH($A124,Bills!$A:$A,0)),""))</f>
        <v/>
      </c>
      <c r="C124" s="17"/>
      <c r="D124" s="21" t="str">
        <f>IF($C124="","",IFERROR(VLOOKUP($C124,Services!$A$4:$C$203,2,FALSE),"Other"))</f>
        <v/>
      </c>
      <c r="E124" s="17"/>
      <c r="F124" s="18" t="str">
        <f>IF($C124="","",IFERROR(VLOOKUP($C124,Services!$A$4:$C$203,3,FALSE),0))</f>
        <v/>
      </c>
      <c r="G124" s="20" t="str">
        <f t="shared" si="2"/>
        <v/>
      </c>
      <c r="H124" s="18"/>
      <c r="I124" s="20" t="str">
        <f t="shared" si="3"/>
        <v/>
      </c>
      <c r="J124" s="21" t="str">
        <f>IF(OR($A124="",$C124=""),"",$A124&amp;"#"&amp;COUNTIFS($A$4:$A124,$A124,$C$4:$C124,"&lt;&gt;"))</f>
        <v/>
      </c>
    </row>
    <row r="125" spans="1:10" x14ac:dyDescent="0.3">
      <c r="A125" s="17"/>
      <c r="B125" s="19" t="str">
        <f>IF($A125="","",IFERROR(INDEX(Bills!$B:$B,MATCH($A125,Bills!$A:$A,0)),""))</f>
        <v/>
      </c>
      <c r="C125" s="17"/>
      <c r="D125" s="21" t="str">
        <f>IF($C125="","",IFERROR(VLOOKUP($C125,Services!$A$4:$C$203,2,FALSE),"Other"))</f>
        <v/>
      </c>
      <c r="E125" s="17"/>
      <c r="F125" s="18" t="str">
        <f>IF($C125="","",IFERROR(VLOOKUP($C125,Services!$A$4:$C$203,3,FALSE),0))</f>
        <v/>
      </c>
      <c r="G125" s="20" t="str">
        <f t="shared" si="2"/>
        <v/>
      </c>
      <c r="H125" s="18"/>
      <c r="I125" s="20" t="str">
        <f t="shared" si="3"/>
        <v/>
      </c>
      <c r="J125" s="21" t="str">
        <f>IF(OR($A125="",$C125=""),"",$A125&amp;"#"&amp;COUNTIFS($A$4:$A125,$A125,$C$4:$C125,"&lt;&gt;"))</f>
        <v/>
      </c>
    </row>
    <row r="126" spans="1:10" x14ac:dyDescent="0.3">
      <c r="A126" s="17"/>
      <c r="B126" s="19" t="str">
        <f>IF($A126="","",IFERROR(INDEX(Bills!$B:$B,MATCH($A126,Bills!$A:$A,0)),""))</f>
        <v/>
      </c>
      <c r="C126" s="17"/>
      <c r="D126" s="21" t="str">
        <f>IF($C126="","",IFERROR(VLOOKUP($C126,Services!$A$4:$C$203,2,FALSE),"Other"))</f>
        <v/>
      </c>
      <c r="E126" s="17"/>
      <c r="F126" s="18" t="str">
        <f>IF($C126="","",IFERROR(VLOOKUP($C126,Services!$A$4:$C$203,3,FALSE),0))</f>
        <v/>
      </c>
      <c r="G126" s="20" t="str">
        <f t="shared" si="2"/>
        <v/>
      </c>
      <c r="H126" s="18"/>
      <c r="I126" s="20" t="str">
        <f t="shared" si="3"/>
        <v/>
      </c>
      <c r="J126" s="21" t="str">
        <f>IF(OR($A126="",$C126=""),"",$A126&amp;"#"&amp;COUNTIFS($A$4:$A126,$A126,$C$4:$C126,"&lt;&gt;"))</f>
        <v/>
      </c>
    </row>
    <row r="127" spans="1:10" x14ac:dyDescent="0.3">
      <c r="A127" s="17"/>
      <c r="B127" s="19" t="str">
        <f>IF($A127="","",IFERROR(INDEX(Bills!$B:$B,MATCH($A127,Bills!$A:$A,0)),""))</f>
        <v/>
      </c>
      <c r="C127" s="17"/>
      <c r="D127" s="21" t="str">
        <f>IF($C127="","",IFERROR(VLOOKUP($C127,Services!$A$4:$C$203,2,FALSE),"Other"))</f>
        <v/>
      </c>
      <c r="E127" s="17"/>
      <c r="F127" s="18" t="str">
        <f>IF($C127="","",IFERROR(VLOOKUP($C127,Services!$A$4:$C$203,3,FALSE),0))</f>
        <v/>
      </c>
      <c r="G127" s="20" t="str">
        <f t="shared" si="2"/>
        <v/>
      </c>
      <c r="H127" s="18"/>
      <c r="I127" s="20" t="str">
        <f t="shared" si="3"/>
        <v/>
      </c>
      <c r="J127" s="21" t="str">
        <f>IF(OR($A127="",$C127=""),"",$A127&amp;"#"&amp;COUNTIFS($A$4:$A127,$A127,$C$4:$C127,"&lt;&gt;"))</f>
        <v/>
      </c>
    </row>
    <row r="128" spans="1:10" x14ac:dyDescent="0.3">
      <c r="A128" s="17"/>
      <c r="B128" s="19" t="str">
        <f>IF($A128="","",IFERROR(INDEX(Bills!$B:$B,MATCH($A128,Bills!$A:$A,0)),""))</f>
        <v/>
      </c>
      <c r="C128" s="17"/>
      <c r="D128" s="21" t="str">
        <f>IF($C128="","",IFERROR(VLOOKUP($C128,Services!$A$4:$C$203,2,FALSE),"Other"))</f>
        <v/>
      </c>
      <c r="E128" s="17"/>
      <c r="F128" s="18" t="str">
        <f>IF($C128="","",IFERROR(VLOOKUP($C128,Services!$A$4:$C$203,3,FALSE),0))</f>
        <v/>
      </c>
      <c r="G128" s="20" t="str">
        <f t="shared" si="2"/>
        <v/>
      </c>
      <c r="H128" s="18"/>
      <c r="I128" s="20" t="str">
        <f t="shared" si="3"/>
        <v/>
      </c>
      <c r="J128" s="21" t="str">
        <f>IF(OR($A128="",$C128=""),"",$A128&amp;"#"&amp;COUNTIFS($A$4:$A128,$A128,$C$4:$C128,"&lt;&gt;"))</f>
        <v/>
      </c>
    </row>
    <row r="129" spans="1:10" x14ac:dyDescent="0.3">
      <c r="A129" s="17"/>
      <c r="B129" s="19" t="str">
        <f>IF($A129="","",IFERROR(INDEX(Bills!$B:$B,MATCH($A129,Bills!$A:$A,0)),""))</f>
        <v/>
      </c>
      <c r="C129" s="17"/>
      <c r="D129" s="21" t="str">
        <f>IF($C129="","",IFERROR(VLOOKUP($C129,Services!$A$4:$C$203,2,FALSE),"Other"))</f>
        <v/>
      </c>
      <c r="E129" s="17"/>
      <c r="F129" s="18" t="str">
        <f>IF($C129="","",IFERROR(VLOOKUP($C129,Services!$A$4:$C$203,3,FALSE),0))</f>
        <v/>
      </c>
      <c r="G129" s="20" t="str">
        <f t="shared" si="2"/>
        <v/>
      </c>
      <c r="H129" s="18"/>
      <c r="I129" s="20" t="str">
        <f t="shared" si="3"/>
        <v/>
      </c>
      <c r="J129" s="21" t="str">
        <f>IF(OR($A129="",$C129=""),"",$A129&amp;"#"&amp;COUNTIFS($A$4:$A129,$A129,$C$4:$C129,"&lt;&gt;"))</f>
        <v/>
      </c>
    </row>
    <row r="130" spans="1:10" x14ac:dyDescent="0.3">
      <c r="A130" s="17"/>
      <c r="B130" s="19" t="str">
        <f>IF($A130="","",IFERROR(INDEX(Bills!$B:$B,MATCH($A130,Bills!$A:$A,0)),""))</f>
        <v/>
      </c>
      <c r="C130" s="17"/>
      <c r="D130" s="21" t="str">
        <f>IF($C130="","",IFERROR(VLOOKUP($C130,Services!$A$4:$C$203,2,FALSE),"Other"))</f>
        <v/>
      </c>
      <c r="E130" s="17"/>
      <c r="F130" s="18" t="str">
        <f>IF($C130="","",IFERROR(VLOOKUP($C130,Services!$A$4:$C$203,3,FALSE),0))</f>
        <v/>
      </c>
      <c r="G130" s="20" t="str">
        <f t="shared" si="2"/>
        <v/>
      </c>
      <c r="H130" s="18"/>
      <c r="I130" s="20" t="str">
        <f t="shared" si="3"/>
        <v/>
      </c>
      <c r="J130" s="21" t="str">
        <f>IF(OR($A130="",$C130=""),"",$A130&amp;"#"&amp;COUNTIFS($A$4:$A130,$A130,$C$4:$C130,"&lt;&gt;"))</f>
        <v/>
      </c>
    </row>
    <row r="131" spans="1:10" x14ac:dyDescent="0.3">
      <c r="A131" s="17"/>
      <c r="B131" s="19" t="str">
        <f>IF($A131="","",IFERROR(INDEX(Bills!$B:$B,MATCH($A131,Bills!$A:$A,0)),""))</f>
        <v/>
      </c>
      <c r="C131" s="17"/>
      <c r="D131" s="21" t="str">
        <f>IF($C131="","",IFERROR(VLOOKUP($C131,Services!$A$4:$C$203,2,FALSE),"Other"))</f>
        <v/>
      </c>
      <c r="E131" s="17"/>
      <c r="F131" s="18" t="str">
        <f>IF($C131="","",IFERROR(VLOOKUP($C131,Services!$A$4:$C$203,3,FALSE),0))</f>
        <v/>
      </c>
      <c r="G131" s="20" t="str">
        <f t="shared" si="2"/>
        <v/>
      </c>
      <c r="H131" s="18"/>
      <c r="I131" s="20" t="str">
        <f t="shared" si="3"/>
        <v/>
      </c>
      <c r="J131" s="21" t="str">
        <f>IF(OR($A131="",$C131=""),"",$A131&amp;"#"&amp;COUNTIFS($A$4:$A131,$A131,$C$4:$C131,"&lt;&gt;"))</f>
        <v/>
      </c>
    </row>
    <row r="132" spans="1:10" x14ac:dyDescent="0.3">
      <c r="A132" s="17"/>
      <c r="B132" s="19" t="str">
        <f>IF($A132="","",IFERROR(INDEX(Bills!$B:$B,MATCH($A132,Bills!$A:$A,0)),""))</f>
        <v/>
      </c>
      <c r="C132" s="17"/>
      <c r="D132" s="21" t="str">
        <f>IF($C132="","",IFERROR(VLOOKUP($C132,Services!$A$4:$C$203,2,FALSE),"Other"))</f>
        <v/>
      </c>
      <c r="E132" s="17"/>
      <c r="F132" s="18" t="str">
        <f>IF($C132="","",IFERROR(VLOOKUP($C132,Services!$A$4:$C$203,3,FALSE),0))</f>
        <v/>
      </c>
      <c r="G132" s="20" t="str">
        <f t="shared" ref="G132:G195" si="4">IF($C132="","",IF($E132="",1,N($E132))*N($F132))</f>
        <v/>
      </c>
      <c r="H132" s="18"/>
      <c r="I132" s="20" t="str">
        <f t="shared" ref="I132:I195" si="5">IF($C132="","",G132-N(H132))</f>
        <v/>
      </c>
      <c r="J132" s="21" t="str">
        <f>IF(OR($A132="",$C132=""),"",$A132&amp;"#"&amp;COUNTIFS($A$4:$A132,$A132,$C$4:$C132,"&lt;&gt;"))</f>
        <v/>
      </c>
    </row>
    <row r="133" spans="1:10" x14ac:dyDescent="0.3">
      <c r="A133" s="17"/>
      <c r="B133" s="19" t="str">
        <f>IF($A133="","",IFERROR(INDEX(Bills!$B:$B,MATCH($A133,Bills!$A:$A,0)),""))</f>
        <v/>
      </c>
      <c r="C133" s="17"/>
      <c r="D133" s="21" t="str">
        <f>IF($C133="","",IFERROR(VLOOKUP($C133,Services!$A$4:$C$203,2,FALSE),"Other"))</f>
        <v/>
      </c>
      <c r="E133" s="17"/>
      <c r="F133" s="18" t="str">
        <f>IF($C133="","",IFERROR(VLOOKUP($C133,Services!$A$4:$C$203,3,FALSE),0))</f>
        <v/>
      </c>
      <c r="G133" s="20" t="str">
        <f t="shared" si="4"/>
        <v/>
      </c>
      <c r="H133" s="18"/>
      <c r="I133" s="20" t="str">
        <f t="shared" si="5"/>
        <v/>
      </c>
      <c r="J133" s="21" t="str">
        <f>IF(OR($A133="",$C133=""),"",$A133&amp;"#"&amp;COUNTIFS($A$4:$A133,$A133,$C$4:$C133,"&lt;&gt;"))</f>
        <v/>
      </c>
    </row>
    <row r="134" spans="1:10" x14ac:dyDescent="0.3">
      <c r="A134" s="17"/>
      <c r="B134" s="19" t="str">
        <f>IF($A134="","",IFERROR(INDEX(Bills!$B:$B,MATCH($A134,Bills!$A:$A,0)),""))</f>
        <v/>
      </c>
      <c r="C134" s="17"/>
      <c r="D134" s="21" t="str">
        <f>IF($C134="","",IFERROR(VLOOKUP($C134,Services!$A$4:$C$203,2,FALSE),"Other"))</f>
        <v/>
      </c>
      <c r="E134" s="17"/>
      <c r="F134" s="18" t="str">
        <f>IF($C134="","",IFERROR(VLOOKUP($C134,Services!$A$4:$C$203,3,FALSE),0))</f>
        <v/>
      </c>
      <c r="G134" s="20" t="str">
        <f t="shared" si="4"/>
        <v/>
      </c>
      <c r="H134" s="18"/>
      <c r="I134" s="20" t="str">
        <f t="shared" si="5"/>
        <v/>
      </c>
      <c r="J134" s="21" t="str">
        <f>IF(OR($A134="",$C134=""),"",$A134&amp;"#"&amp;COUNTIFS($A$4:$A134,$A134,$C$4:$C134,"&lt;&gt;"))</f>
        <v/>
      </c>
    </row>
    <row r="135" spans="1:10" x14ac:dyDescent="0.3">
      <c r="A135" s="17"/>
      <c r="B135" s="19" t="str">
        <f>IF($A135="","",IFERROR(INDEX(Bills!$B:$B,MATCH($A135,Bills!$A:$A,0)),""))</f>
        <v/>
      </c>
      <c r="C135" s="17"/>
      <c r="D135" s="21" t="str">
        <f>IF($C135="","",IFERROR(VLOOKUP($C135,Services!$A$4:$C$203,2,FALSE),"Other"))</f>
        <v/>
      </c>
      <c r="E135" s="17"/>
      <c r="F135" s="18" t="str">
        <f>IF($C135="","",IFERROR(VLOOKUP($C135,Services!$A$4:$C$203,3,FALSE),0))</f>
        <v/>
      </c>
      <c r="G135" s="20" t="str">
        <f t="shared" si="4"/>
        <v/>
      </c>
      <c r="H135" s="18"/>
      <c r="I135" s="20" t="str">
        <f t="shared" si="5"/>
        <v/>
      </c>
      <c r="J135" s="21" t="str">
        <f>IF(OR($A135="",$C135=""),"",$A135&amp;"#"&amp;COUNTIFS($A$4:$A135,$A135,$C$4:$C135,"&lt;&gt;"))</f>
        <v/>
      </c>
    </row>
    <row r="136" spans="1:10" x14ac:dyDescent="0.3">
      <c r="A136" s="17"/>
      <c r="B136" s="19" t="str">
        <f>IF($A136="","",IFERROR(INDEX(Bills!$B:$B,MATCH($A136,Bills!$A:$A,0)),""))</f>
        <v/>
      </c>
      <c r="C136" s="17"/>
      <c r="D136" s="21" t="str">
        <f>IF($C136="","",IFERROR(VLOOKUP($C136,Services!$A$4:$C$203,2,FALSE),"Other"))</f>
        <v/>
      </c>
      <c r="E136" s="17"/>
      <c r="F136" s="18" t="str">
        <f>IF($C136="","",IFERROR(VLOOKUP($C136,Services!$A$4:$C$203,3,FALSE),0))</f>
        <v/>
      </c>
      <c r="G136" s="20" t="str">
        <f t="shared" si="4"/>
        <v/>
      </c>
      <c r="H136" s="18"/>
      <c r="I136" s="20" t="str">
        <f t="shared" si="5"/>
        <v/>
      </c>
      <c r="J136" s="21" t="str">
        <f>IF(OR($A136="",$C136=""),"",$A136&amp;"#"&amp;COUNTIFS($A$4:$A136,$A136,$C$4:$C136,"&lt;&gt;"))</f>
        <v/>
      </c>
    </row>
    <row r="137" spans="1:10" x14ac:dyDescent="0.3">
      <c r="A137" s="17"/>
      <c r="B137" s="19" t="str">
        <f>IF($A137="","",IFERROR(INDEX(Bills!$B:$B,MATCH($A137,Bills!$A:$A,0)),""))</f>
        <v/>
      </c>
      <c r="C137" s="17"/>
      <c r="D137" s="21" t="str">
        <f>IF($C137="","",IFERROR(VLOOKUP($C137,Services!$A$4:$C$203,2,FALSE),"Other"))</f>
        <v/>
      </c>
      <c r="E137" s="17"/>
      <c r="F137" s="18" t="str">
        <f>IF($C137="","",IFERROR(VLOOKUP($C137,Services!$A$4:$C$203,3,FALSE),0))</f>
        <v/>
      </c>
      <c r="G137" s="20" t="str">
        <f t="shared" si="4"/>
        <v/>
      </c>
      <c r="H137" s="18"/>
      <c r="I137" s="20" t="str">
        <f t="shared" si="5"/>
        <v/>
      </c>
      <c r="J137" s="21" t="str">
        <f>IF(OR($A137="",$C137=""),"",$A137&amp;"#"&amp;COUNTIFS($A$4:$A137,$A137,$C$4:$C137,"&lt;&gt;"))</f>
        <v/>
      </c>
    </row>
    <row r="138" spans="1:10" x14ac:dyDescent="0.3">
      <c r="A138" s="17"/>
      <c r="B138" s="19" t="str">
        <f>IF($A138="","",IFERROR(INDEX(Bills!$B:$B,MATCH($A138,Bills!$A:$A,0)),""))</f>
        <v/>
      </c>
      <c r="C138" s="17"/>
      <c r="D138" s="21" t="str">
        <f>IF($C138="","",IFERROR(VLOOKUP($C138,Services!$A$4:$C$203,2,FALSE),"Other"))</f>
        <v/>
      </c>
      <c r="E138" s="17"/>
      <c r="F138" s="18" t="str">
        <f>IF($C138="","",IFERROR(VLOOKUP($C138,Services!$A$4:$C$203,3,FALSE),0))</f>
        <v/>
      </c>
      <c r="G138" s="20" t="str">
        <f t="shared" si="4"/>
        <v/>
      </c>
      <c r="H138" s="18"/>
      <c r="I138" s="20" t="str">
        <f t="shared" si="5"/>
        <v/>
      </c>
      <c r="J138" s="21" t="str">
        <f>IF(OR($A138="",$C138=""),"",$A138&amp;"#"&amp;COUNTIFS($A$4:$A138,$A138,$C$4:$C138,"&lt;&gt;"))</f>
        <v/>
      </c>
    </row>
    <row r="139" spans="1:10" x14ac:dyDescent="0.3">
      <c r="A139" s="17"/>
      <c r="B139" s="19" t="str">
        <f>IF($A139="","",IFERROR(INDEX(Bills!$B:$B,MATCH($A139,Bills!$A:$A,0)),""))</f>
        <v/>
      </c>
      <c r="C139" s="17"/>
      <c r="D139" s="21" t="str">
        <f>IF($C139="","",IFERROR(VLOOKUP($C139,Services!$A$4:$C$203,2,FALSE),"Other"))</f>
        <v/>
      </c>
      <c r="E139" s="17"/>
      <c r="F139" s="18" t="str">
        <f>IF($C139="","",IFERROR(VLOOKUP($C139,Services!$A$4:$C$203,3,FALSE),0))</f>
        <v/>
      </c>
      <c r="G139" s="20" t="str">
        <f t="shared" si="4"/>
        <v/>
      </c>
      <c r="H139" s="18"/>
      <c r="I139" s="20" t="str">
        <f t="shared" si="5"/>
        <v/>
      </c>
      <c r="J139" s="21" t="str">
        <f>IF(OR($A139="",$C139=""),"",$A139&amp;"#"&amp;COUNTIFS($A$4:$A139,$A139,$C$4:$C139,"&lt;&gt;"))</f>
        <v/>
      </c>
    </row>
    <row r="140" spans="1:10" x14ac:dyDescent="0.3">
      <c r="A140" s="17"/>
      <c r="B140" s="19" t="str">
        <f>IF($A140="","",IFERROR(INDEX(Bills!$B:$B,MATCH($A140,Bills!$A:$A,0)),""))</f>
        <v/>
      </c>
      <c r="C140" s="17"/>
      <c r="D140" s="21" t="str">
        <f>IF($C140="","",IFERROR(VLOOKUP($C140,Services!$A$4:$C$203,2,FALSE),"Other"))</f>
        <v/>
      </c>
      <c r="E140" s="17"/>
      <c r="F140" s="18" t="str">
        <f>IF($C140="","",IFERROR(VLOOKUP($C140,Services!$A$4:$C$203,3,FALSE),0))</f>
        <v/>
      </c>
      <c r="G140" s="20" t="str">
        <f t="shared" si="4"/>
        <v/>
      </c>
      <c r="H140" s="18"/>
      <c r="I140" s="20" t="str">
        <f t="shared" si="5"/>
        <v/>
      </c>
      <c r="J140" s="21" t="str">
        <f>IF(OR($A140="",$C140=""),"",$A140&amp;"#"&amp;COUNTIFS($A$4:$A140,$A140,$C$4:$C140,"&lt;&gt;"))</f>
        <v/>
      </c>
    </row>
    <row r="141" spans="1:10" x14ac:dyDescent="0.3">
      <c r="A141" s="17"/>
      <c r="B141" s="19" t="str">
        <f>IF($A141="","",IFERROR(INDEX(Bills!$B:$B,MATCH($A141,Bills!$A:$A,0)),""))</f>
        <v/>
      </c>
      <c r="C141" s="17"/>
      <c r="D141" s="21" t="str">
        <f>IF($C141="","",IFERROR(VLOOKUP($C141,Services!$A$4:$C$203,2,FALSE),"Other"))</f>
        <v/>
      </c>
      <c r="E141" s="17"/>
      <c r="F141" s="18" t="str">
        <f>IF($C141="","",IFERROR(VLOOKUP($C141,Services!$A$4:$C$203,3,FALSE),0))</f>
        <v/>
      </c>
      <c r="G141" s="20" t="str">
        <f t="shared" si="4"/>
        <v/>
      </c>
      <c r="H141" s="18"/>
      <c r="I141" s="20" t="str">
        <f t="shared" si="5"/>
        <v/>
      </c>
      <c r="J141" s="21" t="str">
        <f>IF(OR($A141="",$C141=""),"",$A141&amp;"#"&amp;COUNTIFS($A$4:$A141,$A141,$C$4:$C141,"&lt;&gt;"))</f>
        <v/>
      </c>
    </row>
    <row r="142" spans="1:10" x14ac:dyDescent="0.3">
      <c r="A142" s="17"/>
      <c r="B142" s="19" t="str">
        <f>IF($A142="","",IFERROR(INDEX(Bills!$B:$B,MATCH($A142,Bills!$A:$A,0)),""))</f>
        <v/>
      </c>
      <c r="C142" s="17"/>
      <c r="D142" s="21" t="str">
        <f>IF($C142="","",IFERROR(VLOOKUP($C142,Services!$A$4:$C$203,2,FALSE),"Other"))</f>
        <v/>
      </c>
      <c r="E142" s="17"/>
      <c r="F142" s="18" t="str">
        <f>IF($C142="","",IFERROR(VLOOKUP($C142,Services!$A$4:$C$203,3,FALSE),0))</f>
        <v/>
      </c>
      <c r="G142" s="20" t="str">
        <f t="shared" si="4"/>
        <v/>
      </c>
      <c r="H142" s="18"/>
      <c r="I142" s="20" t="str">
        <f t="shared" si="5"/>
        <v/>
      </c>
      <c r="J142" s="21" t="str">
        <f>IF(OR($A142="",$C142=""),"",$A142&amp;"#"&amp;COUNTIFS($A$4:$A142,$A142,$C$4:$C142,"&lt;&gt;"))</f>
        <v/>
      </c>
    </row>
    <row r="143" spans="1:10" x14ac:dyDescent="0.3">
      <c r="A143" s="17"/>
      <c r="B143" s="19" t="str">
        <f>IF($A143="","",IFERROR(INDEX(Bills!$B:$B,MATCH($A143,Bills!$A:$A,0)),""))</f>
        <v/>
      </c>
      <c r="C143" s="17"/>
      <c r="D143" s="21" t="str">
        <f>IF($C143="","",IFERROR(VLOOKUP($C143,Services!$A$4:$C$203,2,FALSE),"Other"))</f>
        <v/>
      </c>
      <c r="E143" s="17"/>
      <c r="F143" s="18" t="str">
        <f>IF($C143="","",IFERROR(VLOOKUP($C143,Services!$A$4:$C$203,3,FALSE),0))</f>
        <v/>
      </c>
      <c r="G143" s="20" t="str">
        <f t="shared" si="4"/>
        <v/>
      </c>
      <c r="H143" s="18"/>
      <c r="I143" s="20" t="str">
        <f t="shared" si="5"/>
        <v/>
      </c>
      <c r="J143" s="21" t="str">
        <f>IF(OR($A143="",$C143=""),"",$A143&amp;"#"&amp;COUNTIFS($A$4:$A143,$A143,$C$4:$C143,"&lt;&gt;"))</f>
        <v/>
      </c>
    </row>
    <row r="144" spans="1:10" x14ac:dyDescent="0.3">
      <c r="A144" s="17"/>
      <c r="B144" s="19" t="str">
        <f>IF($A144="","",IFERROR(INDEX(Bills!$B:$B,MATCH($A144,Bills!$A:$A,0)),""))</f>
        <v/>
      </c>
      <c r="C144" s="17"/>
      <c r="D144" s="21" t="str">
        <f>IF($C144="","",IFERROR(VLOOKUP($C144,Services!$A$4:$C$203,2,FALSE),"Other"))</f>
        <v/>
      </c>
      <c r="E144" s="17"/>
      <c r="F144" s="18" t="str">
        <f>IF($C144="","",IFERROR(VLOOKUP($C144,Services!$A$4:$C$203,3,FALSE),0))</f>
        <v/>
      </c>
      <c r="G144" s="20" t="str">
        <f t="shared" si="4"/>
        <v/>
      </c>
      <c r="H144" s="18"/>
      <c r="I144" s="20" t="str">
        <f t="shared" si="5"/>
        <v/>
      </c>
      <c r="J144" s="21" t="str">
        <f>IF(OR($A144="",$C144=""),"",$A144&amp;"#"&amp;COUNTIFS($A$4:$A144,$A144,$C$4:$C144,"&lt;&gt;"))</f>
        <v/>
      </c>
    </row>
    <row r="145" spans="1:10" x14ac:dyDescent="0.3">
      <c r="A145" s="17"/>
      <c r="B145" s="19" t="str">
        <f>IF($A145="","",IFERROR(INDEX(Bills!$B:$B,MATCH($A145,Bills!$A:$A,0)),""))</f>
        <v/>
      </c>
      <c r="C145" s="17"/>
      <c r="D145" s="21" t="str">
        <f>IF($C145="","",IFERROR(VLOOKUP($C145,Services!$A$4:$C$203,2,FALSE),"Other"))</f>
        <v/>
      </c>
      <c r="E145" s="17"/>
      <c r="F145" s="18" t="str">
        <f>IF($C145="","",IFERROR(VLOOKUP($C145,Services!$A$4:$C$203,3,FALSE),0))</f>
        <v/>
      </c>
      <c r="G145" s="20" t="str">
        <f t="shared" si="4"/>
        <v/>
      </c>
      <c r="H145" s="18"/>
      <c r="I145" s="20" t="str">
        <f t="shared" si="5"/>
        <v/>
      </c>
      <c r="J145" s="21" t="str">
        <f>IF(OR($A145="",$C145=""),"",$A145&amp;"#"&amp;COUNTIFS($A$4:$A145,$A145,$C$4:$C145,"&lt;&gt;"))</f>
        <v/>
      </c>
    </row>
    <row r="146" spans="1:10" x14ac:dyDescent="0.3">
      <c r="A146" s="17"/>
      <c r="B146" s="19" t="str">
        <f>IF($A146="","",IFERROR(INDEX(Bills!$B:$B,MATCH($A146,Bills!$A:$A,0)),""))</f>
        <v/>
      </c>
      <c r="C146" s="17"/>
      <c r="D146" s="21" t="str">
        <f>IF($C146="","",IFERROR(VLOOKUP($C146,Services!$A$4:$C$203,2,FALSE),"Other"))</f>
        <v/>
      </c>
      <c r="E146" s="17"/>
      <c r="F146" s="18" t="str">
        <f>IF($C146="","",IFERROR(VLOOKUP($C146,Services!$A$4:$C$203,3,FALSE),0))</f>
        <v/>
      </c>
      <c r="G146" s="20" t="str">
        <f t="shared" si="4"/>
        <v/>
      </c>
      <c r="H146" s="18"/>
      <c r="I146" s="20" t="str">
        <f t="shared" si="5"/>
        <v/>
      </c>
      <c r="J146" s="21" t="str">
        <f>IF(OR($A146="",$C146=""),"",$A146&amp;"#"&amp;COUNTIFS($A$4:$A146,$A146,$C$4:$C146,"&lt;&gt;"))</f>
        <v/>
      </c>
    </row>
    <row r="147" spans="1:10" x14ac:dyDescent="0.3">
      <c r="A147" s="17"/>
      <c r="B147" s="19" t="str">
        <f>IF($A147="","",IFERROR(INDEX(Bills!$B:$B,MATCH($A147,Bills!$A:$A,0)),""))</f>
        <v/>
      </c>
      <c r="C147" s="17"/>
      <c r="D147" s="21" t="str">
        <f>IF($C147="","",IFERROR(VLOOKUP($C147,Services!$A$4:$C$203,2,FALSE),"Other"))</f>
        <v/>
      </c>
      <c r="E147" s="17"/>
      <c r="F147" s="18" t="str">
        <f>IF($C147="","",IFERROR(VLOOKUP($C147,Services!$A$4:$C$203,3,FALSE),0))</f>
        <v/>
      </c>
      <c r="G147" s="20" t="str">
        <f t="shared" si="4"/>
        <v/>
      </c>
      <c r="H147" s="18"/>
      <c r="I147" s="20" t="str">
        <f t="shared" si="5"/>
        <v/>
      </c>
      <c r="J147" s="21" t="str">
        <f>IF(OR($A147="",$C147=""),"",$A147&amp;"#"&amp;COUNTIFS($A$4:$A147,$A147,$C$4:$C147,"&lt;&gt;"))</f>
        <v/>
      </c>
    </row>
    <row r="148" spans="1:10" x14ac:dyDescent="0.3">
      <c r="A148" s="17"/>
      <c r="B148" s="19" t="str">
        <f>IF($A148="","",IFERROR(INDEX(Bills!$B:$B,MATCH($A148,Bills!$A:$A,0)),""))</f>
        <v/>
      </c>
      <c r="C148" s="17"/>
      <c r="D148" s="21" t="str">
        <f>IF($C148="","",IFERROR(VLOOKUP($C148,Services!$A$4:$C$203,2,FALSE),"Other"))</f>
        <v/>
      </c>
      <c r="E148" s="17"/>
      <c r="F148" s="18" t="str">
        <f>IF($C148="","",IFERROR(VLOOKUP($C148,Services!$A$4:$C$203,3,FALSE),0))</f>
        <v/>
      </c>
      <c r="G148" s="20" t="str">
        <f t="shared" si="4"/>
        <v/>
      </c>
      <c r="H148" s="18"/>
      <c r="I148" s="20" t="str">
        <f t="shared" si="5"/>
        <v/>
      </c>
      <c r="J148" s="21" t="str">
        <f>IF(OR($A148="",$C148=""),"",$A148&amp;"#"&amp;COUNTIFS($A$4:$A148,$A148,$C$4:$C148,"&lt;&gt;"))</f>
        <v/>
      </c>
    </row>
    <row r="149" spans="1:10" x14ac:dyDescent="0.3">
      <c r="A149" s="17"/>
      <c r="B149" s="19" t="str">
        <f>IF($A149="","",IFERROR(INDEX(Bills!$B:$B,MATCH($A149,Bills!$A:$A,0)),""))</f>
        <v/>
      </c>
      <c r="C149" s="17"/>
      <c r="D149" s="21" t="str">
        <f>IF($C149="","",IFERROR(VLOOKUP($C149,Services!$A$4:$C$203,2,FALSE),"Other"))</f>
        <v/>
      </c>
      <c r="E149" s="17"/>
      <c r="F149" s="18" t="str">
        <f>IF($C149="","",IFERROR(VLOOKUP($C149,Services!$A$4:$C$203,3,FALSE),0))</f>
        <v/>
      </c>
      <c r="G149" s="20" t="str">
        <f t="shared" si="4"/>
        <v/>
      </c>
      <c r="H149" s="18"/>
      <c r="I149" s="20" t="str">
        <f t="shared" si="5"/>
        <v/>
      </c>
      <c r="J149" s="21" t="str">
        <f>IF(OR($A149="",$C149=""),"",$A149&amp;"#"&amp;COUNTIFS($A$4:$A149,$A149,$C$4:$C149,"&lt;&gt;"))</f>
        <v/>
      </c>
    </row>
    <row r="150" spans="1:10" x14ac:dyDescent="0.3">
      <c r="A150" s="17"/>
      <c r="B150" s="19" t="str">
        <f>IF($A150="","",IFERROR(INDEX(Bills!$B:$B,MATCH($A150,Bills!$A:$A,0)),""))</f>
        <v/>
      </c>
      <c r="C150" s="17"/>
      <c r="D150" s="21" t="str">
        <f>IF($C150="","",IFERROR(VLOOKUP($C150,Services!$A$4:$C$203,2,FALSE),"Other"))</f>
        <v/>
      </c>
      <c r="E150" s="17"/>
      <c r="F150" s="18" t="str">
        <f>IF($C150="","",IFERROR(VLOOKUP($C150,Services!$A$4:$C$203,3,FALSE),0))</f>
        <v/>
      </c>
      <c r="G150" s="20" t="str">
        <f t="shared" si="4"/>
        <v/>
      </c>
      <c r="H150" s="18"/>
      <c r="I150" s="20" t="str">
        <f t="shared" si="5"/>
        <v/>
      </c>
      <c r="J150" s="21" t="str">
        <f>IF(OR($A150="",$C150=""),"",$A150&amp;"#"&amp;COUNTIFS($A$4:$A150,$A150,$C$4:$C150,"&lt;&gt;"))</f>
        <v/>
      </c>
    </row>
    <row r="151" spans="1:10" x14ac:dyDescent="0.3">
      <c r="A151" s="17"/>
      <c r="B151" s="19" t="str">
        <f>IF($A151="","",IFERROR(INDEX(Bills!$B:$B,MATCH($A151,Bills!$A:$A,0)),""))</f>
        <v/>
      </c>
      <c r="C151" s="17"/>
      <c r="D151" s="21" t="str">
        <f>IF($C151="","",IFERROR(VLOOKUP($C151,Services!$A$4:$C$203,2,FALSE),"Other"))</f>
        <v/>
      </c>
      <c r="E151" s="17"/>
      <c r="F151" s="18" t="str">
        <f>IF($C151="","",IFERROR(VLOOKUP($C151,Services!$A$4:$C$203,3,FALSE),0))</f>
        <v/>
      </c>
      <c r="G151" s="20" t="str">
        <f t="shared" si="4"/>
        <v/>
      </c>
      <c r="H151" s="18"/>
      <c r="I151" s="20" t="str">
        <f t="shared" si="5"/>
        <v/>
      </c>
      <c r="J151" s="21" t="str">
        <f>IF(OR($A151="",$C151=""),"",$A151&amp;"#"&amp;COUNTIFS($A$4:$A151,$A151,$C$4:$C151,"&lt;&gt;"))</f>
        <v/>
      </c>
    </row>
    <row r="152" spans="1:10" x14ac:dyDescent="0.3">
      <c r="A152" s="17"/>
      <c r="B152" s="19" t="str">
        <f>IF($A152="","",IFERROR(INDEX(Bills!$B:$B,MATCH($A152,Bills!$A:$A,0)),""))</f>
        <v/>
      </c>
      <c r="C152" s="17"/>
      <c r="D152" s="21" t="str">
        <f>IF($C152="","",IFERROR(VLOOKUP($C152,Services!$A$4:$C$203,2,FALSE),"Other"))</f>
        <v/>
      </c>
      <c r="E152" s="17"/>
      <c r="F152" s="18" t="str">
        <f>IF($C152="","",IFERROR(VLOOKUP($C152,Services!$A$4:$C$203,3,FALSE),0))</f>
        <v/>
      </c>
      <c r="G152" s="20" t="str">
        <f t="shared" si="4"/>
        <v/>
      </c>
      <c r="H152" s="18"/>
      <c r="I152" s="20" t="str">
        <f t="shared" si="5"/>
        <v/>
      </c>
      <c r="J152" s="21" t="str">
        <f>IF(OR($A152="",$C152=""),"",$A152&amp;"#"&amp;COUNTIFS($A$4:$A152,$A152,$C$4:$C152,"&lt;&gt;"))</f>
        <v/>
      </c>
    </row>
    <row r="153" spans="1:10" x14ac:dyDescent="0.3">
      <c r="A153" s="17"/>
      <c r="B153" s="19" t="str">
        <f>IF($A153="","",IFERROR(INDEX(Bills!$B:$B,MATCH($A153,Bills!$A:$A,0)),""))</f>
        <v/>
      </c>
      <c r="C153" s="17"/>
      <c r="D153" s="21" t="str">
        <f>IF($C153="","",IFERROR(VLOOKUP($C153,Services!$A$4:$C$203,2,FALSE),"Other"))</f>
        <v/>
      </c>
      <c r="E153" s="17"/>
      <c r="F153" s="18" t="str">
        <f>IF($C153="","",IFERROR(VLOOKUP($C153,Services!$A$4:$C$203,3,FALSE),0))</f>
        <v/>
      </c>
      <c r="G153" s="20" t="str">
        <f t="shared" si="4"/>
        <v/>
      </c>
      <c r="H153" s="18"/>
      <c r="I153" s="20" t="str">
        <f t="shared" si="5"/>
        <v/>
      </c>
      <c r="J153" s="21" t="str">
        <f>IF(OR($A153="",$C153=""),"",$A153&amp;"#"&amp;COUNTIFS($A$4:$A153,$A153,$C$4:$C153,"&lt;&gt;"))</f>
        <v/>
      </c>
    </row>
    <row r="154" spans="1:10" x14ac:dyDescent="0.3">
      <c r="A154" s="17"/>
      <c r="B154" s="19" t="str">
        <f>IF($A154="","",IFERROR(INDEX(Bills!$B:$B,MATCH($A154,Bills!$A:$A,0)),""))</f>
        <v/>
      </c>
      <c r="C154" s="17"/>
      <c r="D154" s="21" t="str">
        <f>IF($C154="","",IFERROR(VLOOKUP($C154,Services!$A$4:$C$203,2,FALSE),"Other"))</f>
        <v/>
      </c>
      <c r="E154" s="17"/>
      <c r="F154" s="18" t="str">
        <f>IF($C154="","",IFERROR(VLOOKUP($C154,Services!$A$4:$C$203,3,FALSE),0))</f>
        <v/>
      </c>
      <c r="G154" s="20" t="str">
        <f t="shared" si="4"/>
        <v/>
      </c>
      <c r="H154" s="18"/>
      <c r="I154" s="20" t="str">
        <f t="shared" si="5"/>
        <v/>
      </c>
      <c r="J154" s="21" t="str">
        <f>IF(OR($A154="",$C154=""),"",$A154&amp;"#"&amp;COUNTIFS($A$4:$A154,$A154,$C$4:$C154,"&lt;&gt;"))</f>
        <v/>
      </c>
    </row>
    <row r="155" spans="1:10" x14ac:dyDescent="0.3">
      <c r="A155" s="17"/>
      <c r="B155" s="19" t="str">
        <f>IF($A155="","",IFERROR(INDEX(Bills!$B:$B,MATCH($A155,Bills!$A:$A,0)),""))</f>
        <v/>
      </c>
      <c r="C155" s="17"/>
      <c r="D155" s="21" t="str">
        <f>IF($C155="","",IFERROR(VLOOKUP($C155,Services!$A$4:$C$203,2,FALSE),"Other"))</f>
        <v/>
      </c>
      <c r="E155" s="17"/>
      <c r="F155" s="18" t="str">
        <f>IF($C155="","",IFERROR(VLOOKUP($C155,Services!$A$4:$C$203,3,FALSE),0))</f>
        <v/>
      </c>
      <c r="G155" s="20" t="str">
        <f t="shared" si="4"/>
        <v/>
      </c>
      <c r="H155" s="18"/>
      <c r="I155" s="20" t="str">
        <f t="shared" si="5"/>
        <v/>
      </c>
      <c r="J155" s="21" t="str">
        <f>IF(OR($A155="",$C155=""),"",$A155&amp;"#"&amp;COUNTIFS($A$4:$A155,$A155,$C$4:$C155,"&lt;&gt;"))</f>
        <v/>
      </c>
    </row>
    <row r="156" spans="1:10" x14ac:dyDescent="0.3">
      <c r="A156" s="17"/>
      <c r="B156" s="19" t="str">
        <f>IF($A156="","",IFERROR(INDEX(Bills!$B:$B,MATCH($A156,Bills!$A:$A,0)),""))</f>
        <v/>
      </c>
      <c r="C156" s="17"/>
      <c r="D156" s="21" t="str">
        <f>IF($C156="","",IFERROR(VLOOKUP($C156,Services!$A$4:$C$203,2,FALSE),"Other"))</f>
        <v/>
      </c>
      <c r="E156" s="17"/>
      <c r="F156" s="18" t="str">
        <f>IF($C156="","",IFERROR(VLOOKUP($C156,Services!$A$4:$C$203,3,FALSE),0))</f>
        <v/>
      </c>
      <c r="G156" s="20" t="str">
        <f t="shared" si="4"/>
        <v/>
      </c>
      <c r="H156" s="18"/>
      <c r="I156" s="20" t="str">
        <f t="shared" si="5"/>
        <v/>
      </c>
      <c r="J156" s="21" t="str">
        <f>IF(OR($A156="",$C156=""),"",$A156&amp;"#"&amp;COUNTIFS($A$4:$A156,$A156,$C$4:$C156,"&lt;&gt;"))</f>
        <v/>
      </c>
    </row>
    <row r="157" spans="1:10" x14ac:dyDescent="0.3">
      <c r="A157" s="17"/>
      <c r="B157" s="19" t="str">
        <f>IF($A157="","",IFERROR(INDEX(Bills!$B:$B,MATCH($A157,Bills!$A:$A,0)),""))</f>
        <v/>
      </c>
      <c r="C157" s="17"/>
      <c r="D157" s="21" t="str">
        <f>IF($C157="","",IFERROR(VLOOKUP($C157,Services!$A$4:$C$203,2,FALSE),"Other"))</f>
        <v/>
      </c>
      <c r="E157" s="17"/>
      <c r="F157" s="18" t="str">
        <f>IF($C157="","",IFERROR(VLOOKUP($C157,Services!$A$4:$C$203,3,FALSE),0))</f>
        <v/>
      </c>
      <c r="G157" s="20" t="str">
        <f t="shared" si="4"/>
        <v/>
      </c>
      <c r="H157" s="18"/>
      <c r="I157" s="20" t="str">
        <f t="shared" si="5"/>
        <v/>
      </c>
      <c r="J157" s="21" t="str">
        <f>IF(OR($A157="",$C157=""),"",$A157&amp;"#"&amp;COUNTIFS($A$4:$A157,$A157,$C$4:$C157,"&lt;&gt;"))</f>
        <v/>
      </c>
    </row>
    <row r="158" spans="1:10" x14ac:dyDescent="0.3">
      <c r="A158" s="17"/>
      <c r="B158" s="19" t="str">
        <f>IF($A158="","",IFERROR(INDEX(Bills!$B:$B,MATCH($A158,Bills!$A:$A,0)),""))</f>
        <v/>
      </c>
      <c r="C158" s="17"/>
      <c r="D158" s="21" t="str">
        <f>IF($C158="","",IFERROR(VLOOKUP($C158,Services!$A$4:$C$203,2,FALSE),"Other"))</f>
        <v/>
      </c>
      <c r="E158" s="17"/>
      <c r="F158" s="18" t="str">
        <f>IF($C158="","",IFERROR(VLOOKUP($C158,Services!$A$4:$C$203,3,FALSE),0))</f>
        <v/>
      </c>
      <c r="G158" s="20" t="str">
        <f t="shared" si="4"/>
        <v/>
      </c>
      <c r="H158" s="18"/>
      <c r="I158" s="20" t="str">
        <f t="shared" si="5"/>
        <v/>
      </c>
      <c r="J158" s="21" t="str">
        <f>IF(OR($A158="",$C158=""),"",$A158&amp;"#"&amp;COUNTIFS($A$4:$A158,$A158,$C$4:$C158,"&lt;&gt;"))</f>
        <v/>
      </c>
    </row>
    <row r="159" spans="1:10" x14ac:dyDescent="0.3">
      <c r="A159" s="17"/>
      <c r="B159" s="19" t="str">
        <f>IF($A159="","",IFERROR(INDEX(Bills!$B:$B,MATCH($A159,Bills!$A:$A,0)),""))</f>
        <v/>
      </c>
      <c r="C159" s="17"/>
      <c r="D159" s="21" t="str">
        <f>IF($C159="","",IFERROR(VLOOKUP($C159,Services!$A$4:$C$203,2,FALSE),"Other"))</f>
        <v/>
      </c>
      <c r="E159" s="17"/>
      <c r="F159" s="18" t="str">
        <f>IF($C159="","",IFERROR(VLOOKUP($C159,Services!$A$4:$C$203,3,FALSE),0))</f>
        <v/>
      </c>
      <c r="G159" s="20" t="str">
        <f t="shared" si="4"/>
        <v/>
      </c>
      <c r="H159" s="18"/>
      <c r="I159" s="20" t="str">
        <f t="shared" si="5"/>
        <v/>
      </c>
      <c r="J159" s="21" t="str">
        <f>IF(OR($A159="",$C159=""),"",$A159&amp;"#"&amp;COUNTIFS($A$4:$A159,$A159,$C$4:$C159,"&lt;&gt;"))</f>
        <v/>
      </c>
    </row>
    <row r="160" spans="1:10" x14ac:dyDescent="0.3">
      <c r="A160" s="17"/>
      <c r="B160" s="19" t="str">
        <f>IF($A160="","",IFERROR(INDEX(Bills!$B:$B,MATCH($A160,Bills!$A:$A,0)),""))</f>
        <v/>
      </c>
      <c r="C160" s="17"/>
      <c r="D160" s="21" t="str">
        <f>IF($C160="","",IFERROR(VLOOKUP($C160,Services!$A$4:$C$203,2,FALSE),"Other"))</f>
        <v/>
      </c>
      <c r="E160" s="17"/>
      <c r="F160" s="18" t="str">
        <f>IF($C160="","",IFERROR(VLOOKUP($C160,Services!$A$4:$C$203,3,FALSE),0))</f>
        <v/>
      </c>
      <c r="G160" s="20" t="str">
        <f t="shared" si="4"/>
        <v/>
      </c>
      <c r="H160" s="18"/>
      <c r="I160" s="20" t="str">
        <f t="shared" si="5"/>
        <v/>
      </c>
      <c r="J160" s="21" t="str">
        <f>IF(OR($A160="",$C160=""),"",$A160&amp;"#"&amp;COUNTIFS($A$4:$A160,$A160,$C$4:$C160,"&lt;&gt;"))</f>
        <v/>
      </c>
    </row>
    <row r="161" spans="1:10" x14ac:dyDescent="0.3">
      <c r="A161" s="17"/>
      <c r="B161" s="19" t="str">
        <f>IF($A161="","",IFERROR(INDEX(Bills!$B:$B,MATCH($A161,Bills!$A:$A,0)),""))</f>
        <v/>
      </c>
      <c r="C161" s="17"/>
      <c r="D161" s="21" t="str">
        <f>IF($C161="","",IFERROR(VLOOKUP($C161,Services!$A$4:$C$203,2,FALSE),"Other"))</f>
        <v/>
      </c>
      <c r="E161" s="17"/>
      <c r="F161" s="18" t="str">
        <f>IF($C161="","",IFERROR(VLOOKUP($C161,Services!$A$4:$C$203,3,FALSE),0))</f>
        <v/>
      </c>
      <c r="G161" s="20" t="str">
        <f t="shared" si="4"/>
        <v/>
      </c>
      <c r="H161" s="18"/>
      <c r="I161" s="20" t="str">
        <f t="shared" si="5"/>
        <v/>
      </c>
      <c r="J161" s="21" t="str">
        <f>IF(OR($A161="",$C161=""),"",$A161&amp;"#"&amp;COUNTIFS($A$4:$A161,$A161,$C$4:$C161,"&lt;&gt;"))</f>
        <v/>
      </c>
    </row>
    <row r="162" spans="1:10" x14ac:dyDescent="0.3">
      <c r="A162" s="17"/>
      <c r="B162" s="19" t="str">
        <f>IF($A162="","",IFERROR(INDEX(Bills!$B:$B,MATCH($A162,Bills!$A:$A,0)),""))</f>
        <v/>
      </c>
      <c r="C162" s="17"/>
      <c r="D162" s="21" t="str">
        <f>IF($C162="","",IFERROR(VLOOKUP($C162,Services!$A$4:$C$203,2,FALSE),"Other"))</f>
        <v/>
      </c>
      <c r="E162" s="17"/>
      <c r="F162" s="18" t="str">
        <f>IF($C162="","",IFERROR(VLOOKUP($C162,Services!$A$4:$C$203,3,FALSE),0))</f>
        <v/>
      </c>
      <c r="G162" s="20" t="str">
        <f t="shared" si="4"/>
        <v/>
      </c>
      <c r="H162" s="18"/>
      <c r="I162" s="20" t="str">
        <f t="shared" si="5"/>
        <v/>
      </c>
      <c r="J162" s="21" t="str">
        <f>IF(OR($A162="",$C162=""),"",$A162&amp;"#"&amp;COUNTIFS($A$4:$A162,$A162,$C$4:$C162,"&lt;&gt;"))</f>
        <v/>
      </c>
    </row>
    <row r="163" spans="1:10" x14ac:dyDescent="0.3">
      <c r="A163" s="17"/>
      <c r="B163" s="19" t="str">
        <f>IF($A163="","",IFERROR(INDEX(Bills!$B:$B,MATCH($A163,Bills!$A:$A,0)),""))</f>
        <v/>
      </c>
      <c r="C163" s="17"/>
      <c r="D163" s="21" t="str">
        <f>IF($C163="","",IFERROR(VLOOKUP($C163,Services!$A$4:$C$203,2,FALSE),"Other"))</f>
        <v/>
      </c>
      <c r="E163" s="17"/>
      <c r="F163" s="18" t="str">
        <f>IF($C163="","",IFERROR(VLOOKUP($C163,Services!$A$4:$C$203,3,FALSE),0))</f>
        <v/>
      </c>
      <c r="G163" s="20" t="str">
        <f t="shared" si="4"/>
        <v/>
      </c>
      <c r="H163" s="18"/>
      <c r="I163" s="20" t="str">
        <f t="shared" si="5"/>
        <v/>
      </c>
      <c r="J163" s="21" t="str">
        <f>IF(OR($A163="",$C163=""),"",$A163&amp;"#"&amp;COUNTIFS($A$4:$A163,$A163,$C$4:$C163,"&lt;&gt;"))</f>
        <v/>
      </c>
    </row>
    <row r="164" spans="1:10" x14ac:dyDescent="0.3">
      <c r="A164" s="17"/>
      <c r="B164" s="19" t="str">
        <f>IF($A164="","",IFERROR(INDEX(Bills!$B:$B,MATCH($A164,Bills!$A:$A,0)),""))</f>
        <v/>
      </c>
      <c r="C164" s="17"/>
      <c r="D164" s="21" t="str">
        <f>IF($C164="","",IFERROR(VLOOKUP($C164,Services!$A$4:$C$203,2,FALSE),"Other"))</f>
        <v/>
      </c>
      <c r="E164" s="17"/>
      <c r="F164" s="18" t="str">
        <f>IF($C164="","",IFERROR(VLOOKUP($C164,Services!$A$4:$C$203,3,FALSE),0))</f>
        <v/>
      </c>
      <c r="G164" s="20" t="str">
        <f t="shared" si="4"/>
        <v/>
      </c>
      <c r="H164" s="18"/>
      <c r="I164" s="20" t="str">
        <f t="shared" si="5"/>
        <v/>
      </c>
      <c r="J164" s="21" t="str">
        <f>IF(OR($A164="",$C164=""),"",$A164&amp;"#"&amp;COUNTIFS($A$4:$A164,$A164,$C$4:$C164,"&lt;&gt;"))</f>
        <v/>
      </c>
    </row>
    <row r="165" spans="1:10" x14ac:dyDescent="0.3">
      <c r="A165" s="17"/>
      <c r="B165" s="19" t="str">
        <f>IF($A165="","",IFERROR(INDEX(Bills!$B:$B,MATCH($A165,Bills!$A:$A,0)),""))</f>
        <v/>
      </c>
      <c r="C165" s="17"/>
      <c r="D165" s="21" t="str">
        <f>IF($C165="","",IFERROR(VLOOKUP($C165,Services!$A$4:$C$203,2,FALSE),"Other"))</f>
        <v/>
      </c>
      <c r="E165" s="17"/>
      <c r="F165" s="18" t="str">
        <f>IF($C165="","",IFERROR(VLOOKUP($C165,Services!$A$4:$C$203,3,FALSE),0))</f>
        <v/>
      </c>
      <c r="G165" s="20" t="str">
        <f t="shared" si="4"/>
        <v/>
      </c>
      <c r="H165" s="18"/>
      <c r="I165" s="20" t="str">
        <f t="shared" si="5"/>
        <v/>
      </c>
      <c r="J165" s="21" t="str">
        <f>IF(OR($A165="",$C165=""),"",$A165&amp;"#"&amp;COUNTIFS($A$4:$A165,$A165,$C$4:$C165,"&lt;&gt;"))</f>
        <v/>
      </c>
    </row>
    <row r="166" spans="1:10" x14ac:dyDescent="0.3">
      <c r="A166" s="17"/>
      <c r="B166" s="19" t="str">
        <f>IF($A166="","",IFERROR(INDEX(Bills!$B:$B,MATCH($A166,Bills!$A:$A,0)),""))</f>
        <v/>
      </c>
      <c r="C166" s="17"/>
      <c r="D166" s="21" t="str">
        <f>IF($C166="","",IFERROR(VLOOKUP($C166,Services!$A$4:$C$203,2,FALSE),"Other"))</f>
        <v/>
      </c>
      <c r="E166" s="17"/>
      <c r="F166" s="18" t="str">
        <f>IF($C166="","",IFERROR(VLOOKUP($C166,Services!$A$4:$C$203,3,FALSE),0))</f>
        <v/>
      </c>
      <c r="G166" s="20" t="str">
        <f t="shared" si="4"/>
        <v/>
      </c>
      <c r="H166" s="18"/>
      <c r="I166" s="20" t="str">
        <f t="shared" si="5"/>
        <v/>
      </c>
      <c r="J166" s="21" t="str">
        <f>IF(OR($A166="",$C166=""),"",$A166&amp;"#"&amp;COUNTIFS($A$4:$A166,$A166,$C$4:$C166,"&lt;&gt;"))</f>
        <v/>
      </c>
    </row>
    <row r="167" spans="1:10" x14ac:dyDescent="0.3">
      <c r="A167" s="17"/>
      <c r="B167" s="19" t="str">
        <f>IF($A167="","",IFERROR(INDEX(Bills!$B:$B,MATCH($A167,Bills!$A:$A,0)),""))</f>
        <v/>
      </c>
      <c r="C167" s="17"/>
      <c r="D167" s="21" t="str">
        <f>IF($C167="","",IFERROR(VLOOKUP($C167,Services!$A$4:$C$203,2,FALSE),"Other"))</f>
        <v/>
      </c>
      <c r="E167" s="17"/>
      <c r="F167" s="18" t="str">
        <f>IF($C167="","",IFERROR(VLOOKUP($C167,Services!$A$4:$C$203,3,FALSE),0))</f>
        <v/>
      </c>
      <c r="G167" s="20" t="str">
        <f t="shared" si="4"/>
        <v/>
      </c>
      <c r="H167" s="18"/>
      <c r="I167" s="20" t="str">
        <f t="shared" si="5"/>
        <v/>
      </c>
      <c r="J167" s="21" t="str">
        <f>IF(OR($A167="",$C167=""),"",$A167&amp;"#"&amp;COUNTIFS($A$4:$A167,$A167,$C$4:$C167,"&lt;&gt;"))</f>
        <v/>
      </c>
    </row>
    <row r="168" spans="1:10" x14ac:dyDescent="0.3">
      <c r="A168" s="17"/>
      <c r="B168" s="19" t="str">
        <f>IF($A168="","",IFERROR(INDEX(Bills!$B:$B,MATCH($A168,Bills!$A:$A,0)),""))</f>
        <v/>
      </c>
      <c r="C168" s="17"/>
      <c r="D168" s="21" t="str">
        <f>IF($C168="","",IFERROR(VLOOKUP($C168,Services!$A$4:$C$203,2,FALSE),"Other"))</f>
        <v/>
      </c>
      <c r="E168" s="17"/>
      <c r="F168" s="18" t="str">
        <f>IF($C168="","",IFERROR(VLOOKUP($C168,Services!$A$4:$C$203,3,FALSE),0))</f>
        <v/>
      </c>
      <c r="G168" s="20" t="str">
        <f t="shared" si="4"/>
        <v/>
      </c>
      <c r="H168" s="18"/>
      <c r="I168" s="20" t="str">
        <f t="shared" si="5"/>
        <v/>
      </c>
      <c r="J168" s="21" t="str">
        <f>IF(OR($A168="",$C168=""),"",$A168&amp;"#"&amp;COUNTIFS($A$4:$A168,$A168,$C$4:$C168,"&lt;&gt;"))</f>
        <v/>
      </c>
    </row>
    <row r="169" spans="1:10" x14ac:dyDescent="0.3">
      <c r="A169" s="17"/>
      <c r="B169" s="19" t="str">
        <f>IF($A169="","",IFERROR(INDEX(Bills!$B:$B,MATCH($A169,Bills!$A:$A,0)),""))</f>
        <v/>
      </c>
      <c r="C169" s="17"/>
      <c r="D169" s="21" t="str">
        <f>IF($C169="","",IFERROR(VLOOKUP($C169,Services!$A$4:$C$203,2,FALSE),"Other"))</f>
        <v/>
      </c>
      <c r="E169" s="17"/>
      <c r="F169" s="18" t="str">
        <f>IF($C169="","",IFERROR(VLOOKUP($C169,Services!$A$4:$C$203,3,FALSE),0))</f>
        <v/>
      </c>
      <c r="G169" s="20" t="str">
        <f t="shared" si="4"/>
        <v/>
      </c>
      <c r="H169" s="18"/>
      <c r="I169" s="20" t="str">
        <f t="shared" si="5"/>
        <v/>
      </c>
      <c r="J169" s="21" t="str">
        <f>IF(OR($A169="",$C169=""),"",$A169&amp;"#"&amp;COUNTIFS($A$4:$A169,$A169,$C$4:$C169,"&lt;&gt;"))</f>
        <v/>
      </c>
    </row>
    <row r="170" spans="1:10" x14ac:dyDescent="0.3">
      <c r="A170" s="17"/>
      <c r="B170" s="19" t="str">
        <f>IF($A170="","",IFERROR(INDEX(Bills!$B:$B,MATCH($A170,Bills!$A:$A,0)),""))</f>
        <v/>
      </c>
      <c r="C170" s="17"/>
      <c r="D170" s="21" t="str">
        <f>IF($C170="","",IFERROR(VLOOKUP($C170,Services!$A$4:$C$203,2,FALSE),"Other"))</f>
        <v/>
      </c>
      <c r="E170" s="17"/>
      <c r="F170" s="18" t="str">
        <f>IF($C170="","",IFERROR(VLOOKUP($C170,Services!$A$4:$C$203,3,FALSE),0))</f>
        <v/>
      </c>
      <c r="G170" s="20" t="str">
        <f t="shared" si="4"/>
        <v/>
      </c>
      <c r="H170" s="18"/>
      <c r="I170" s="20" t="str">
        <f t="shared" si="5"/>
        <v/>
      </c>
      <c r="J170" s="21" t="str">
        <f>IF(OR($A170="",$C170=""),"",$A170&amp;"#"&amp;COUNTIFS($A$4:$A170,$A170,$C$4:$C170,"&lt;&gt;"))</f>
        <v/>
      </c>
    </row>
    <row r="171" spans="1:10" x14ac:dyDescent="0.3">
      <c r="A171" s="17"/>
      <c r="B171" s="19" t="str">
        <f>IF($A171="","",IFERROR(INDEX(Bills!$B:$B,MATCH($A171,Bills!$A:$A,0)),""))</f>
        <v/>
      </c>
      <c r="C171" s="17"/>
      <c r="D171" s="21" t="str">
        <f>IF($C171="","",IFERROR(VLOOKUP($C171,Services!$A$4:$C$203,2,FALSE),"Other"))</f>
        <v/>
      </c>
      <c r="E171" s="17"/>
      <c r="F171" s="18" t="str">
        <f>IF($C171="","",IFERROR(VLOOKUP($C171,Services!$A$4:$C$203,3,FALSE),0))</f>
        <v/>
      </c>
      <c r="G171" s="20" t="str">
        <f t="shared" si="4"/>
        <v/>
      </c>
      <c r="H171" s="18"/>
      <c r="I171" s="20" t="str">
        <f t="shared" si="5"/>
        <v/>
      </c>
      <c r="J171" s="21" t="str">
        <f>IF(OR($A171="",$C171=""),"",$A171&amp;"#"&amp;COUNTIFS($A$4:$A171,$A171,$C$4:$C171,"&lt;&gt;"))</f>
        <v/>
      </c>
    </row>
    <row r="172" spans="1:10" x14ac:dyDescent="0.3">
      <c r="A172" s="17"/>
      <c r="B172" s="19" t="str">
        <f>IF($A172="","",IFERROR(INDEX(Bills!$B:$B,MATCH($A172,Bills!$A:$A,0)),""))</f>
        <v/>
      </c>
      <c r="C172" s="17"/>
      <c r="D172" s="21" t="str">
        <f>IF($C172="","",IFERROR(VLOOKUP($C172,Services!$A$4:$C$203,2,FALSE),"Other"))</f>
        <v/>
      </c>
      <c r="E172" s="17"/>
      <c r="F172" s="18" t="str">
        <f>IF($C172="","",IFERROR(VLOOKUP($C172,Services!$A$4:$C$203,3,FALSE),0))</f>
        <v/>
      </c>
      <c r="G172" s="20" t="str">
        <f t="shared" si="4"/>
        <v/>
      </c>
      <c r="H172" s="18"/>
      <c r="I172" s="20" t="str">
        <f t="shared" si="5"/>
        <v/>
      </c>
      <c r="J172" s="21" t="str">
        <f>IF(OR($A172="",$C172=""),"",$A172&amp;"#"&amp;COUNTIFS($A$4:$A172,$A172,$C$4:$C172,"&lt;&gt;"))</f>
        <v/>
      </c>
    </row>
    <row r="173" spans="1:10" x14ac:dyDescent="0.3">
      <c r="A173" s="17"/>
      <c r="B173" s="19" t="str">
        <f>IF($A173="","",IFERROR(INDEX(Bills!$B:$B,MATCH($A173,Bills!$A:$A,0)),""))</f>
        <v/>
      </c>
      <c r="C173" s="17"/>
      <c r="D173" s="21" t="str">
        <f>IF($C173="","",IFERROR(VLOOKUP($C173,Services!$A$4:$C$203,2,FALSE),"Other"))</f>
        <v/>
      </c>
      <c r="E173" s="17"/>
      <c r="F173" s="18" t="str">
        <f>IF($C173="","",IFERROR(VLOOKUP($C173,Services!$A$4:$C$203,3,FALSE),0))</f>
        <v/>
      </c>
      <c r="G173" s="20" t="str">
        <f t="shared" si="4"/>
        <v/>
      </c>
      <c r="H173" s="18"/>
      <c r="I173" s="20" t="str">
        <f t="shared" si="5"/>
        <v/>
      </c>
      <c r="J173" s="21" t="str">
        <f>IF(OR($A173="",$C173=""),"",$A173&amp;"#"&amp;COUNTIFS($A$4:$A173,$A173,$C$4:$C173,"&lt;&gt;"))</f>
        <v/>
      </c>
    </row>
    <row r="174" spans="1:10" x14ac:dyDescent="0.3">
      <c r="A174" s="17"/>
      <c r="B174" s="19" t="str">
        <f>IF($A174="","",IFERROR(INDEX(Bills!$B:$B,MATCH($A174,Bills!$A:$A,0)),""))</f>
        <v/>
      </c>
      <c r="C174" s="17"/>
      <c r="D174" s="21" t="str">
        <f>IF($C174="","",IFERROR(VLOOKUP($C174,Services!$A$4:$C$203,2,FALSE),"Other"))</f>
        <v/>
      </c>
      <c r="E174" s="17"/>
      <c r="F174" s="18" t="str">
        <f>IF($C174="","",IFERROR(VLOOKUP($C174,Services!$A$4:$C$203,3,FALSE),0))</f>
        <v/>
      </c>
      <c r="G174" s="20" t="str">
        <f t="shared" si="4"/>
        <v/>
      </c>
      <c r="H174" s="18"/>
      <c r="I174" s="20" t="str">
        <f t="shared" si="5"/>
        <v/>
      </c>
      <c r="J174" s="21" t="str">
        <f>IF(OR($A174="",$C174=""),"",$A174&amp;"#"&amp;COUNTIFS($A$4:$A174,$A174,$C$4:$C174,"&lt;&gt;"))</f>
        <v/>
      </c>
    </row>
    <row r="175" spans="1:10" x14ac:dyDescent="0.3">
      <c r="A175" s="17"/>
      <c r="B175" s="19" t="str">
        <f>IF($A175="","",IFERROR(INDEX(Bills!$B:$B,MATCH($A175,Bills!$A:$A,0)),""))</f>
        <v/>
      </c>
      <c r="C175" s="17"/>
      <c r="D175" s="21" t="str">
        <f>IF($C175="","",IFERROR(VLOOKUP($C175,Services!$A$4:$C$203,2,FALSE),"Other"))</f>
        <v/>
      </c>
      <c r="E175" s="17"/>
      <c r="F175" s="18" t="str">
        <f>IF($C175="","",IFERROR(VLOOKUP($C175,Services!$A$4:$C$203,3,FALSE),0))</f>
        <v/>
      </c>
      <c r="G175" s="20" t="str">
        <f t="shared" si="4"/>
        <v/>
      </c>
      <c r="H175" s="18"/>
      <c r="I175" s="20" t="str">
        <f t="shared" si="5"/>
        <v/>
      </c>
      <c r="J175" s="21" t="str">
        <f>IF(OR($A175="",$C175=""),"",$A175&amp;"#"&amp;COUNTIFS($A$4:$A175,$A175,$C$4:$C175,"&lt;&gt;"))</f>
        <v/>
      </c>
    </row>
    <row r="176" spans="1:10" x14ac:dyDescent="0.3">
      <c r="A176" s="17"/>
      <c r="B176" s="19" t="str">
        <f>IF($A176="","",IFERROR(INDEX(Bills!$B:$B,MATCH($A176,Bills!$A:$A,0)),""))</f>
        <v/>
      </c>
      <c r="C176" s="17"/>
      <c r="D176" s="21" t="str">
        <f>IF($C176="","",IFERROR(VLOOKUP($C176,Services!$A$4:$C$203,2,FALSE),"Other"))</f>
        <v/>
      </c>
      <c r="E176" s="17"/>
      <c r="F176" s="18" t="str">
        <f>IF($C176="","",IFERROR(VLOOKUP($C176,Services!$A$4:$C$203,3,FALSE),0))</f>
        <v/>
      </c>
      <c r="G176" s="20" t="str">
        <f t="shared" si="4"/>
        <v/>
      </c>
      <c r="H176" s="18"/>
      <c r="I176" s="20" t="str">
        <f t="shared" si="5"/>
        <v/>
      </c>
      <c r="J176" s="21" t="str">
        <f>IF(OR($A176="",$C176=""),"",$A176&amp;"#"&amp;COUNTIFS($A$4:$A176,$A176,$C$4:$C176,"&lt;&gt;"))</f>
        <v/>
      </c>
    </row>
    <row r="177" spans="1:10" x14ac:dyDescent="0.3">
      <c r="A177" s="17"/>
      <c r="B177" s="19" t="str">
        <f>IF($A177="","",IFERROR(INDEX(Bills!$B:$B,MATCH($A177,Bills!$A:$A,0)),""))</f>
        <v/>
      </c>
      <c r="C177" s="17"/>
      <c r="D177" s="21" t="str">
        <f>IF($C177="","",IFERROR(VLOOKUP($C177,Services!$A$4:$C$203,2,FALSE),"Other"))</f>
        <v/>
      </c>
      <c r="E177" s="17"/>
      <c r="F177" s="18" t="str">
        <f>IF($C177="","",IFERROR(VLOOKUP($C177,Services!$A$4:$C$203,3,FALSE),0))</f>
        <v/>
      </c>
      <c r="G177" s="20" t="str">
        <f t="shared" si="4"/>
        <v/>
      </c>
      <c r="H177" s="18"/>
      <c r="I177" s="20" t="str">
        <f t="shared" si="5"/>
        <v/>
      </c>
      <c r="J177" s="21" t="str">
        <f>IF(OR($A177="",$C177=""),"",$A177&amp;"#"&amp;COUNTIFS($A$4:$A177,$A177,$C$4:$C177,"&lt;&gt;"))</f>
        <v/>
      </c>
    </row>
    <row r="178" spans="1:10" x14ac:dyDescent="0.3">
      <c r="A178" s="17"/>
      <c r="B178" s="19" t="str">
        <f>IF($A178="","",IFERROR(INDEX(Bills!$B:$B,MATCH($A178,Bills!$A:$A,0)),""))</f>
        <v/>
      </c>
      <c r="C178" s="17"/>
      <c r="D178" s="21" t="str">
        <f>IF($C178="","",IFERROR(VLOOKUP($C178,Services!$A$4:$C$203,2,FALSE),"Other"))</f>
        <v/>
      </c>
      <c r="E178" s="17"/>
      <c r="F178" s="18" t="str">
        <f>IF($C178="","",IFERROR(VLOOKUP($C178,Services!$A$4:$C$203,3,FALSE),0))</f>
        <v/>
      </c>
      <c r="G178" s="20" t="str">
        <f t="shared" si="4"/>
        <v/>
      </c>
      <c r="H178" s="18"/>
      <c r="I178" s="20" t="str">
        <f t="shared" si="5"/>
        <v/>
      </c>
      <c r="J178" s="21" t="str">
        <f>IF(OR($A178="",$C178=""),"",$A178&amp;"#"&amp;COUNTIFS($A$4:$A178,$A178,$C$4:$C178,"&lt;&gt;"))</f>
        <v/>
      </c>
    </row>
    <row r="179" spans="1:10" x14ac:dyDescent="0.3">
      <c r="A179" s="17"/>
      <c r="B179" s="19" t="str">
        <f>IF($A179="","",IFERROR(INDEX(Bills!$B:$B,MATCH($A179,Bills!$A:$A,0)),""))</f>
        <v/>
      </c>
      <c r="C179" s="17"/>
      <c r="D179" s="21" t="str">
        <f>IF($C179="","",IFERROR(VLOOKUP($C179,Services!$A$4:$C$203,2,FALSE),"Other"))</f>
        <v/>
      </c>
      <c r="E179" s="17"/>
      <c r="F179" s="18" t="str">
        <f>IF($C179="","",IFERROR(VLOOKUP($C179,Services!$A$4:$C$203,3,FALSE),0))</f>
        <v/>
      </c>
      <c r="G179" s="20" t="str">
        <f t="shared" si="4"/>
        <v/>
      </c>
      <c r="H179" s="18"/>
      <c r="I179" s="20" t="str">
        <f t="shared" si="5"/>
        <v/>
      </c>
      <c r="J179" s="21" t="str">
        <f>IF(OR($A179="",$C179=""),"",$A179&amp;"#"&amp;COUNTIFS($A$4:$A179,$A179,$C$4:$C179,"&lt;&gt;"))</f>
        <v/>
      </c>
    </row>
    <row r="180" spans="1:10" x14ac:dyDescent="0.3">
      <c r="A180" s="17"/>
      <c r="B180" s="19" t="str">
        <f>IF($A180="","",IFERROR(INDEX(Bills!$B:$B,MATCH($A180,Bills!$A:$A,0)),""))</f>
        <v/>
      </c>
      <c r="C180" s="17"/>
      <c r="D180" s="21" t="str">
        <f>IF($C180="","",IFERROR(VLOOKUP($C180,Services!$A$4:$C$203,2,FALSE),"Other"))</f>
        <v/>
      </c>
      <c r="E180" s="17"/>
      <c r="F180" s="18" t="str">
        <f>IF($C180="","",IFERROR(VLOOKUP($C180,Services!$A$4:$C$203,3,FALSE),0))</f>
        <v/>
      </c>
      <c r="G180" s="20" t="str">
        <f t="shared" si="4"/>
        <v/>
      </c>
      <c r="H180" s="18"/>
      <c r="I180" s="20" t="str">
        <f t="shared" si="5"/>
        <v/>
      </c>
      <c r="J180" s="21" t="str">
        <f>IF(OR($A180="",$C180=""),"",$A180&amp;"#"&amp;COUNTIFS($A$4:$A180,$A180,$C$4:$C180,"&lt;&gt;"))</f>
        <v/>
      </c>
    </row>
    <row r="181" spans="1:10" x14ac:dyDescent="0.3">
      <c r="A181" s="17"/>
      <c r="B181" s="19" t="str">
        <f>IF($A181="","",IFERROR(INDEX(Bills!$B:$B,MATCH($A181,Bills!$A:$A,0)),""))</f>
        <v/>
      </c>
      <c r="C181" s="17"/>
      <c r="D181" s="21" t="str">
        <f>IF($C181="","",IFERROR(VLOOKUP($C181,Services!$A$4:$C$203,2,FALSE),"Other"))</f>
        <v/>
      </c>
      <c r="E181" s="17"/>
      <c r="F181" s="18" t="str">
        <f>IF($C181="","",IFERROR(VLOOKUP($C181,Services!$A$4:$C$203,3,FALSE),0))</f>
        <v/>
      </c>
      <c r="G181" s="20" t="str">
        <f t="shared" si="4"/>
        <v/>
      </c>
      <c r="H181" s="18"/>
      <c r="I181" s="20" t="str">
        <f t="shared" si="5"/>
        <v/>
      </c>
      <c r="J181" s="21" t="str">
        <f>IF(OR($A181="",$C181=""),"",$A181&amp;"#"&amp;COUNTIFS($A$4:$A181,$A181,$C$4:$C181,"&lt;&gt;"))</f>
        <v/>
      </c>
    </row>
    <row r="182" spans="1:10" x14ac:dyDescent="0.3">
      <c r="A182" s="17"/>
      <c r="B182" s="19" t="str">
        <f>IF($A182="","",IFERROR(INDEX(Bills!$B:$B,MATCH($A182,Bills!$A:$A,0)),""))</f>
        <v/>
      </c>
      <c r="C182" s="17"/>
      <c r="D182" s="21" t="str">
        <f>IF($C182="","",IFERROR(VLOOKUP($C182,Services!$A$4:$C$203,2,FALSE),"Other"))</f>
        <v/>
      </c>
      <c r="E182" s="17"/>
      <c r="F182" s="18" t="str">
        <f>IF($C182="","",IFERROR(VLOOKUP($C182,Services!$A$4:$C$203,3,FALSE),0))</f>
        <v/>
      </c>
      <c r="G182" s="20" t="str">
        <f t="shared" si="4"/>
        <v/>
      </c>
      <c r="H182" s="18"/>
      <c r="I182" s="20" t="str">
        <f t="shared" si="5"/>
        <v/>
      </c>
      <c r="J182" s="21" t="str">
        <f>IF(OR($A182="",$C182=""),"",$A182&amp;"#"&amp;COUNTIFS($A$4:$A182,$A182,$C$4:$C182,"&lt;&gt;"))</f>
        <v/>
      </c>
    </row>
    <row r="183" spans="1:10" x14ac:dyDescent="0.3">
      <c r="A183" s="17"/>
      <c r="B183" s="19" t="str">
        <f>IF($A183="","",IFERROR(INDEX(Bills!$B:$B,MATCH($A183,Bills!$A:$A,0)),""))</f>
        <v/>
      </c>
      <c r="C183" s="17"/>
      <c r="D183" s="21" t="str">
        <f>IF($C183="","",IFERROR(VLOOKUP($C183,Services!$A$4:$C$203,2,FALSE),"Other"))</f>
        <v/>
      </c>
      <c r="E183" s="17"/>
      <c r="F183" s="18" t="str">
        <f>IF($C183="","",IFERROR(VLOOKUP($C183,Services!$A$4:$C$203,3,FALSE),0))</f>
        <v/>
      </c>
      <c r="G183" s="20" t="str">
        <f t="shared" si="4"/>
        <v/>
      </c>
      <c r="H183" s="18"/>
      <c r="I183" s="20" t="str">
        <f t="shared" si="5"/>
        <v/>
      </c>
      <c r="J183" s="21" t="str">
        <f>IF(OR($A183="",$C183=""),"",$A183&amp;"#"&amp;COUNTIFS($A$4:$A183,$A183,$C$4:$C183,"&lt;&gt;"))</f>
        <v/>
      </c>
    </row>
    <row r="184" spans="1:10" x14ac:dyDescent="0.3">
      <c r="A184" s="17"/>
      <c r="B184" s="19" t="str">
        <f>IF($A184="","",IFERROR(INDEX(Bills!$B:$B,MATCH($A184,Bills!$A:$A,0)),""))</f>
        <v/>
      </c>
      <c r="C184" s="17"/>
      <c r="D184" s="21" t="str">
        <f>IF($C184="","",IFERROR(VLOOKUP($C184,Services!$A$4:$C$203,2,FALSE),"Other"))</f>
        <v/>
      </c>
      <c r="E184" s="17"/>
      <c r="F184" s="18" t="str">
        <f>IF($C184="","",IFERROR(VLOOKUP($C184,Services!$A$4:$C$203,3,FALSE),0))</f>
        <v/>
      </c>
      <c r="G184" s="20" t="str">
        <f t="shared" si="4"/>
        <v/>
      </c>
      <c r="H184" s="18"/>
      <c r="I184" s="20" t="str">
        <f t="shared" si="5"/>
        <v/>
      </c>
      <c r="J184" s="21" t="str">
        <f>IF(OR($A184="",$C184=""),"",$A184&amp;"#"&amp;COUNTIFS($A$4:$A184,$A184,$C$4:$C184,"&lt;&gt;"))</f>
        <v/>
      </c>
    </row>
    <row r="185" spans="1:10" x14ac:dyDescent="0.3">
      <c r="A185" s="17"/>
      <c r="B185" s="19" t="str">
        <f>IF($A185="","",IFERROR(INDEX(Bills!$B:$B,MATCH($A185,Bills!$A:$A,0)),""))</f>
        <v/>
      </c>
      <c r="C185" s="17"/>
      <c r="D185" s="21" t="str">
        <f>IF($C185="","",IFERROR(VLOOKUP($C185,Services!$A$4:$C$203,2,FALSE),"Other"))</f>
        <v/>
      </c>
      <c r="E185" s="17"/>
      <c r="F185" s="18" t="str">
        <f>IF($C185="","",IFERROR(VLOOKUP($C185,Services!$A$4:$C$203,3,FALSE),0))</f>
        <v/>
      </c>
      <c r="G185" s="20" t="str">
        <f t="shared" si="4"/>
        <v/>
      </c>
      <c r="H185" s="18"/>
      <c r="I185" s="20" t="str">
        <f t="shared" si="5"/>
        <v/>
      </c>
      <c r="J185" s="21" t="str">
        <f>IF(OR($A185="",$C185=""),"",$A185&amp;"#"&amp;COUNTIFS($A$4:$A185,$A185,$C$4:$C185,"&lt;&gt;"))</f>
        <v/>
      </c>
    </row>
    <row r="186" spans="1:10" x14ac:dyDescent="0.3">
      <c r="A186" s="17"/>
      <c r="B186" s="19" t="str">
        <f>IF($A186="","",IFERROR(INDEX(Bills!$B:$B,MATCH($A186,Bills!$A:$A,0)),""))</f>
        <v/>
      </c>
      <c r="C186" s="17"/>
      <c r="D186" s="21" t="str">
        <f>IF($C186="","",IFERROR(VLOOKUP($C186,Services!$A$4:$C$203,2,FALSE),"Other"))</f>
        <v/>
      </c>
      <c r="E186" s="17"/>
      <c r="F186" s="18" t="str">
        <f>IF($C186="","",IFERROR(VLOOKUP($C186,Services!$A$4:$C$203,3,FALSE),0))</f>
        <v/>
      </c>
      <c r="G186" s="20" t="str">
        <f t="shared" si="4"/>
        <v/>
      </c>
      <c r="H186" s="18"/>
      <c r="I186" s="20" t="str">
        <f t="shared" si="5"/>
        <v/>
      </c>
      <c r="J186" s="21" t="str">
        <f>IF(OR($A186="",$C186=""),"",$A186&amp;"#"&amp;COUNTIFS($A$4:$A186,$A186,$C$4:$C186,"&lt;&gt;"))</f>
        <v/>
      </c>
    </row>
    <row r="187" spans="1:10" x14ac:dyDescent="0.3">
      <c r="A187" s="17"/>
      <c r="B187" s="19" t="str">
        <f>IF($A187="","",IFERROR(INDEX(Bills!$B:$B,MATCH($A187,Bills!$A:$A,0)),""))</f>
        <v/>
      </c>
      <c r="C187" s="17"/>
      <c r="D187" s="21" t="str">
        <f>IF($C187="","",IFERROR(VLOOKUP($C187,Services!$A$4:$C$203,2,FALSE),"Other"))</f>
        <v/>
      </c>
      <c r="E187" s="17"/>
      <c r="F187" s="18" t="str">
        <f>IF($C187="","",IFERROR(VLOOKUP($C187,Services!$A$4:$C$203,3,FALSE),0))</f>
        <v/>
      </c>
      <c r="G187" s="20" t="str">
        <f t="shared" si="4"/>
        <v/>
      </c>
      <c r="H187" s="18"/>
      <c r="I187" s="20" t="str">
        <f t="shared" si="5"/>
        <v/>
      </c>
      <c r="J187" s="21" t="str">
        <f>IF(OR($A187="",$C187=""),"",$A187&amp;"#"&amp;COUNTIFS($A$4:$A187,$A187,$C$4:$C187,"&lt;&gt;"))</f>
        <v/>
      </c>
    </row>
    <row r="188" spans="1:10" x14ac:dyDescent="0.3">
      <c r="A188" s="17"/>
      <c r="B188" s="19" t="str">
        <f>IF($A188="","",IFERROR(INDEX(Bills!$B:$B,MATCH($A188,Bills!$A:$A,0)),""))</f>
        <v/>
      </c>
      <c r="C188" s="17"/>
      <c r="D188" s="21" t="str">
        <f>IF($C188="","",IFERROR(VLOOKUP($C188,Services!$A$4:$C$203,2,FALSE),"Other"))</f>
        <v/>
      </c>
      <c r="E188" s="17"/>
      <c r="F188" s="18" t="str">
        <f>IF($C188="","",IFERROR(VLOOKUP($C188,Services!$A$4:$C$203,3,FALSE),0))</f>
        <v/>
      </c>
      <c r="G188" s="20" t="str">
        <f t="shared" si="4"/>
        <v/>
      </c>
      <c r="H188" s="18"/>
      <c r="I188" s="20" t="str">
        <f t="shared" si="5"/>
        <v/>
      </c>
      <c r="J188" s="21" t="str">
        <f>IF(OR($A188="",$C188=""),"",$A188&amp;"#"&amp;COUNTIFS($A$4:$A188,$A188,$C$4:$C188,"&lt;&gt;"))</f>
        <v/>
      </c>
    </row>
    <row r="189" spans="1:10" x14ac:dyDescent="0.3">
      <c r="A189" s="17"/>
      <c r="B189" s="19" t="str">
        <f>IF($A189="","",IFERROR(INDEX(Bills!$B:$B,MATCH($A189,Bills!$A:$A,0)),""))</f>
        <v/>
      </c>
      <c r="C189" s="17"/>
      <c r="D189" s="21" t="str">
        <f>IF($C189="","",IFERROR(VLOOKUP($C189,Services!$A$4:$C$203,2,FALSE),"Other"))</f>
        <v/>
      </c>
      <c r="E189" s="17"/>
      <c r="F189" s="18" t="str">
        <f>IF($C189="","",IFERROR(VLOOKUP($C189,Services!$A$4:$C$203,3,FALSE),0))</f>
        <v/>
      </c>
      <c r="G189" s="20" t="str">
        <f t="shared" si="4"/>
        <v/>
      </c>
      <c r="H189" s="18"/>
      <c r="I189" s="20" t="str">
        <f t="shared" si="5"/>
        <v/>
      </c>
      <c r="J189" s="21" t="str">
        <f>IF(OR($A189="",$C189=""),"",$A189&amp;"#"&amp;COUNTIFS($A$4:$A189,$A189,$C$4:$C189,"&lt;&gt;"))</f>
        <v/>
      </c>
    </row>
    <row r="190" spans="1:10" x14ac:dyDescent="0.3">
      <c r="A190" s="17"/>
      <c r="B190" s="19" t="str">
        <f>IF($A190="","",IFERROR(INDEX(Bills!$B:$B,MATCH($A190,Bills!$A:$A,0)),""))</f>
        <v/>
      </c>
      <c r="C190" s="17"/>
      <c r="D190" s="21" t="str">
        <f>IF($C190="","",IFERROR(VLOOKUP($C190,Services!$A$4:$C$203,2,FALSE),"Other"))</f>
        <v/>
      </c>
      <c r="E190" s="17"/>
      <c r="F190" s="18" t="str">
        <f>IF($C190="","",IFERROR(VLOOKUP($C190,Services!$A$4:$C$203,3,FALSE),0))</f>
        <v/>
      </c>
      <c r="G190" s="20" t="str">
        <f t="shared" si="4"/>
        <v/>
      </c>
      <c r="H190" s="18"/>
      <c r="I190" s="20" t="str">
        <f t="shared" si="5"/>
        <v/>
      </c>
      <c r="J190" s="21" t="str">
        <f>IF(OR($A190="",$C190=""),"",$A190&amp;"#"&amp;COUNTIFS($A$4:$A190,$A190,$C$4:$C190,"&lt;&gt;"))</f>
        <v/>
      </c>
    </row>
    <row r="191" spans="1:10" x14ac:dyDescent="0.3">
      <c r="A191" s="17"/>
      <c r="B191" s="19" t="str">
        <f>IF($A191="","",IFERROR(INDEX(Bills!$B:$B,MATCH($A191,Bills!$A:$A,0)),""))</f>
        <v/>
      </c>
      <c r="C191" s="17"/>
      <c r="D191" s="21" t="str">
        <f>IF($C191="","",IFERROR(VLOOKUP($C191,Services!$A$4:$C$203,2,FALSE),"Other"))</f>
        <v/>
      </c>
      <c r="E191" s="17"/>
      <c r="F191" s="18" t="str">
        <f>IF($C191="","",IFERROR(VLOOKUP($C191,Services!$A$4:$C$203,3,FALSE),0))</f>
        <v/>
      </c>
      <c r="G191" s="20" t="str">
        <f t="shared" si="4"/>
        <v/>
      </c>
      <c r="H191" s="18"/>
      <c r="I191" s="20" t="str">
        <f t="shared" si="5"/>
        <v/>
      </c>
      <c r="J191" s="21" t="str">
        <f>IF(OR($A191="",$C191=""),"",$A191&amp;"#"&amp;COUNTIFS($A$4:$A191,$A191,$C$4:$C191,"&lt;&gt;"))</f>
        <v/>
      </c>
    </row>
    <row r="192" spans="1:10" x14ac:dyDescent="0.3">
      <c r="A192" s="17"/>
      <c r="B192" s="19" t="str">
        <f>IF($A192="","",IFERROR(INDEX(Bills!$B:$B,MATCH($A192,Bills!$A:$A,0)),""))</f>
        <v/>
      </c>
      <c r="C192" s="17"/>
      <c r="D192" s="21" t="str">
        <f>IF($C192="","",IFERROR(VLOOKUP($C192,Services!$A$4:$C$203,2,FALSE),"Other"))</f>
        <v/>
      </c>
      <c r="E192" s="17"/>
      <c r="F192" s="18" t="str">
        <f>IF($C192="","",IFERROR(VLOOKUP($C192,Services!$A$4:$C$203,3,FALSE),0))</f>
        <v/>
      </c>
      <c r="G192" s="20" t="str">
        <f t="shared" si="4"/>
        <v/>
      </c>
      <c r="H192" s="18"/>
      <c r="I192" s="20" t="str">
        <f t="shared" si="5"/>
        <v/>
      </c>
      <c r="J192" s="21" t="str">
        <f>IF(OR($A192="",$C192=""),"",$A192&amp;"#"&amp;COUNTIFS($A$4:$A192,$A192,$C$4:$C192,"&lt;&gt;"))</f>
        <v/>
      </c>
    </row>
    <row r="193" spans="1:10" x14ac:dyDescent="0.3">
      <c r="A193" s="17"/>
      <c r="B193" s="19" t="str">
        <f>IF($A193="","",IFERROR(INDEX(Bills!$B:$B,MATCH($A193,Bills!$A:$A,0)),""))</f>
        <v/>
      </c>
      <c r="C193" s="17"/>
      <c r="D193" s="21" t="str">
        <f>IF($C193="","",IFERROR(VLOOKUP($C193,Services!$A$4:$C$203,2,FALSE),"Other"))</f>
        <v/>
      </c>
      <c r="E193" s="17"/>
      <c r="F193" s="18" t="str">
        <f>IF($C193="","",IFERROR(VLOOKUP($C193,Services!$A$4:$C$203,3,FALSE),0))</f>
        <v/>
      </c>
      <c r="G193" s="20" t="str">
        <f t="shared" si="4"/>
        <v/>
      </c>
      <c r="H193" s="18"/>
      <c r="I193" s="20" t="str">
        <f t="shared" si="5"/>
        <v/>
      </c>
      <c r="J193" s="21" t="str">
        <f>IF(OR($A193="",$C193=""),"",$A193&amp;"#"&amp;COUNTIFS($A$4:$A193,$A193,$C$4:$C193,"&lt;&gt;"))</f>
        <v/>
      </c>
    </row>
    <row r="194" spans="1:10" x14ac:dyDescent="0.3">
      <c r="A194" s="17"/>
      <c r="B194" s="19" t="str">
        <f>IF($A194="","",IFERROR(INDEX(Bills!$B:$B,MATCH($A194,Bills!$A:$A,0)),""))</f>
        <v/>
      </c>
      <c r="C194" s="17"/>
      <c r="D194" s="21" t="str">
        <f>IF($C194="","",IFERROR(VLOOKUP($C194,Services!$A$4:$C$203,2,FALSE),"Other"))</f>
        <v/>
      </c>
      <c r="E194" s="17"/>
      <c r="F194" s="18" t="str">
        <f>IF($C194="","",IFERROR(VLOOKUP($C194,Services!$A$4:$C$203,3,FALSE),0))</f>
        <v/>
      </c>
      <c r="G194" s="20" t="str">
        <f t="shared" si="4"/>
        <v/>
      </c>
      <c r="H194" s="18"/>
      <c r="I194" s="20" t="str">
        <f t="shared" si="5"/>
        <v/>
      </c>
      <c r="J194" s="21" t="str">
        <f>IF(OR($A194="",$C194=""),"",$A194&amp;"#"&amp;COUNTIFS($A$4:$A194,$A194,$C$4:$C194,"&lt;&gt;"))</f>
        <v/>
      </c>
    </row>
    <row r="195" spans="1:10" x14ac:dyDescent="0.3">
      <c r="A195" s="17"/>
      <c r="B195" s="19" t="str">
        <f>IF($A195="","",IFERROR(INDEX(Bills!$B:$B,MATCH($A195,Bills!$A:$A,0)),""))</f>
        <v/>
      </c>
      <c r="C195" s="17"/>
      <c r="D195" s="21" t="str">
        <f>IF($C195="","",IFERROR(VLOOKUP($C195,Services!$A$4:$C$203,2,FALSE),"Other"))</f>
        <v/>
      </c>
      <c r="E195" s="17"/>
      <c r="F195" s="18" t="str">
        <f>IF($C195="","",IFERROR(VLOOKUP($C195,Services!$A$4:$C$203,3,FALSE),0))</f>
        <v/>
      </c>
      <c r="G195" s="20" t="str">
        <f t="shared" si="4"/>
        <v/>
      </c>
      <c r="H195" s="18"/>
      <c r="I195" s="20" t="str">
        <f t="shared" si="5"/>
        <v/>
      </c>
      <c r="J195" s="21" t="str">
        <f>IF(OR($A195="",$C195=""),"",$A195&amp;"#"&amp;COUNTIFS($A$4:$A195,$A195,$C$4:$C195,"&lt;&gt;"))</f>
        <v/>
      </c>
    </row>
    <row r="196" spans="1:10" x14ac:dyDescent="0.3">
      <c r="A196" s="17"/>
      <c r="B196" s="19" t="str">
        <f>IF($A196="","",IFERROR(INDEX(Bills!$B:$B,MATCH($A196,Bills!$A:$A,0)),""))</f>
        <v/>
      </c>
      <c r="C196" s="17"/>
      <c r="D196" s="21" t="str">
        <f>IF($C196="","",IFERROR(VLOOKUP($C196,Services!$A$4:$C$203,2,FALSE),"Other"))</f>
        <v/>
      </c>
      <c r="E196" s="17"/>
      <c r="F196" s="18" t="str">
        <f>IF($C196="","",IFERROR(VLOOKUP($C196,Services!$A$4:$C$203,3,FALSE),0))</f>
        <v/>
      </c>
      <c r="G196" s="20" t="str">
        <f t="shared" ref="G196:G259" si="6">IF($C196="","",IF($E196="",1,N($E196))*N($F196))</f>
        <v/>
      </c>
      <c r="H196" s="18"/>
      <c r="I196" s="20" t="str">
        <f t="shared" ref="I196:I259" si="7">IF($C196="","",G196-N(H196))</f>
        <v/>
      </c>
      <c r="J196" s="21" t="str">
        <f>IF(OR($A196="",$C196=""),"",$A196&amp;"#"&amp;COUNTIFS($A$4:$A196,$A196,$C$4:$C196,"&lt;&gt;"))</f>
        <v/>
      </c>
    </row>
    <row r="197" spans="1:10" x14ac:dyDescent="0.3">
      <c r="A197" s="17"/>
      <c r="B197" s="19" t="str">
        <f>IF($A197="","",IFERROR(INDEX(Bills!$B:$B,MATCH($A197,Bills!$A:$A,0)),""))</f>
        <v/>
      </c>
      <c r="C197" s="17"/>
      <c r="D197" s="21" t="str">
        <f>IF($C197="","",IFERROR(VLOOKUP($C197,Services!$A$4:$C$203,2,FALSE),"Other"))</f>
        <v/>
      </c>
      <c r="E197" s="17"/>
      <c r="F197" s="18" t="str">
        <f>IF($C197="","",IFERROR(VLOOKUP($C197,Services!$A$4:$C$203,3,FALSE),0))</f>
        <v/>
      </c>
      <c r="G197" s="20" t="str">
        <f t="shared" si="6"/>
        <v/>
      </c>
      <c r="H197" s="18"/>
      <c r="I197" s="20" t="str">
        <f t="shared" si="7"/>
        <v/>
      </c>
      <c r="J197" s="21" t="str">
        <f>IF(OR($A197="",$C197=""),"",$A197&amp;"#"&amp;COUNTIFS($A$4:$A197,$A197,$C$4:$C197,"&lt;&gt;"))</f>
        <v/>
      </c>
    </row>
    <row r="198" spans="1:10" x14ac:dyDescent="0.3">
      <c r="A198" s="17"/>
      <c r="B198" s="19" t="str">
        <f>IF($A198="","",IFERROR(INDEX(Bills!$B:$B,MATCH($A198,Bills!$A:$A,0)),""))</f>
        <v/>
      </c>
      <c r="C198" s="17"/>
      <c r="D198" s="21" t="str">
        <f>IF($C198="","",IFERROR(VLOOKUP($C198,Services!$A$4:$C$203,2,FALSE),"Other"))</f>
        <v/>
      </c>
      <c r="E198" s="17"/>
      <c r="F198" s="18" t="str">
        <f>IF($C198="","",IFERROR(VLOOKUP($C198,Services!$A$4:$C$203,3,FALSE),0))</f>
        <v/>
      </c>
      <c r="G198" s="20" t="str">
        <f t="shared" si="6"/>
        <v/>
      </c>
      <c r="H198" s="18"/>
      <c r="I198" s="20" t="str">
        <f t="shared" si="7"/>
        <v/>
      </c>
      <c r="J198" s="21" t="str">
        <f>IF(OR($A198="",$C198=""),"",$A198&amp;"#"&amp;COUNTIFS($A$4:$A198,$A198,$C$4:$C198,"&lt;&gt;"))</f>
        <v/>
      </c>
    </row>
    <row r="199" spans="1:10" x14ac:dyDescent="0.3">
      <c r="A199" s="17"/>
      <c r="B199" s="19" t="str">
        <f>IF($A199="","",IFERROR(INDEX(Bills!$B:$B,MATCH($A199,Bills!$A:$A,0)),""))</f>
        <v/>
      </c>
      <c r="C199" s="17"/>
      <c r="D199" s="21" t="str">
        <f>IF($C199="","",IFERROR(VLOOKUP($C199,Services!$A$4:$C$203,2,FALSE),"Other"))</f>
        <v/>
      </c>
      <c r="E199" s="17"/>
      <c r="F199" s="18" t="str">
        <f>IF($C199="","",IFERROR(VLOOKUP($C199,Services!$A$4:$C$203,3,FALSE),0))</f>
        <v/>
      </c>
      <c r="G199" s="20" t="str">
        <f t="shared" si="6"/>
        <v/>
      </c>
      <c r="H199" s="18"/>
      <c r="I199" s="20" t="str">
        <f t="shared" si="7"/>
        <v/>
      </c>
      <c r="J199" s="21" t="str">
        <f>IF(OR($A199="",$C199=""),"",$A199&amp;"#"&amp;COUNTIFS($A$4:$A199,$A199,$C$4:$C199,"&lt;&gt;"))</f>
        <v/>
      </c>
    </row>
    <row r="200" spans="1:10" x14ac:dyDescent="0.3">
      <c r="A200" s="17"/>
      <c r="B200" s="19" t="str">
        <f>IF($A200="","",IFERROR(INDEX(Bills!$B:$B,MATCH($A200,Bills!$A:$A,0)),""))</f>
        <v/>
      </c>
      <c r="C200" s="17"/>
      <c r="D200" s="21" t="str">
        <f>IF($C200="","",IFERROR(VLOOKUP($C200,Services!$A$4:$C$203,2,FALSE),"Other"))</f>
        <v/>
      </c>
      <c r="E200" s="17"/>
      <c r="F200" s="18" t="str">
        <f>IF($C200="","",IFERROR(VLOOKUP($C200,Services!$A$4:$C$203,3,FALSE),0))</f>
        <v/>
      </c>
      <c r="G200" s="20" t="str">
        <f t="shared" si="6"/>
        <v/>
      </c>
      <c r="H200" s="18"/>
      <c r="I200" s="20" t="str">
        <f t="shared" si="7"/>
        <v/>
      </c>
      <c r="J200" s="21" t="str">
        <f>IF(OR($A200="",$C200=""),"",$A200&amp;"#"&amp;COUNTIFS($A$4:$A200,$A200,$C$4:$C200,"&lt;&gt;"))</f>
        <v/>
      </c>
    </row>
    <row r="201" spans="1:10" x14ac:dyDescent="0.3">
      <c r="A201" s="17"/>
      <c r="B201" s="19" t="str">
        <f>IF($A201="","",IFERROR(INDEX(Bills!$B:$B,MATCH($A201,Bills!$A:$A,0)),""))</f>
        <v/>
      </c>
      <c r="C201" s="17"/>
      <c r="D201" s="21" t="str">
        <f>IF($C201="","",IFERROR(VLOOKUP($C201,Services!$A$4:$C$203,2,FALSE),"Other"))</f>
        <v/>
      </c>
      <c r="E201" s="17"/>
      <c r="F201" s="18" t="str">
        <f>IF($C201="","",IFERROR(VLOOKUP($C201,Services!$A$4:$C$203,3,FALSE),0))</f>
        <v/>
      </c>
      <c r="G201" s="20" t="str">
        <f t="shared" si="6"/>
        <v/>
      </c>
      <c r="H201" s="18"/>
      <c r="I201" s="20" t="str">
        <f t="shared" si="7"/>
        <v/>
      </c>
      <c r="J201" s="21" t="str">
        <f>IF(OR($A201="",$C201=""),"",$A201&amp;"#"&amp;COUNTIFS($A$4:$A201,$A201,$C$4:$C201,"&lt;&gt;"))</f>
        <v/>
      </c>
    </row>
    <row r="202" spans="1:10" x14ac:dyDescent="0.3">
      <c r="A202" s="17"/>
      <c r="B202" s="19" t="str">
        <f>IF($A202="","",IFERROR(INDEX(Bills!$B:$B,MATCH($A202,Bills!$A:$A,0)),""))</f>
        <v/>
      </c>
      <c r="C202" s="17"/>
      <c r="D202" s="21" t="str">
        <f>IF($C202="","",IFERROR(VLOOKUP($C202,Services!$A$4:$C$203,2,FALSE),"Other"))</f>
        <v/>
      </c>
      <c r="E202" s="17"/>
      <c r="F202" s="18" t="str">
        <f>IF($C202="","",IFERROR(VLOOKUP($C202,Services!$A$4:$C$203,3,FALSE),0))</f>
        <v/>
      </c>
      <c r="G202" s="20" t="str">
        <f t="shared" si="6"/>
        <v/>
      </c>
      <c r="H202" s="18"/>
      <c r="I202" s="20" t="str">
        <f t="shared" si="7"/>
        <v/>
      </c>
      <c r="J202" s="21" t="str">
        <f>IF(OR($A202="",$C202=""),"",$A202&amp;"#"&amp;COUNTIFS($A$4:$A202,$A202,$C$4:$C202,"&lt;&gt;"))</f>
        <v/>
      </c>
    </row>
    <row r="203" spans="1:10" x14ac:dyDescent="0.3">
      <c r="A203" s="17"/>
      <c r="B203" s="19" t="str">
        <f>IF($A203="","",IFERROR(INDEX(Bills!$B:$B,MATCH($A203,Bills!$A:$A,0)),""))</f>
        <v/>
      </c>
      <c r="C203" s="17"/>
      <c r="D203" s="21" t="str">
        <f>IF($C203="","",IFERROR(VLOOKUP($C203,Services!$A$4:$C$203,2,FALSE),"Other"))</f>
        <v/>
      </c>
      <c r="E203" s="17"/>
      <c r="F203" s="18" t="str">
        <f>IF($C203="","",IFERROR(VLOOKUP($C203,Services!$A$4:$C$203,3,FALSE),0))</f>
        <v/>
      </c>
      <c r="G203" s="20" t="str">
        <f t="shared" si="6"/>
        <v/>
      </c>
      <c r="H203" s="18"/>
      <c r="I203" s="20" t="str">
        <f t="shared" si="7"/>
        <v/>
      </c>
      <c r="J203" s="21" t="str">
        <f>IF(OR($A203="",$C203=""),"",$A203&amp;"#"&amp;COUNTIFS($A$4:$A203,$A203,$C$4:$C203,"&lt;&gt;"))</f>
        <v/>
      </c>
    </row>
    <row r="204" spans="1:10" x14ac:dyDescent="0.3">
      <c r="A204" s="17"/>
      <c r="B204" s="19" t="str">
        <f>IF($A204="","",IFERROR(INDEX(Bills!$B:$B,MATCH($A204,Bills!$A:$A,0)),""))</f>
        <v/>
      </c>
      <c r="C204" s="17"/>
      <c r="D204" s="21" t="str">
        <f>IF($C204="","",IFERROR(VLOOKUP($C204,Services!$A$4:$C$203,2,FALSE),"Other"))</f>
        <v/>
      </c>
      <c r="E204" s="17"/>
      <c r="F204" s="18" t="str">
        <f>IF($C204="","",IFERROR(VLOOKUP($C204,Services!$A$4:$C$203,3,FALSE),0))</f>
        <v/>
      </c>
      <c r="G204" s="20" t="str">
        <f t="shared" si="6"/>
        <v/>
      </c>
      <c r="H204" s="18"/>
      <c r="I204" s="20" t="str">
        <f t="shared" si="7"/>
        <v/>
      </c>
      <c r="J204" s="21" t="str">
        <f>IF(OR($A204="",$C204=""),"",$A204&amp;"#"&amp;COUNTIFS($A$4:$A204,$A204,$C$4:$C204,"&lt;&gt;"))</f>
        <v/>
      </c>
    </row>
    <row r="205" spans="1:10" x14ac:dyDescent="0.3">
      <c r="A205" s="17"/>
      <c r="B205" s="19" t="str">
        <f>IF($A205="","",IFERROR(INDEX(Bills!$B:$B,MATCH($A205,Bills!$A:$A,0)),""))</f>
        <v/>
      </c>
      <c r="C205" s="17"/>
      <c r="D205" s="21" t="str">
        <f>IF($C205="","",IFERROR(VLOOKUP($C205,Services!$A$4:$C$203,2,FALSE),"Other"))</f>
        <v/>
      </c>
      <c r="E205" s="17"/>
      <c r="F205" s="18" t="str">
        <f>IF($C205="","",IFERROR(VLOOKUP($C205,Services!$A$4:$C$203,3,FALSE),0))</f>
        <v/>
      </c>
      <c r="G205" s="20" t="str">
        <f t="shared" si="6"/>
        <v/>
      </c>
      <c r="H205" s="18"/>
      <c r="I205" s="20" t="str">
        <f t="shared" si="7"/>
        <v/>
      </c>
      <c r="J205" s="21" t="str">
        <f>IF(OR($A205="",$C205=""),"",$A205&amp;"#"&amp;COUNTIFS($A$4:$A205,$A205,$C$4:$C205,"&lt;&gt;"))</f>
        <v/>
      </c>
    </row>
    <row r="206" spans="1:10" x14ac:dyDescent="0.3">
      <c r="A206" s="17"/>
      <c r="B206" s="19" t="str">
        <f>IF($A206="","",IFERROR(INDEX(Bills!$B:$B,MATCH($A206,Bills!$A:$A,0)),""))</f>
        <v/>
      </c>
      <c r="C206" s="17"/>
      <c r="D206" s="21" t="str">
        <f>IF($C206="","",IFERROR(VLOOKUP($C206,Services!$A$4:$C$203,2,FALSE),"Other"))</f>
        <v/>
      </c>
      <c r="E206" s="17"/>
      <c r="F206" s="18" t="str">
        <f>IF($C206="","",IFERROR(VLOOKUP($C206,Services!$A$4:$C$203,3,FALSE),0))</f>
        <v/>
      </c>
      <c r="G206" s="20" t="str">
        <f t="shared" si="6"/>
        <v/>
      </c>
      <c r="H206" s="18"/>
      <c r="I206" s="20" t="str">
        <f t="shared" si="7"/>
        <v/>
      </c>
      <c r="J206" s="21" t="str">
        <f>IF(OR($A206="",$C206=""),"",$A206&amp;"#"&amp;COUNTIFS($A$4:$A206,$A206,$C$4:$C206,"&lt;&gt;"))</f>
        <v/>
      </c>
    </row>
    <row r="207" spans="1:10" x14ac:dyDescent="0.3">
      <c r="A207" s="17"/>
      <c r="B207" s="19" t="str">
        <f>IF($A207="","",IFERROR(INDEX(Bills!$B:$B,MATCH($A207,Bills!$A:$A,0)),""))</f>
        <v/>
      </c>
      <c r="C207" s="17"/>
      <c r="D207" s="21" t="str">
        <f>IF($C207="","",IFERROR(VLOOKUP($C207,Services!$A$4:$C$203,2,FALSE),"Other"))</f>
        <v/>
      </c>
      <c r="E207" s="17"/>
      <c r="F207" s="18" t="str">
        <f>IF($C207="","",IFERROR(VLOOKUP($C207,Services!$A$4:$C$203,3,FALSE),0))</f>
        <v/>
      </c>
      <c r="G207" s="20" t="str">
        <f t="shared" si="6"/>
        <v/>
      </c>
      <c r="H207" s="18"/>
      <c r="I207" s="20" t="str">
        <f t="shared" si="7"/>
        <v/>
      </c>
      <c r="J207" s="21" t="str">
        <f>IF(OR($A207="",$C207=""),"",$A207&amp;"#"&amp;COUNTIFS($A$4:$A207,$A207,$C$4:$C207,"&lt;&gt;"))</f>
        <v/>
      </c>
    </row>
    <row r="208" spans="1:10" x14ac:dyDescent="0.3">
      <c r="A208" s="17"/>
      <c r="B208" s="19" t="str">
        <f>IF($A208="","",IFERROR(INDEX(Bills!$B:$B,MATCH($A208,Bills!$A:$A,0)),""))</f>
        <v/>
      </c>
      <c r="C208" s="17"/>
      <c r="D208" s="21" t="str">
        <f>IF($C208="","",IFERROR(VLOOKUP($C208,Services!$A$4:$C$203,2,FALSE),"Other"))</f>
        <v/>
      </c>
      <c r="E208" s="17"/>
      <c r="F208" s="18" t="str">
        <f>IF($C208="","",IFERROR(VLOOKUP($C208,Services!$A$4:$C$203,3,FALSE),0))</f>
        <v/>
      </c>
      <c r="G208" s="20" t="str">
        <f t="shared" si="6"/>
        <v/>
      </c>
      <c r="H208" s="18"/>
      <c r="I208" s="20" t="str">
        <f t="shared" si="7"/>
        <v/>
      </c>
      <c r="J208" s="21" t="str">
        <f>IF(OR($A208="",$C208=""),"",$A208&amp;"#"&amp;COUNTIFS($A$4:$A208,$A208,$C$4:$C208,"&lt;&gt;"))</f>
        <v/>
      </c>
    </row>
    <row r="209" spans="1:10" x14ac:dyDescent="0.3">
      <c r="A209" s="17"/>
      <c r="B209" s="19" t="str">
        <f>IF($A209="","",IFERROR(INDEX(Bills!$B:$B,MATCH($A209,Bills!$A:$A,0)),""))</f>
        <v/>
      </c>
      <c r="C209" s="17"/>
      <c r="D209" s="21" t="str">
        <f>IF($C209="","",IFERROR(VLOOKUP($C209,Services!$A$4:$C$203,2,FALSE),"Other"))</f>
        <v/>
      </c>
      <c r="E209" s="17"/>
      <c r="F209" s="18" t="str">
        <f>IF($C209="","",IFERROR(VLOOKUP($C209,Services!$A$4:$C$203,3,FALSE),0))</f>
        <v/>
      </c>
      <c r="G209" s="20" t="str">
        <f t="shared" si="6"/>
        <v/>
      </c>
      <c r="H209" s="18"/>
      <c r="I209" s="20" t="str">
        <f t="shared" si="7"/>
        <v/>
      </c>
      <c r="J209" s="21" t="str">
        <f>IF(OR($A209="",$C209=""),"",$A209&amp;"#"&amp;COUNTIFS($A$4:$A209,$A209,$C$4:$C209,"&lt;&gt;"))</f>
        <v/>
      </c>
    </row>
    <row r="210" spans="1:10" x14ac:dyDescent="0.3">
      <c r="A210" s="17"/>
      <c r="B210" s="19" t="str">
        <f>IF($A210="","",IFERROR(INDEX(Bills!$B:$B,MATCH($A210,Bills!$A:$A,0)),""))</f>
        <v/>
      </c>
      <c r="C210" s="17"/>
      <c r="D210" s="21" t="str">
        <f>IF($C210="","",IFERROR(VLOOKUP($C210,Services!$A$4:$C$203,2,FALSE),"Other"))</f>
        <v/>
      </c>
      <c r="E210" s="17"/>
      <c r="F210" s="18" t="str">
        <f>IF($C210="","",IFERROR(VLOOKUP($C210,Services!$A$4:$C$203,3,FALSE),0))</f>
        <v/>
      </c>
      <c r="G210" s="20" t="str">
        <f t="shared" si="6"/>
        <v/>
      </c>
      <c r="H210" s="18"/>
      <c r="I210" s="20" t="str">
        <f t="shared" si="7"/>
        <v/>
      </c>
      <c r="J210" s="21" t="str">
        <f>IF(OR($A210="",$C210=""),"",$A210&amp;"#"&amp;COUNTIFS($A$4:$A210,$A210,$C$4:$C210,"&lt;&gt;"))</f>
        <v/>
      </c>
    </row>
    <row r="211" spans="1:10" x14ac:dyDescent="0.3">
      <c r="A211" s="17"/>
      <c r="B211" s="19" t="str">
        <f>IF($A211="","",IFERROR(INDEX(Bills!$B:$B,MATCH($A211,Bills!$A:$A,0)),""))</f>
        <v/>
      </c>
      <c r="C211" s="17"/>
      <c r="D211" s="21" t="str">
        <f>IF($C211="","",IFERROR(VLOOKUP($C211,Services!$A$4:$C$203,2,FALSE),"Other"))</f>
        <v/>
      </c>
      <c r="E211" s="17"/>
      <c r="F211" s="18" t="str">
        <f>IF($C211="","",IFERROR(VLOOKUP($C211,Services!$A$4:$C$203,3,FALSE),0))</f>
        <v/>
      </c>
      <c r="G211" s="20" t="str">
        <f t="shared" si="6"/>
        <v/>
      </c>
      <c r="H211" s="18"/>
      <c r="I211" s="20" t="str">
        <f t="shared" si="7"/>
        <v/>
      </c>
      <c r="J211" s="21" t="str">
        <f>IF(OR($A211="",$C211=""),"",$A211&amp;"#"&amp;COUNTIFS($A$4:$A211,$A211,$C$4:$C211,"&lt;&gt;"))</f>
        <v/>
      </c>
    </row>
    <row r="212" spans="1:10" x14ac:dyDescent="0.3">
      <c r="A212" s="17"/>
      <c r="B212" s="19" t="str">
        <f>IF($A212="","",IFERROR(INDEX(Bills!$B:$B,MATCH($A212,Bills!$A:$A,0)),""))</f>
        <v/>
      </c>
      <c r="C212" s="17"/>
      <c r="D212" s="21" t="str">
        <f>IF($C212="","",IFERROR(VLOOKUP($C212,Services!$A$4:$C$203,2,FALSE),"Other"))</f>
        <v/>
      </c>
      <c r="E212" s="17"/>
      <c r="F212" s="18" t="str">
        <f>IF($C212="","",IFERROR(VLOOKUP($C212,Services!$A$4:$C$203,3,FALSE),0))</f>
        <v/>
      </c>
      <c r="G212" s="20" t="str">
        <f t="shared" si="6"/>
        <v/>
      </c>
      <c r="H212" s="18"/>
      <c r="I212" s="20" t="str">
        <f t="shared" si="7"/>
        <v/>
      </c>
      <c r="J212" s="21" t="str">
        <f>IF(OR($A212="",$C212=""),"",$A212&amp;"#"&amp;COUNTIFS($A$4:$A212,$A212,$C$4:$C212,"&lt;&gt;"))</f>
        <v/>
      </c>
    </row>
    <row r="213" spans="1:10" x14ac:dyDescent="0.3">
      <c r="A213" s="17"/>
      <c r="B213" s="19" t="str">
        <f>IF($A213="","",IFERROR(INDEX(Bills!$B:$B,MATCH($A213,Bills!$A:$A,0)),""))</f>
        <v/>
      </c>
      <c r="C213" s="17"/>
      <c r="D213" s="21" t="str">
        <f>IF($C213="","",IFERROR(VLOOKUP($C213,Services!$A$4:$C$203,2,FALSE),"Other"))</f>
        <v/>
      </c>
      <c r="E213" s="17"/>
      <c r="F213" s="18" t="str">
        <f>IF($C213="","",IFERROR(VLOOKUP($C213,Services!$A$4:$C$203,3,FALSE),0))</f>
        <v/>
      </c>
      <c r="G213" s="20" t="str">
        <f t="shared" si="6"/>
        <v/>
      </c>
      <c r="H213" s="18"/>
      <c r="I213" s="20" t="str">
        <f t="shared" si="7"/>
        <v/>
      </c>
      <c r="J213" s="21" t="str">
        <f>IF(OR($A213="",$C213=""),"",$A213&amp;"#"&amp;COUNTIFS($A$4:$A213,$A213,$C$4:$C213,"&lt;&gt;"))</f>
        <v/>
      </c>
    </row>
    <row r="214" spans="1:10" x14ac:dyDescent="0.3">
      <c r="A214" s="17"/>
      <c r="B214" s="19" t="str">
        <f>IF($A214="","",IFERROR(INDEX(Bills!$B:$B,MATCH($A214,Bills!$A:$A,0)),""))</f>
        <v/>
      </c>
      <c r="C214" s="17"/>
      <c r="D214" s="21" t="str">
        <f>IF($C214="","",IFERROR(VLOOKUP($C214,Services!$A$4:$C$203,2,FALSE),"Other"))</f>
        <v/>
      </c>
      <c r="E214" s="17"/>
      <c r="F214" s="18" t="str">
        <f>IF($C214="","",IFERROR(VLOOKUP($C214,Services!$A$4:$C$203,3,FALSE),0))</f>
        <v/>
      </c>
      <c r="G214" s="20" t="str">
        <f t="shared" si="6"/>
        <v/>
      </c>
      <c r="H214" s="18"/>
      <c r="I214" s="20" t="str">
        <f t="shared" si="7"/>
        <v/>
      </c>
      <c r="J214" s="21" t="str">
        <f>IF(OR($A214="",$C214=""),"",$A214&amp;"#"&amp;COUNTIFS($A$4:$A214,$A214,$C$4:$C214,"&lt;&gt;"))</f>
        <v/>
      </c>
    </row>
    <row r="215" spans="1:10" x14ac:dyDescent="0.3">
      <c r="A215" s="17"/>
      <c r="B215" s="19" t="str">
        <f>IF($A215="","",IFERROR(INDEX(Bills!$B:$B,MATCH($A215,Bills!$A:$A,0)),""))</f>
        <v/>
      </c>
      <c r="C215" s="17"/>
      <c r="D215" s="21" t="str">
        <f>IF($C215="","",IFERROR(VLOOKUP($C215,Services!$A$4:$C$203,2,FALSE),"Other"))</f>
        <v/>
      </c>
      <c r="E215" s="17"/>
      <c r="F215" s="18" t="str">
        <f>IF($C215="","",IFERROR(VLOOKUP($C215,Services!$A$4:$C$203,3,FALSE),0))</f>
        <v/>
      </c>
      <c r="G215" s="20" t="str">
        <f t="shared" si="6"/>
        <v/>
      </c>
      <c r="H215" s="18"/>
      <c r="I215" s="20" t="str">
        <f t="shared" si="7"/>
        <v/>
      </c>
      <c r="J215" s="21" t="str">
        <f>IF(OR($A215="",$C215=""),"",$A215&amp;"#"&amp;COUNTIFS($A$4:$A215,$A215,$C$4:$C215,"&lt;&gt;"))</f>
        <v/>
      </c>
    </row>
    <row r="216" spans="1:10" x14ac:dyDescent="0.3">
      <c r="A216" s="17"/>
      <c r="B216" s="19" t="str">
        <f>IF($A216="","",IFERROR(INDEX(Bills!$B:$B,MATCH($A216,Bills!$A:$A,0)),""))</f>
        <v/>
      </c>
      <c r="C216" s="17"/>
      <c r="D216" s="21" t="str">
        <f>IF($C216="","",IFERROR(VLOOKUP($C216,Services!$A$4:$C$203,2,FALSE),"Other"))</f>
        <v/>
      </c>
      <c r="E216" s="17"/>
      <c r="F216" s="18" t="str">
        <f>IF($C216="","",IFERROR(VLOOKUP($C216,Services!$A$4:$C$203,3,FALSE),0))</f>
        <v/>
      </c>
      <c r="G216" s="20" t="str">
        <f t="shared" si="6"/>
        <v/>
      </c>
      <c r="H216" s="18"/>
      <c r="I216" s="20" t="str">
        <f t="shared" si="7"/>
        <v/>
      </c>
      <c r="J216" s="21" t="str">
        <f>IF(OR($A216="",$C216=""),"",$A216&amp;"#"&amp;COUNTIFS($A$4:$A216,$A216,$C$4:$C216,"&lt;&gt;"))</f>
        <v/>
      </c>
    </row>
    <row r="217" spans="1:10" x14ac:dyDescent="0.3">
      <c r="A217" s="17"/>
      <c r="B217" s="19" t="str">
        <f>IF($A217="","",IFERROR(INDEX(Bills!$B:$B,MATCH($A217,Bills!$A:$A,0)),""))</f>
        <v/>
      </c>
      <c r="C217" s="17"/>
      <c r="D217" s="21" t="str">
        <f>IF($C217="","",IFERROR(VLOOKUP($C217,Services!$A$4:$C$203,2,FALSE),"Other"))</f>
        <v/>
      </c>
      <c r="E217" s="17"/>
      <c r="F217" s="18" t="str">
        <f>IF($C217="","",IFERROR(VLOOKUP($C217,Services!$A$4:$C$203,3,FALSE),0))</f>
        <v/>
      </c>
      <c r="G217" s="20" t="str">
        <f t="shared" si="6"/>
        <v/>
      </c>
      <c r="H217" s="18"/>
      <c r="I217" s="20" t="str">
        <f t="shared" si="7"/>
        <v/>
      </c>
      <c r="J217" s="21" t="str">
        <f>IF(OR($A217="",$C217=""),"",$A217&amp;"#"&amp;COUNTIFS($A$4:$A217,$A217,$C$4:$C217,"&lt;&gt;"))</f>
        <v/>
      </c>
    </row>
    <row r="218" spans="1:10" x14ac:dyDescent="0.3">
      <c r="A218" s="17"/>
      <c r="B218" s="19" t="str">
        <f>IF($A218="","",IFERROR(INDEX(Bills!$B:$B,MATCH($A218,Bills!$A:$A,0)),""))</f>
        <v/>
      </c>
      <c r="C218" s="17"/>
      <c r="D218" s="21" t="str">
        <f>IF($C218="","",IFERROR(VLOOKUP($C218,Services!$A$4:$C$203,2,FALSE),"Other"))</f>
        <v/>
      </c>
      <c r="E218" s="17"/>
      <c r="F218" s="18" t="str">
        <f>IF($C218="","",IFERROR(VLOOKUP($C218,Services!$A$4:$C$203,3,FALSE),0))</f>
        <v/>
      </c>
      <c r="G218" s="20" t="str">
        <f t="shared" si="6"/>
        <v/>
      </c>
      <c r="H218" s="18"/>
      <c r="I218" s="20" t="str">
        <f t="shared" si="7"/>
        <v/>
      </c>
      <c r="J218" s="21" t="str">
        <f>IF(OR($A218="",$C218=""),"",$A218&amp;"#"&amp;COUNTIFS($A$4:$A218,$A218,$C$4:$C218,"&lt;&gt;"))</f>
        <v/>
      </c>
    </row>
    <row r="219" spans="1:10" x14ac:dyDescent="0.3">
      <c r="A219" s="17"/>
      <c r="B219" s="19" t="str">
        <f>IF($A219="","",IFERROR(INDEX(Bills!$B:$B,MATCH($A219,Bills!$A:$A,0)),""))</f>
        <v/>
      </c>
      <c r="C219" s="17"/>
      <c r="D219" s="21" t="str">
        <f>IF($C219="","",IFERROR(VLOOKUP($C219,Services!$A$4:$C$203,2,FALSE),"Other"))</f>
        <v/>
      </c>
      <c r="E219" s="17"/>
      <c r="F219" s="18" t="str">
        <f>IF($C219="","",IFERROR(VLOOKUP($C219,Services!$A$4:$C$203,3,FALSE),0))</f>
        <v/>
      </c>
      <c r="G219" s="20" t="str">
        <f t="shared" si="6"/>
        <v/>
      </c>
      <c r="H219" s="18"/>
      <c r="I219" s="20" t="str">
        <f t="shared" si="7"/>
        <v/>
      </c>
      <c r="J219" s="21" t="str">
        <f>IF(OR($A219="",$C219=""),"",$A219&amp;"#"&amp;COUNTIFS($A$4:$A219,$A219,$C$4:$C219,"&lt;&gt;"))</f>
        <v/>
      </c>
    </row>
    <row r="220" spans="1:10" x14ac:dyDescent="0.3">
      <c r="A220" s="17"/>
      <c r="B220" s="19" t="str">
        <f>IF($A220="","",IFERROR(INDEX(Bills!$B:$B,MATCH($A220,Bills!$A:$A,0)),""))</f>
        <v/>
      </c>
      <c r="C220" s="17"/>
      <c r="D220" s="21" t="str">
        <f>IF($C220="","",IFERROR(VLOOKUP($C220,Services!$A$4:$C$203,2,FALSE),"Other"))</f>
        <v/>
      </c>
      <c r="E220" s="17"/>
      <c r="F220" s="18" t="str">
        <f>IF($C220="","",IFERROR(VLOOKUP($C220,Services!$A$4:$C$203,3,FALSE),0))</f>
        <v/>
      </c>
      <c r="G220" s="20" t="str">
        <f t="shared" si="6"/>
        <v/>
      </c>
      <c r="H220" s="18"/>
      <c r="I220" s="20" t="str">
        <f t="shared" si="7"/>
        <v/>
      </c>
      <c r="J220" s="21" t="str">
        <f>IF(OR($A220="",$C220=""),"",$A220&amp;"#"&amp;COUNTIFS($A$4:$A220,$A220,$C$4:$C220,"&lt;&gt;"))</f>
        <v/>
      </c>
    </row>
    <row r="221" spans="1:10" x14ac:dyDescent="0.3">
      <c r="A221" s="17"/>
      <c r="B221" s="19" t="str">
        <f>IF($A221="","",IFERROR(INDEX(Bills!$B:$B,MATCH($A221,Bills!$A:$A,0)),""))</f>
        <v/>
      </c>
      <c r="C221" s="17"/>
      <c r="D221" s="21" t="str">
        <f>IF($C221="","",IFERROR(VLOOKUP($C221,Services!$A$4:$C$203,2,FALSE),"Other"))</f>
        <v/>
      </c>
      <c r="E221" s="17"/>
      <c r="F221" s="18" t="str">
        <f>IF($C221="","",IFERROR(VLOOKUP($C221,Services!$A$4:$C$203,3,FALSE),0))</f>
        <v/>
      </c>
      <c r="G221" s="20" t="str">
        <f t="shared" si="6"/>
        <v/>
      </c>
      <c r="H221" s="18"/>
      <c r="I221" s="20" t="str">
        <f t="shared" si="7"/>
        <v/>
      </c>
      <c r="J221" s="21" t="str">
        <f>IF(OR($A221="",$C221=""),"",$A221&amp;"#"&amp;COUNTIFS($A$4:$A221,$A221,$C$4:$C221,"&lt;&gt;"))</f>
        <v/>
      </c>
    </row>
    <row r="222" spans="1:10" x14ac:dyDescent="0.3">
      <c r="A222" s="17"/>
      <c r="B222" s="19" t="str">
        <f>IF($A222="","",IFERROR(INDEX(Bills!$B:$B,MATCH($A222,Bills!$A:$A,0)),""))</f>
        <v/>
      </c>
      <c r="C222" s="17"/>
      <c r="D222" s="21" t="str">
        <f>IF($C222="","",IFERROR(VLOOKUP($C222,Services!$A$4:$C$203,2,FALSE),"Other"))</f>
        <v/>
      </c>
      <c r="E222" s="17"/>
      <c r="F222" s="18" t="str">
        <f>IF($C222="","",IFERROR(VLOOKUP($C222,Services!$A$4:$C$203,3,FALSE),0))</f>
        <v/>
      </c>
      <c r="G222" s="20" t="str">
        <f t="shared" si="6"/>
        <v/>
      </c>
      <c r="H222" s="18"/>
      <c r="I222" s="20" t="str">
        <f t="shared" si="7"/>
        <v/>
      </c>
      <c r="J222" s="21" t="str">
        <f>IF(OR($A222="",$C222=""),"",$A222&amp;"#"&amp;COUNTIFS($A$4:$A222,$A222,$C$4:$C222,"&lt;&gt;"))</f>
        <v/>
      </c>
    </row>
    <row r="223" spans="1:10" x14ac:dyDescent="0.3">
      <c r="A223" s="17"/>
      <c r="B223" s="19" t="str">
        <f>IF($A223="","",IFERROR(INDEX(Bills!$B:$B,MATCH($A223,Bills!$A:$A,0)),""))</f>
        <v/>
      </c>
      <c r="C223" s="17"/>
      <c r="D223" s="21" t="str">
        <f>IF($C223="","",IFERROR(VLOOKUP($C223,Services!$A$4:$C$203,2,FALSE),"Other"))</f>
        <v/>
      </c>
      <c r="E223" s="17"/>
      <c r="F223" s="18" t="str">
        <f>IF($C223="","",IFERROR(VLOOKUP($C223,Services!$A$4:$C$203,3,FALSE),0))</f>
        <v/>
      </c>
      <c r="G223" s="20" t="str">
        <f t="shared" si="6"/>
        <v/>
      </c>
      <c r="H223" s="18"/>
      <c r="I223" s="20" t="str">
        <f t="shared" si="7"/>
        <v/>
      </c>
      <c r="J223" s="21" t="str">
        <f>IF(OR($A223="",$C223=""),"",$A223&amp;"#"&amp;COUNTIFS($A$4:$A223,$A223,$C$4:$C223,"&lt;&gt;"))</f>
        <v/>
      </c>
    </row>
    <row r="224" spans="1:10" x14ac:dyDescent="0.3">
      <c r="A224" s="17"/>
      <c r="B224" s="19" t="str">
        <f>IF($A224="","",IFERROR(INDEX(Bills!$B:$B,MATCH($A224,Bills!$A:$A,0)),""))</f>
        <v/>
      </c>
      <c r="C224" s="17"/>
      <c r="D224" s="21" t="str">
        <f>IF($C224="","",IFERROR(VLOOKUP($C224,Services!$A$4:$C$203,2,FALSE),"Other"))</f>
        <v/>
      </c>
      <c r="E224" s="17"/>
      <c r="F224" s="18" t="str">
        <f>IF($C224="","",IFERROR(VLOOKUP($C224,Services!$A$4:$C$203,3,FALSE),0))</f>
        <v/>
      </c>
      <c r="G224" s="20" t="str">
        <f t="shared" si="6"/>
        <v/>
      </c>
      <c r="H224" s="18"/>
      <c r="I224" s="20" t="str">
        <f t="shared" si="7"/>
        <v/>
      </c>
      <c r="J224" s="21" t="str">
        <f>IF(OR($A224="",$C224=""),"",$A224&amp;"#"&amp;COUNTIFS($A$4:$A224,$A224,$C$4:$C224,"&lt;&gt;"))</f>
        <v/>
      </c>
    </row>
    <row r="225" spans="1:10" x14ac:dyDescent="0.3">
      <c r="A225" s="17"/>
      <c r="B225" s="19" t="str">
        <f>IF($A225="","",IFERROR(INDEX(Bills!$B:$B,MATCH($A225,Bills!$A:$A,0)),""))</f>
        <v/>
      </c>
      <c r="C225" s="17"/>
      <c r="D225" s="21" t="str">
        <f>IF($C225="","",IFERROR(VLOOKUP($C225,Services!$A$4:$C$203,2,FALSE),"Other"))</f>
        <v/>
      </c>
      <c r="E225" s="17"/>
      <c r="F225" s="18" t="str">
        <f>IF($C225="","",IFERROR(VLOOKUP($C225,Services!$A$4:$C$203,3,FALSE),0))</f>
        <v/>
      </c>
      <c r="G225" s="20" t="str">
        <f t="shared" si="6"/>
        <v/>
      </c>
      <c r="H225" s="18"/>
      <c r="I225" s="20" t="str">
        <f t="shared" si="7"/>
        <v/>
      </c>
      <c r="J225" s="21" t="str">
        <f>IF(OR($A225="",$C225=""),"",$A225&amp;"#"&amp;COUNTIFS($A$4:$A225,$A225,$C$4:$C225,"&lt;&gt;"))</f>
        <v/>
      </c>
    </row>
    <row r="226" spans="1:10" x14ac:dyDescent="0.3">
      <c r="A226" s="17"/>
      <c r="B226" s="19" t="str">
        <f>IF($A226="","",IFERROR(INDEX(Bills!$B:$B,MATCH($A226,Bills!$A:$A,0)),""))</f>
        <v/>
      </c>
      <c r="C226" s="17"/>
      <c r="D226" s="21" t="str">
        <f>IF($C226="","",IFERROR(VLOOKUP($C226,Services!$A$4:$C$203,2,FALSE),"Other"))</f>
        <v/>
      </c>
      <c r="E226" s="17"/>
      <c r="F226" s="18" t="str">
        <f>IF($C226="","",IFERROR(VLOOKUP($C226,Services!$A$4:$C$203,3,FALSE),0))</f>
        <v/>
      </c>
      <c r="G226" s="20" t="str">
        <f t="shared" si="6"/>
        <v/>
      </c>
      <c r="H226" s="18"/>
      <c r="I226" s="20" t="str">
        <f t="shared" si="7"/>
        <v/>
      </c>
      <c r="J226" s="21" t="str">
        <f>IF(OR($A226="",$C226=""),"",$A226&amp;"#"&amp;COUNTIFS($A$4:$A226,$A226,$C$4:$C226,"&lt;&gt;"))</f>
        <v/>
      </c>
    </row>
    <row r="227" spans="1:10" x14ac:dyDescent="0.3">
      <c r="A227" s="17"/>
      <c r="B227" s="19" t="str">
        <f>IF($A227="","",IFERROR(INDEX(Bills!$B:$B,MATCH($A227,Bills!$A:$A,0)),""))</f>
        <v/>
      </c>
      <c r="C227" s="17"/>
      <c r="D227" s="21" t="str">
        <f>IF($C227="","",IFERROR(VLOOKUP($C227,Services!$A$4:$C$203,2,FALSE),"Other"))</f>
        <v/>
      </c>
      <c r="E227" s="17"/>
      <c r="F227" s="18" t="str">
        <f>IF($C227="","",IFERROR(VLOOKUP($C227,Services!$A$4:$C$203,3,FALSE),0))</f>
        <v/>
      </c>
      <c r="G227" s="20" t="str">
        <f t="shared" si="6"/>
        <v/>
      </c>
      <c r="H227" s="18"/>
      <c r="I227" s="20" t="str">
        <f t="shared" si="7"/>
        <v/>
      </c>
      <c r="J227" s="21" t="str">
        <f>IF(OR($A227="",$C227=""),"",$A227&amp;"#"&amp;COUNTIFS($A$4:$A227,$A227,$C$4:$C227,"&lt;&gt;"))</f>
        <v/>
      </c>
    </row>
    <row r="228" spans="1:10" x14ac:dyDescent="0.3">
      <c r="A228" s="17"/>
      <c r="B228" s="19" t="str">
        <f>IF($A228="","",IFERROR(INDEX(Bills!$B:$B,MATCH($A228,Bills!$A:$A,0)),""))</f>
        <v/>
      </c>
      <c r="C228" s="17"/>
      <c r="D228" s="21" t="str">
        <f>IF($C228="","",IFERROR(VLOOKUP($C228,Services!$A$4:$C$203,2,FALSE),"Other"))</f>
        <v/>
      </c>
      <c r="E228" s="17"/>
      <c r="F228" s="18" t="str">
        <f>IF($C228="","",IFERROR(VLOOKUP($C228,Services!$A$4:$C$203,3,FALSE),0))</f>
        <v/>
      </c>
      <c r="G228" s="20" t="str">
        <f t="shared" si="6"/>
        <v/>
      </c>
      <c r="H228" s="18"/>
      <c r="I228" s="20" t="str">
        <f t="shared" si="7"/>
        <v/>
      </c>
      <c r="J228" s="21" t="str">
        <f>IF(OR($A228="",$C228=""),"",$A228&amp;"#"&amp;COUNTIFS($A$4:$A228,$A228,$C$4:$C228,"&lt;&gt;"))</f>
        <v/>
      </c>
    </row>
    <row r="229" spans="1:10" x14ac:dyDescent="0.3">
      <c r="A229" s="17"/>
      <c r="B229" s="19" t="str">
        <f>IF($A229="","",IFERROR(INDEX(Bills!$B:$B,MATCH($A229,Bills!$A:$A,0)),""))</f>
        <v/>
      </c>
      <c r="C229" s="17"/>
      <c r="D229" s="21" t="str">
        <f>IF($C229="","",IFERROR(VLOOKUP($C229,Services!$A$4:$C$203,2,FALSE),"Other"))</f>
        <v/>
      </c>
      <c r="E229" s="17"/>
      <c r="F229" s="18" t="str">
        <f>IF($C229="","",IFERROR(VLOOKUP($C229,Services!$A$4:$C$203,3,FALSE),0))</f>
        <v/>
      </c>
      <c r="G229" s="20" t="str">
        <f t="shared" si="6"/>
        <v/>
      </c>
      <c r="H229" s="18"/>
      <c r="I229" s="20" t="str">
        <f t="shared" si="7"/>
        <v/>
      </c>
      <c r="J229" s="21" t="str">
        <f>IF(OR($A229="",$C229=""),"",$A229&amp;"#"&amp;COUNTIFS($A$4:$A229,$A229,$C$4:$C229,"&lt;&gt;"))</f>
        <v/>
      </c>
    </row>
    <row r="230" spans="1:10" x14ac:dyDescent="0.3">
      <c r="A230" s="17"/>
      <c r="B230" s="19" t="str">
        <f>IF($A230="","",IFERROR(INDEX(Bills!$B:$B,MATCH($A230,Bills!$A:$A,0)),""))</f>
        <v/>
      </c>
      <c r="C230" s="17"/>
      <c r="D230" s="21" t="str">
        <f>IF($C230="","",IFERROR(VLOOKUP($C230,Services!$A$4:$C$203,2,FALSE),"Other"))</f>
        <v/>
      </c>
      <c r="E230" s="17"/>
      <c r="F230" s="18" t="str">
        <f>IF($C230="","",IFERROR(VLOOKUP($C230,Services!$A$4:$C$203,3,FALSE),0))</f>
        <v/>
      </c>
      <c r="G230" s="20" t="str">
        <f t="shared" si="6"/>
        <v/>
      </c>
      <c r="H230" s="18"/>
      <c r="I230" s="20" t="str">
        <f t="shared" si="7"/>
        <v/>
      </c>
      <c r="J230" s="21" t="str">
        <f>IF(OR($A230="",$C230=""),"",$A230&amp;"#"&amp;COUNTIFS($A$4:$A230,$A230,$C$4:$C230,"&lt;&gt;"))</f>
        <v/>
      </c>
    </row>
    <row r="231" spans="1:10" x14ac:dyDescent="0.3">
      <c r="A231" s="17"/>
      <c r="B231" s="19" t="str">
        <f>IF($A231="","",IFERROR(INDEX(Bills!$B:$B,MATCH($A231,Bills!$A:$A,0)),""))</f>
        <v/>
      </c>
      <c r="C231" s="17"/>
      <c r="D231" s="21" t="str">
        <f>IF($C231="","",IFERROR(VLOOKUP($C231,Services!$A$4:$C$203,2,FALSE),"Other"))</f>
        <v/>
      </c>
      <c r="E231" s="17"/>
      <c r="F231" s="18" t="str">
        <f>IF($C231="","",IFERROR(VLOOKUP($C231,Services!$A$4:$C$203,3,FALSE),0))</f>
        <v/>
      </c>
      <c r="G231" s="20" t="str">
        <f t="shared" si="6"/>
        <v/>
      </c>
      <c r="H231" s="18"/>
      <c r="I231" s="20" t="str">
        <f t="shared" si="7"/>
        <v/>
      </c>
      <c r="J231" s="21" t="str">
        <f>IF(OR($A231="",$C231=""),"",$A231&amp;"#"&amp;COUNTIFS($A$4:$A231,$A231,$C$4:$C231,"&lt;&gt;"))</f>
        <v/>
      </c>
    </row>
    <row r="232" spans="1:10" x14ac:dyDescent="0.3">
      <c r="A232" s="17"/>
      <c r="B232" s="19" t="str">
        <f>IF($A232="","",IFERROR(INDEX(Bills!$B:$B,MATCH($A232,Bills!$A:$A,0)),""))</f>
        <v/>
      </c>
      <c r="C232" s="17"/>
      <c r="D232" s="21" t="str">
        <f>IF($C232="","",IFERROR(VLOOKUP($C232,Services!$A$4:$C$203,2,FALSE),"Other"))</f>
        <v/>
      </c>
      <c r="E232" s="17"/>
      <c r="F232" s="18" t="str">
        <f>IF($C232="","",IFERROR(VLOOKUP($C232,Services!$A$4:$C$203,3,FALSE),0))</f>
        <v/>
      </c>
      <c r="G232" s="20" t="str">
        <f t="shared" si="6"/>
        <v/>
      </c>
      <c r="H232" s="18"/>
      <c r="I232" s="20" t="str">
        <f t="shared" si="7"/>
        <v/>
      </c>
      <c r="J232" s="21" t="str">
        <f>IF(OR($A232="",$C232=""),"",$A232&amp;"#"&amp;COUNTIFS($A$4:$A232,$A232,$C$4:$C232,"&lt;&gt;"))</f>
        <v/>
      </c>
    </row>
    <row r="233" spans="1:10" x14ac:dyDescent="0.3">
      <c r="A233" s="17"/>
      <c r="B233" s="19" t="str">
        <f>IF($A233="","",IFERROR(INDEX(Bills!$B:$B,MATCH($A233,Bills!$A:$A,0)),""))</f>
        <v/>
      </c>
      <c r="C233" s="17"/>
      <c r="D233" s="21" t="str">
        <f>IF($C233="","",IFERROR(VLOOKUP($C233,Services!$A$4:$C$203,2,FALSE),"Other"))</f>
        <v/>
      </c>
      <c r="E233" s="17"/>
      <c r="F233" s="18" t="str">
        <f>IF($C233="","",IFERROR(VLOOKUP($C233,Services!$A$4:$C$203,3,FALSE),0))</f>
        <v/>
      </c>
      <c r="G233" s="20" t="str">
        <f t="shared" si="6"/>
        <v/>
      </c>
      <c r="H233" s="18"/>
      <c r="I233" s="20" t="str">
        <f t="shared" si="7"/>
        <v/>
      </c>
      <c r="J233" s="21" t="str">
        <f>IF(OR($A233="",$C233=""),"",$A233&amp;"#"&amp;COUNTIFS($A$4:$A233,$A233,$C$4:$C233,"&lt;&gt;"))</f>
        <v/>
      </c>
    </row>
    <row r="234" spans="1:10" x14ac:dyDescent="0.3">
      <c r="A234" s="17"/>
      <c r="B234" s="19" t="str">
        <f>IF($A234="","",IFERROR(INDEX(Bills!$B:$B,MATCH($A234,Bills!$A:$A,0)),""))</f>
        <v/>
      </c>
      <c r="C234" s="17"/>
      <c r="D234" s="21" t="str">
        <f>IF($C234="","",IFERROR(VLOOKUP($C234,Services!$A$4:$C$203,2,FALSE),"Other"))</f>
        <v/>
      </c>
      <c r="E234" s="17"/>
      <c r="F234" s="18" t="str">
        <f>IF($C234="","",IFERROR(VLOOKUP($C234,Services!$A$4:$C$203,3,FALSE),0))</f>
        <v/>
      </c>
      <c r="G234" s="20" t="str">
        <f t="shared" si="6"/>
        <v/>
      </c>
      <c r="H234" s="18"/>
      <c r="I234" s="20" t="str">
        <f t="shared" si="7"/>
        <v/>
      </c>
      <c r="J234" s="21" t="str">
        <f>IF(OR($A234="",$C234=""),"",$A234&amp;"#"&amp;COUNTIFS($A$4:$A234,$A234,$C$4:$C234,"&lt;&gt;"))</f>
        <v/>
      </c>
    </row>
    <row r="235" spans="1:10" x14ac:dyDescent="0.3">
      <c r="A235" s="17"/>
      <c r="B235" s="19" t="str">
        <f>IF($A235="","",IFERROR(INDEX(Bills!$B:$B,MATCH($A235,Bills!$A:$A,0)),""))</f>
        <v/>
      </c>
      <c r="C235" s="17"/>
      <c r="D235" s="21" t="str">
        <f>IF($C235="","",IFERROR(VLOOKUP($C235,Services!$A$4:$C$203,2,FALSE),"Other"))</f>
        <v/>
      </c>
      <c r="E235" s="17"/>
      <c r="F235" s="18" t="str">
        <f>IF($C235="","",IFERROR(VLOOKUP($C235,Services!$A$4:$C$203,3,FALSE),0))</f>
        <v/>
      </c>
      <c r="G235" s="20" t="str">
        <f t="shared" si="6"/>
        <v/>
      </c>
      <c r="H235" s="18"/>
      <c r="I235" s="20" t="str">
        <f t="shared" si="7"/>
        <v/>
      </c>
      <c r="J235" s="21" t="str">
        <f>IF(OR($A235="",$C235=""),"",$A235&amp;"#"&amp;COUNTIFS($A$4:$A235,$A235,$C$4:$C235,"&lt;&gt;"))</f>
        <v/>
      </c>
    </row>
    <row r="236" spans="1:10" x14ac:dyDescent="0.3">
      <c r="A236" s="17"/>
      <c r="B236" s="19" t="str">
        <f>IF($A236="","",IFERROR(INDEX(Bills!$B:$B,MATCH($A236,Bills!$A:$A,0)),""))</f>
        <v/>
      </c>
      <c r="C236" s="17"/>
      <c r="D236" s="21" t="str">
        <f>IF($C236="","",IFERROR(VLOOKUP($C236,Services!$A$4:$C$203,2,FALSE),"Other"))</f>
        <v/>
      </c>
      <c r="E236" s="17"/>
      <c r="F236" s="18" t="str">
        <f>IF($C236="","",IFERROR(VLOOKUP($C236,Services!$A$4:$C$203,3,FALSE),0))</f>
        <v/>
      </c>
      <c r="G236" s="20" t="str">
        <f t="shared" si="6"/>
        <v/>
      </c>
      <c r="H236" s="18"/>
      <c r="I236" s="20" t="str">
        <f t="shared" si="7"/>
        <v/>
      </c>
      <c r="J236" s="21" t="str">
        <f>IF(OR($A236="",$C236=""),"",$A236&amp;"#"&amp;COUNTIFS($A$4:$A236,$A236,$C$4:$C236,"&lt;&gt;"))</f>
        <v/>
      </c>
    </row>
    <row r="237" spans="1:10" x14ac:dyDescent="0.3">
      <c r="A237" s="17"/>
      <c r="B237" s="19" t="str">
        <f>IF($A237="","",IFERROR(INDEX(Bills!$B:$B,MATCH($A237,Bills!$A:$A,0)),""))</f>
        <v/>
      </c>
      <c r="C237" s="17"/>
      <c r="D237" s="21" t="str">
        <f>IF($C237="","",IFERROR(VLOOKUP($C237,Services!$A$4:$C$203,2,FALSE),"Other"))</f>
        <v/>
      </c>
      <c r="E237" s="17"/>
      <c r="F237" s="18" t="str">
        <f>IF($C237="","",IFERROR(VLOOKUP($C237,Services!$A$4:$C$203,3,FALSE),0))</f>
        <v/>
      </c>
      <c r="G237" s="20" t="str">
        <f t="shared" si="6"/>
        <v/>
      </c>
      <c r="H237" s="18"/>
      <c r="I237" s="20" t="str">
        <f t="shared" si="7"/>
        <v/>
      </c>
      <c r="J237" s="21" t="str">
        <f>IF(OR($A237="",$C237=""),"",$A237&amp;"#"&amp;COUNTIFS($A$4:$A237,$A237,$C$4:$C237,"&lt;&gt;"))</f>
        <v/>
      </c>
    </row>
    <row r="238" spans="1:10" x14ac:dyDescent="0.3">
      <c r="A238" s="17"/>
      <c r="B238" s="19" t="str">
        <f>IF($A238="","",IFERROR(INDEX(Bills!$B:$B,MATCH($A238,Bills!$A:$A,0)),""))</f>
        <v/>
      </c>
      <c r="C238" s="17"/>
      <c r="D238" s="21" t="str">
        <f>IF($C238="","",IFERROR(VLOOKUP($C238,Services!$A$4:$C$203,2,FALSE),"Other"))</f>
        <v/>
      </c>
      <c r="E238" s="17"/>
      <c r="F238" s="18" t="str">
        <f>IF($C238="","",IFERROR(VLOOKUP($C238,Services!$A$4:$C$203,3,FALSE),0))</f>
        <v/>
      </c>
      <c r="G238" s="20" t="str">
        <f t="shared" si="6"/>
        <v/>
      </c>
      <c r="H238" s="18"/>
      <c r="I238" s="20" t="str">
        <f t="shared" si="7"/>
        <v/>
      </c>
      <c r="J238" s="21" t="str">
        <f>IF(OR($A238="",$C238=""),"",$A238&amp;"#"&amp;COUNTIFS($A$4:$A238,$A238,$C$4:$C238,"&lt;&gt;"))</f>
        <v/>
      </c>
    </row>
    <row r="239" spans="1:10" x14ac:dyDescent="0.3">
      <c r="A239" s="17"/>
      <c r="B239" s="19" t="str">
        <f>IF($A239="","",IFERROR(INDEX(Bills!$B:$B,MATCH($A239,Bills!$A:$A,0)),""))</f>
        <v/>
      </c>
      <c r="C239" s="17"/>
      <c r="D239" s="21" t="str">
        <f>IF($C239="","",IFERROR(VLOOKUP($C239,Services!$A$4:$C$203,2,FALSE),"Other"))</f>
        <v/>
      </c>
      <c r="E239" s="17"/>
      <c r="F239" s="18" t="str">
        <f>IF($C239="","",IFERROR(VLOOKUP($C239,Services!$A$4:$C$203,3,FALSE),0))</f>
        <v/>
      </c>
      <c r="G239" s="20" t="str">
        <f t="shared" si="6"/>
        <v/>
      </c>
      <c r="H239" s="18"/>
      <c r="I239" s="20" t="str">
        <f t="shared" si="7"/>
        <v/>
      </c>
      <c r="J239" s="21" t="str">
        <f>IF(OR($A239="",$C239=""),"",$A239&amp;"#"&amp;COUNTIFS($A$4:$A239,$A239,$C$4:$C239,"&lt;&gt;"))</f>
        <v/>
      </c>
    </row>
    <row r="240" spans="1:10" x14ac:dyDescent="0.3">
      <c r="A240" s="17"/>
      <c r="B240" s="19" t="str">
        <f>IF($A240="","",IFERROR(INDEX(Bills!$B:$B,MATCH($A240,Bills!$A:$A,0)),""))</f>
        <v/>
      </c>
      <c r="C240" s="17"/>
      <c r="D240" s="21" t="str">
        <f>IF($C240="","",IFERROR(VLOOKUP($C240,Services!$A$4:$C$203,2,FALSE),"Other"))</f>
        <v/>
      </c>
      <c r="E240" s="17"/>
      <c r="F240" s="18" t="str">
        <f>IF($C240="","",IFERROR(VLOOKUP($C240,Services!$A$4:$C$203,3,FALSE),0))</f>
        <v/>
      </c>
      <c r="G240" s="20" t="str">
        <f t="shared" si="6"/>
        <v/>
      </c>
      <c r="H240" s="18"/>
      <c r="I240" s="20" t="str">
        <f t="shared" si="7"/>
        <v/>
      </c>
      <c r="J240" s="21" t="str">
        <f>IF(OR($A240="",$C240=""),"",$A240&amp;"#"&amp;COUNTIFS($A$4:$A240,$A240,$C$4:$C240,"&lt;&gt;"))</f>
        <v/>
      </c>
    </row>
    <row r="241" spans="1:10" x14ac:dyDescent="0.3">
      <c r="A241" s="17"/>
      <c r="B241" s="19" t="str">
        <f>IF($A241="","",IFERROR(INDEX(Bills!$B:$B,MATCH($A241,Bills!$A:$A,0)),""))</f>
        <v/>
      </c>
      <c r="C241" s="17"/>
      <c r="D241" s="21" t="str">
        <f>IF($C241="","",IFERROR(VLOOKUP($C241,Services!$A$4:$C$203,2,FALSE),"Other"))</f>
        <v/>
      </c>
      <c r="E241" s="17"/>
      <c r="F241" s="18" t="str">
        <f>IF($C241="","",IFERROR(VLOOKUP($C241,Services!$A$4:$C$203,3,FALSE),0))</f>
        <v/>
      </c>
      <c r="G241" s="20" t="str">
        <f t="shared" si="6"/>
        <v/>
      </c>
      <c r="H241" s="18"/>
      <c r="I241" s="20" t="str">
        <f t="shared" si="7"/>
        <v/>
      </c>
      <c r="J241" s="21" t="str">
        <f>IF(OR($A241="",$C241=""),"",$A241&amp;"#"&amp;COUNTIFS($A$4:$A241,$A241,$C$4:$C241,"&lt;&gt;"))</f>
        <v/>
      </c>
    </row>
    <row r="242" spans="1:10" x14ac:dyDescent="0.3">
      <c r="A242" s="17"/>
      <c r="B242" s="19" t="str">
        <f>IF($A242="","",IFERROR(INDEX(Bills!$B:$B,MATCH($A242,Bills!$A:$A,0)),""))</f>
        <v/>
      </c>
      <c r="C242" s="17"/>
      <c r="D242" s="21" t="str">
        <f>IF($C242="","",IFERROR(VLOOKUP($C242,Services!$A$4:$C$203,2,FALSE),"Other"))</f>
        <v/>
      </c>
      <c r="E242" s="17"/>
      <c r="F242" s="18" t="str">
        <f>IF($C242="","",IFERROR(VLOOKUP($C242,Services!$A$4:$C$203,3,FALSE),0))</f>
        <v/>
      </c>
      <c r="G242" s="20" t="str">
        <f t="shared" si="6"/>
        <v/>
      </c>
      <c r="H242" s="18"/>
      <c r="I242" s="20" t="str">
        <f t="shared" si="7"/>
        <v/>
      </c>
      <c r="J242" s="21" t="str">
        <f>IF(OR($A242="",$C242=""),"",$A242&amp;"#"&amp;COUNTIFS($A$4:$A242,$A242,$C$4:$C242,"&lt;&gt;"))</f>
        <v/>
      </c>
    </row>
    <row r="243" spans="1:10" x14ac:dyDescent="0.3">
      <c r="A243" s="17"/>
      <c r="B243" s="19" t="str">
        <f>IF($A243="","",IFERROR(INDEX(Bills!$B:$B,MATCH($A243,Bills!$A:$A,0)),""))</f>
        <v/>
      </c>
      <c r="C243" s="17"/>
      <c r="D243" s="21" t="str">
        <f>IF($C243="","",IFERROR(VLOOKUP($C243,Services!$A$4:$C$203,2,FALSE),"Other"))</f>
        <v/>
      </c>
      <c r="E243" s="17"/>
      <c r="F243" s="18" t="str">
        <f>IF($C243="","",IFERROR(VLOOKUP($C243,Services!$A$4:$C$203,3,FALSE),0))</f>
        <v/>
      </c>
      <c r="G243" s="20" t="str">
        <f t="shared" si="6"/>
        <v/>
      </c>
      <c r="H243" s="18"/>
      <c r="I243" s="20" t="str">
        <f t="shared" si="7"/>
        <v/>
      </c>
      <c r="J243" s="21" t="str">
        <f>IF(OR($A243="",$C243=""),"",$A243&amp;"#"&amp;COUNTIFS($A$4:$A243,$A243,$C$4:$C243,"&lt;&gt;"))</f>
        <v/>
      </c>
    </row>
    <row r="244" spans="1:10" x14ac:dyDescent="0.3">
      <c r="A244" s="17"/>
      <c r="B244" s="19" t="str">
        <f>IF($A244="","",IFERROR(INDEX(Bills!$B:$B,MATCH($A244,Bills!$A:$A,0)),""))</f>
        <v/>
      </c>
      <c r="C244" s="17"/>
      <c r="D244" s="21" t="str">
        <f>IF($C244="","",IFERROR(VLOOKUP($C244,Services!$A$4:$C$203,2,FALSE),"Other"))</f>
        <v/>
      </c>
      <c r="E244" s="17"/>
      <c r="F244" s="18" t="str">
        <f>IF($C244="","",IFERROR(VLOOKUP($C244,Services!$A$4:$C$203,3,FALSE),0))</f>
        <v/>
      </c>
      <c r="G244" s="20" t="str">
        <f t="shared" si="6"/>
        <v/>
      </c>
      <c r="H244" s="18"/>
      <c r="I244" s="20" t="str">
        <f t="shared" si="7"/>
        <v/>
      </c>
      <c r="J244" s="21" t="str">
        <f>IF(OR($A244="",$C244=""),"",$A244&amp;"#"&amp;COUNTIFS($A$4:$A244,$A244,$C$4:$C244,"&lt;&gt;"))</f>
        <v/>
      </c>
    </row>
    <row r="245" spans="1:10" x14ac:dyDescent="0.3">
      <c r="A245" s="17"/>
      <c r="B245" s="19" t="str">
        <f>IF($A245="","",IFERROR(INDEX(Bills!$B:$B,MATCH($A245,Bills!$A:$A,0)),""))</f>
        <v/>
      </c>
      <c r="C245" s="17"/>
      <c r="D245" s="21" t="str">
        <f>IF($C245="","",IFERROR(VLOOKUP($C245,Services!$A$4:$C$203,2,FALSE),"Other"))</f>
        <v/>
      </c>
      <c r="E245" s="17"/>
      <c r="F245" s="18" t="str">
        <f>IF($C245="","",IFERROR(VLOOKUP($C245,Services!$A$4:$C$203,3,FALSE),0))</f>
        <v/>
      </c>
      <c r="G245" s="20" t="str">
        <f t="shared" si="6"/>
        <v/>
      </c>
      <c r="H245" s="18"/>
      <c r="I245" s="20" t="str">
        <f t="shared" si="7"/>
        <v/>
      </c>
      <c r="J245" s="21" t="str">
        <f>IF(OR($A245="",$C245=""),"",$A245&amp;"#"&amp;COUNTIFS($A$4:$A245,$A245,$C$4:$C245,"&lt;&gt;"))</f>
        <v/>
      </c>
    </row>
    <row r="246" spans="1:10" x14ac:dyDescent="0.3">
      <c r="A246" s="17"/>
      <c r="B246" s="19" t="str">
        <f>IF($A246="","",IFERROR(INDEX(Bills!$B:$B,MATCH($A246,Bills!$A:$A,0)),""))</f>
        <v/>
      </c>
      <c r="C246" s="17"/>
      <c r="D246" s="21" t="str">
        <f>IF($C246="","",IFERROR(VLOOKUP($C246,Services!$A$4:$C$203,2,FALSE),"Other"))</f>
        <v/>
      </c>
      <c r="E246" s="17"/>
      <c r="F246" s="18" t="str">
        <f>IF($C246="","",IFERROR(VLOOKUP($C246,Services!$A$4:$C$203,3,FALSE),0))</f>
        <v/>
      </c>
      <c r="G246" s="20" t="str">
        <f t="shared" si="6"/>
        <v/>
      </c>
      <c r="H246" s="18"/>
      <c r="I246" s="20" t="str">
        <f t="shared" si="7"/>
        <v/>
      </c>
      <c r="J246" s="21" t="str">
        <f>IF(OR($A246="",$C246=""),"",$A246&amp;"#"&amp;COUNTIFS($A$4:$A246,$A246,$C$4:$C246,"&lt;&gt;"))</f>
        <v/>
      </c>
    </row>
    <row r="247" spans="1:10" x14ac:dyDescent="0.3">
      <c r="A247" s="17"/>
      <c r="B247" s="19" t="str">
        <f>IF($A247="","",IFERROR(INDEX(Bills!$B:$B,MATCH($A247,Bills!$A:$A,0)),""))</f>
        <v/>
      </c>
      <c r="C247" s="17"/>
      <c r="D247" s="21" t="str">
        <f>IF($C247="","",IFERROR(VLOOKUP($C247,Services!$A$4:$C$203,2,FALSE),"Other"))</f>
        <v/>
      </c>
      <c r="E247" s="17"/>
      <c r="F247" s="18" t="str">
        <f>IF($C247="","",IFERROR(VLOOKUP($C247,Services!$A$4:$C$203,3,FALSE),0))</f>
        <v/>
      </c>
      <c r="G247" s="20" t="str">
        <f t="shared" si="6"/>
        <v/>
      </c>
      <c r="H247" s="18"/>
      <c r="I247" s="20" t="str">
        <f t="shared" si="7"/>
        <v/>
      </c>
      <c r="J247" s="21" t="str">
        <f>IF(OR($A247="",$C247=""),"",$A247&amp;"#"&amp;COUNTIFS($A$4:$A247,$A247,$C$4:$C247,"&lt;&gt;"))</f>
        <v/>
      </c>
    </row>
    <row r="248" spans="1:10" x14ac:dyDescent="0.3">
      <c r="A248" s="17"/>
      <c r="B248" s="19" t="str">
        <f>IF($A248="","",IFERROR(INDEX(Bills!$B:$B,MATCH($A248,Bills!$A:$A,0)),""))</f>
        <v/>
      </c>
      <c r="C248" s="17"/>
      <c r="D248" s="21" t="str">
        <f>IF($C248="","",IFERROR(VLOOKUP($C248,Services!$A$4:$C$203,2,FALSE),"Other"))</f>
        <v/>
      </c>
      <c r="E248" s="17"/>
      <c r="F248" s="18" t="str">
        <f>IF($C248="","",IFERROR(VLOOKUP($C248,Services!$A$4:$C$203,3,FALSE),0))</f>
        <v/>
      </c>
      <c r="G248" s="20" t="str">
        <f t="shared" si="6"/>
        <v/>
      </c>
      <c r="H248" s="18"/>
      <c r="I248" s="20" t="str">
        <f t="shared" si="7"/>
        <v/>
      </c>
      <c r="J248" s="21" t="str">
        <f>IF(OR($A248="",$C248=""),"",$A248&amp;"#"&amp;COUNTIFS($A$4:$A248,$A248,$C$4:$C248,"&lt;&gt;"))</f>
        <v/>
      </c>
    </row>
    <row r="249" spans="1:10" x14ac:dyDescent="0.3">
      <c r="A249" s="17"/>
      <c r="B249" s="19" t="str">
        <f>IF($A249="","",IFERROR(INDEX(Bills!$B:$B,MATCH($A249,Bills!$A:$A,0)),""))</f>
        <v/>
      </c>
      <c r="C249" s="17"/>
      <c r="D249" s="21" t="str">
        <f>IF($C249="","",IFERROR(VLOOKUP($C249,Services!$A$4:$C$203,2,FALSE),"Other"))</f>
        <v/>
      </c>
      <c r="E249" s="17"/>
      <c r="F249" s="18" t="str">
        <f>IF($C249="","",IFERROR(VLOOKUP($C249,Services!$A$4:$C$203,3,FALSE),0))</f>
        <v/>
      </c>
      <c r="G249" s="20" t="str">
        <f t="shared" si="6"/>
        <v/>
      </c>
      <c r="H249" s="18"/>
      <c r="I249" s="20" t="str">
        <f t="shared" si="7"/>
        <v/>
      </c>
      <c r="J249" s="21" t="str">
        <f>IF(OR($A249="",$C249=""),"",$A249&amp;"#"&amp;COUNTIFS($A$4:$A249,$A249,$C$4:$C249,"&lt;&gt;"))</f>
        <v/>
      </c>
    </row>
    <row r="250" spans="1:10" x14ac:dyDescent="0.3">
      <c r="A250" s="17"/>
      <c r="B250" s="19" t="str">
        <f>IF($A250="","",IFERROR(INDEX(Bills!$B:$B,MATCH($A250,Bills!$A:$A,0)),""))</f>
        <v/>
      </c>
      <c r="C250" s="17"/>
      <c r="D250" s="21" t="str">
        <f>IF($C250="","",IFERROR(VLOOKUP($C250,Services!$A$4:$C$203,2,FALSE),"Other"))</f>
        <v/>
      </c>
      <c r="E250" s="17"/>
      <c r="F250" s="18" t="str">
        <f>IF($C250="","",IFERROR(VLOOKUP($C250,Services!$A$4:$C$203,3,FALSE),0))</f>
        <v/>
      </c>
      <c r="G250" s="20" t="str">
        <f t="shared" si="6"/>
        <v/>
      </c>
      <c r="H250" s="18"/>
      <c r="I250" s="20" t="str">
        <f t="shared" si="7"/>
        <v/>
      </c>
      <c r="J250" s="21" t="str">
        <f>IF(OR($A250="",$C250=""),"",$A250&amp;"#"&amp;COUNTIFS($A$4:$A250,$A250,$C$4:$C250,"&lt;&gt;"))</f>
        <v/>
      </c>
    </row>
    <row r="251" spans="1:10" x14ac:dyDescent="0.3">
      <c r="A251" s="17"/>
      <c r="B251" s="19" t="str">
        <f>IF($A251="","",IFERROR(INDEX(Bills!$B:$B,MATCH($A251,Bills!$A:$A,0)),""))</f>
        <v/>
      </c>
      <c r="C251" s="17"/>
      <c r="D251" s="21" t="str">
        <f>IF($C251="","",IFERROR(VLOOKUP($C251,Services!$A$4:$C$203,2,FALSE),"Other"))</f>
        <v/>
      </c>
      <c r="E251" s="17"/>
      <c r="F251" s="18" t="str">
        <f>IF($C251="","",IFERROR(VLOOKUP($C251,Services!$A$4:$C$203,3,FALSE),0))</f>
        <v/>
      </c>
      <c r="G251" s="20" t="str">
        <f t="shared" si="6"/>
        <v/>
      </c>
      <c r="H251" s="18"/>
      <c r="I251" s="20" t="str">
        <f t="shared" si="7"/>
        <v/>
      </c>
      <c r="J251" s="21" t="str">
        <f>IF(OR($A251="",$C251=""),"",$A251&amp;"#"&amp;COUNTIFS($A$4:$A251,$A251,$C$4:$C251,"&lt;&gt;"))</f>
        <v/>
      </c>
    </row>
    <row r="252" spans="1:10" x14ac:dyDescent="0.3">
      <c r="A252" s="17"/>
      <c r="B252" s="19" t="str">
        <f>IF($A252="","",IFERROR(INDEX(Bills!$B:$B,MATCH($A252,Bills!$A:$A,0)),""))</f>
        <v/>
      </c>
      <c r="C252" s="17"/>
      <c r="D252" s="21" t="str">
        <f>IF($C252="","",IFERROR(VLOOKUP($C252,Services!$A$4:$C$203,2,FALSE),"Other"))</f>
        <v/>
      </c>
      <c r="E252" s="17"/>
      <c r="F252" s="18" t="str">
        <f>IF($C252="","",IFERROR(VLOOKUP($C252,Services!$A$4:$C$203,3,FALSE),0))</f>
        <v/>
      </c>
      <c r="G252" s="20" t="str">
        <f t="shared" si="6"/>
        <v/>
      </c>
      <c r="H252" s="18"/>
      <c r="I252" s="20" t="str">
        <f t="shared" si="7"/>
        <v/>
      </c>
      <c r="J252" s="21" t="str">
        <f>IF(OR($A252="",$C252=""),"",$A252&amp;"#"&amp;COUNTIFS($A$4:$A252,$A252,$C$4:$C252,"&lt;&gt;"))</f>
        <v/>
      </c>
    </row>
    <row r="253" spans="1:10" x14ac:dyDescent="0.3">
      <c r="A253" s="17"/>
      <c r="B253" s="19" t="str">
        <f>IF($A253="","",IFERROR(INDEX(Bills!$B:$B,MATCH($A253,Bills!$A:$A,0)),""))</f>
        <v/>
      </c>
      <c r="C253" s="17"/>
      <c r="D253" s="21" t="str">
        <f>IF($C253="","",IFERROR(VLOOKUP($C253,Services!$A$4:$C$203,2,FALSE),"Other"))</f>
        <v/>
      </c>
      <c r="E253" s="17"/>
      <c r="F253" s="18" t="str">
        <f>IF($C253="","",IFERROR(VLOOKUP($C253,Services!$A$4:$C$203,3,FALSE),0))</f>
        <v/>
      </c>
      <c r="G253" s="20" t="str">
        <f t="shared" si="6"/>
        <v/>
      </c>
      <c r="H253" s="18"/>
      <c r="I253" s="20" t="str">
        <f t="shared" si="7"/>
        <v/>
      </c>
      <c r="J253" s="21" t="str">
        <f>IF(OR($A253="",$C253=""),"",$A253&amp;"#"&amp;COUNTIFS($A$4:$A253,$A253,$C$4:$C253,"&lt;&gt;"))</f>
        <v/>
      </c>
    </row>
    <row r="254" spans="1:10" x14ac:dyDescent="0.3">
      <c r="A254" s="17"/>
      <c r="B254" s="19" t="str">
        <f>IF($A254="","",IFERROR(INDEX(Bills!$B:$B,MATCH($A254,Bills!$A:$A,0)),""))</f>
        <v/>
      </c>
      <c r="C254" s="17"/>
      <c r="D254" s="21" t="str">
        <f>IF($C254="","",IFERROR(VLOOKUP($C254,Services!$A$4:$C$203,2,FALSE),"Other"))</f>
        <v/>
      </c>
      <c r="E254" s="17"/>
      <c r="F254" s="18" t="str">
        <f>IF($C254="","",IFERROR(VLOOKUP($C254,Services!$A$4:$C$203,3,FALSE),0))</f>
        <v/>
      </c>
      <c r="G254" s="20" t="str">
        <f t="shared" si="6"/>
        <v/>
      </c>
      <c r="H254" s="18"/>
      <c r="I254" s="20" t="str">
        <f t="shared" si="7"/>
        <v/>
      </c>
      <c r="J254" s="21" t="str">
        <f>IF(OR($A254="",$C254=""),"",$A254&amp;"#"&amp;COUNTIFS($A$4:$A254,$A254,$C$4:$C254,"&lt;&gt;"))</f>
        <v/>
      </c>
    </row>
    <row r="255" spans="1:10" x14ac:dyDescent="0.3">
      <c r="A255" s="17"/>
      <c r="B255" s="19" t="str">
        <f>IF($A255="","",IFERROR(INDEX(Bills!$B:$B,MATCH($A255,Bills!$A:$A,0)),""))</f>
        <v/>
      </c>
      <c r="C255" s="17"/>
      <c r="D255" s="21" t="str">
        <f>IF($C255="","",IFERROR(VLOOKUP($C255,Services!$A$4:$C$203,2,FALSE),"Other"))</f>
        <v/>
      </c>
      <c r="E255" s="17"/>
      <c r="F255" s="18" t="str">
        <f>IF($C255="","",IFERROR(VLOOKUP($C255,Services!$A$4:$C$203,3,FALSE),0))</f>
        <v/>
      </c>
      <c r="G255" s="20" t="str">
        <f t="shared" si="6"/>
        <v/>
      </c>
      <c r="H255" s="18"/>
      <c r="I255" s="20" t="str">
        <f t="shared" si="7"/>
        <v/>
      </c>
      <c r="J255" s="21" t="str">
        <f>IF(OR($A255="",$C255=""),"",$A255&amp;"#"&amp;COUNTIFS($A$4:$A255,$A255,$C$4:$C255,"&lt;&gt;"))</f>
        <v/>
      </c>
    </row>
    <row r="256" spans="1:10" x14ac:dyDescent="0.3">
      <c r="A256" s="17"/>
      <c r="B256" s="19" t="str">
        <f>IF($A256="","",IFERROR(INDEX(Bills!$B:$B,MATCH($A256,Bills!$A:$A,0)),""))</f>
        <v/>
      </c>
      <c r="C256" s="17"/>
      <c r="D256" s="21" t="str">
        <f>IF($C256="","",IFERROR(VLOOKUP($C256,Services!$A$4:$C$203,2,FALSE),"Other"))</f>
        <v/>
      </c>
      <c r="E256" s="17"/>
      <c r="F256" s="18" t="str">
        <f>IF($C256="","",IFERROR(VLOOKUP($C256,Services!$A$4:$C$203,3,FALSE),0))</f>
        <v/>
      </c>
      <c r="G256" s="20" t="str">
        <f t="shared" si="6"/>
        <v/>
      </c>
      <c r="H256" s="18"/>
      <c r="I256" s="20" t="str">
        <f t="shared" si="7"/>
        <v/>
      </c>
      <c r="J256" s="21" t="str">
        <f>IF(OR($A256="",$C256=""),"",$A256&amp;"#"&amp;COUNTIFS($A$4:$A256,$A256,$C$4:$C256,"&lt;&gt;"))</f>
        <v/>
      </c>
    </row>
    <row r="257" spans="1:10" x14ac:dyDescent="0.3">
      <c r="A257" s="17"/>
      <c r="B257" s="19" t="str">
        <f>IF($A257="","",IFERROR(INDEX(Bills!$B:$B,MATCH($A257,Bills!$A:$A,0)),""))</f>
        <v/>
      </c>
      <c r="C257" s="17"/>
      <c r="D257" s="21" t="str">
        <f>IF($C257="","",IFERROR(VLOOKUP($C257,Services!$A$4:$C$203,2,FALSE),"Other"))</f>
        <v/>
      </c>
      <c r="E257" s="17"/>
      <c r="F257" s="18" t="str">
        <f>IF($C257="","",IFERROR(VLOOKUP($C257,Services!$A$4:$C$203,3,FALSE),0))</f>
        <v/>
      </c>
      <c r="G257" s="20" t="str">
        <f t="shared" si="6"/>
        <v/>
      </c>
      <c r="H257" s="18"/>
      <c r="I257" s="20" t="str">
        <f t="shared" si="7"/>
        <v/>
      </c>
      <c r="J257" s="21" t="str">
        <f>IF(OR($A257="",$C257=""),"",$A257&amp;"#"&amp;COUNTIFS($A$4:$A257,$A257,$C$4:$C257,"&lt;&gt;"))</f>
        <v/>
      </c>
    </row>
    <row r="258" spans="1:10" x14ac:dyDescent="0.3">
      <c r="A258" s="17"/>
      <c r="B258" s="19" t="str">
        <f>IF($A258="","",IFERROR(INDEX(Bills!$B:$B,MATCH($A258,Bills!$A:$A,0)),""))</f>
        <v/>
      </c>
      <c r="C258" s="17"/>
      <c r="D258" s="21" t="str">
        <f>IF($C258="","",IFERROR(VLOOKUP($C258,Services!$A$4:$C$203,2,FALSE),"Other"))</f>
        <v/>
      </c>
      <c r="E258" s="17"/>
      <c r="F258" s="18" t="str">
        <f>IF($C258="","",IFERROR(VLOOKUP($C258,Services!$A$4:$C$203,3,FALSE),0))</f>
        <v/>
      </c>
      <c r="G258" s="20" t="str">
        <f t="shared" si="6"/>
        <v/>
      </c>
      <c r="H258" s="18"/>
      <c r="I258" s="20" t="str">
        <f t="shared" si="7"/>
        <v/>
      </c>
      <c r="J258" s="21" t="str">
        <f>IF(OR($A258="",$C258=""),"",$A258&amp;"#"&amp;COUNTIFS($A$4:$A258,$A258,$C$4:$C258,"&lt;&gt;"))</f>
        <v/>
      </c>
    </row>
    <row r="259" spans="1:10" x14ac:dyDescent="0.3">
      <c r="A259" s="17"/>
      <c r="B259" s="19" t="str">
        <f>IF($A259="","",IFERROR(INDEX(Bills!$B:$B,MATCH($A259,Bills!$A:$A,0)),""))</f>
        <v/>
      </c>
      <c r="C259" s="17"/>
      <c r="D259" s="21" t="str">
        <f>IF($C259="","",IFERROR(VLOOKUP($C259,Services!$A$4:$C$203,2,FALSE),"Other"))</f>
        <v/>
      </c>
      <c r="E259" s="17"/>
      <c r="F259" s="18" t="str">
        <f>IF($C259="","",IFERROR(VLOOKUP($C259,Services!$A$4:$C$203,3,FALSE),0))</f>
        <v/>
      </c>
      <c r="G259" s="20" t="str">
        <f t="shared" si="6"/>
        <v/>
      </c>
      <c r="H259" s="18"/>
      <c r="I259" s="20" t="str">
        <f t="shared" si="7"/>
        <v/>
      </c>
      <c r="J259" s="21" t="str">
        <f>IF(OR($A259="",$C259=""),"",$A259&amp;"#"&amp;COUNTIFS($A$4:$A259,$A259,$C$4:$C259,"&lt;&gt;"))</f>
        <v/>
      </c>
    </row>
    <row r="260" spans="1:10" x14ac:dyDescent="0.3">
      <c r="A260" s="17"/>
      <c r="B260" s="19" t="str">
        <f>IF($A260="","",IFERROR(INDEX(Bills!$B:$B,MATCH($A260,Bills!$A:$A,0)),""))</f>
        <v/>
      </c>
      <c r="C260" s="17"/>
      <c r="D260" s="21" t="str">
        <f>IF($C260="","",IFERROR(VLOOKUP($C260,Services!$A$4:$C$203,2,FALSE),"Other"))</f>
        <v/>
      </c>
      <c r="E260" s="17"/>
      <c r="F260" s="18" t="str">
        <f>IF($C260="","",IFERROR(VLOOKUP($C260,Services!$A$4:$C$203,3,FALSE),0))</f>
        <v/>
      </c>
      <c r="G260" s="20" t="str">
        <f t="shared" ref="G260:G323" si="8">IF($C260="","",IF($E260="",1,N($E260))*N($F260))</f>
        <v/>
      </c>
      <c r="H260" s="18"/>
      <c r="I260" s="20" t="str">
        <f t="shared" ref="I260:I323" si="9">IF($C260="","",G260-N(H260))</f>
        <v/>
      </c>
      <c r="J260" s="21" t="str">
        <f>IF(OR($A260="",$C260=""),"",$A260&amp;"#"&amp;COUNTIFS($A$4:$A260,$A260,$C$4:$C260,"&lt;&gt;"))</f>
        <v/>
      </c>
    </row>
    <row r="261" spans="1:10" x14ac:dyDescent="0.3">
      <c r="A261" s="17"/>
      <c r="B261" s="19" t="str">
        <f>IF($A261="","",IFERROR(INDEX(Bills!$B:$B,MATCH($A261,Bills!$A:$A,0)),""))</f>
        <v/>
      </c>
      <c r="C261" s="17"/>
      <c r="D261" s="21" t="str">
        <f>IF($C261="","",IFERROR(VLOOKUP($C261,Services!$A$4:$C$203,2,FALSE),"Other"))</f>
        <v/>
      </c>
      <c r="E261" s="17"/>
      <c r="F261" s="18" t="str">
        <f>IF($C261="","",IFERROR(VLOOKUP($C261,Services!$A$4:$C$203,3,FALSE),0))</f>
        <v/>
      </c>
      <c r="G261" s="20" t="str">
        <f t="shared" si="8"/>
        <v/>
      </c>
      <c r="H261" s="18"/>
      <c r="I261" s="20" t="str">
        <f t="shared" si="9"/>
        <v/>
      </c>
      <c r="J261" s="21" t="str">
        <f>IF(OR($A261="",$C261=""),"",$A261&amp;"#"&amp;COUNTIFS($A$4:$A261,$A261,$C$4:$C261,"&lt;&gt;"))</f>
        <v/>
      </c>
    </row>
    <row r="262" spans="1:10" x14ac:dyDescent="0.3">
      <c r="A262" s="17"/>
      <c r="B262" s="19" t="str">
        <f>IF($A262="","",IFERROR(INDEX(Bills!$B:$B,MATCH($A262,Bills!$A:$A,0)),""))</f>
        <v/>
      </c>
      <c r="C262" s="17"/>
      <c r="D262" s="21" t="str">
        <f>IF($C262="","",IFERROR(VLOOKUP($C262,Services!$A$4:$C$203,2,FALSE),"Other"))</f>
        <v/>
      </c>
      <c r="E262" s="17"/>
      <c r="F262" s="18" t="str">
        <f>IF($C262="","",IFERROR(VLOOKUP($C262,Services!$A$4:$C$203,3,FALSE),0))</f>
        <v/>
      </c>
      <c r="G262" s="20" t="str">
        <f t="shared" si="8"/>
        <v/>
      </c>
      <c r="H262" s="18"/>
      <c r="I262" s="20" t="str">
        <f t="shared" si="9"/>
        <v/>
      </c>
      <c r="J262" s="21" t="str">
        <f>IF(OR($A262="",$C262=""),"",$A262&amp;"#"&amp;COUNTIFS($A$4:$A262,$A262,$C$4:$C262,"&lt;&gt;"))</f>
        <v/>
      </c>
    </row>
    <row r="263" spans="1:10" x14ac:dyDescent="0.3">
      <c r="A263" s="17"/>
      <c r="B263" s="19" t="str">
        <f>IF($A263="","",IFERROR(INDEX(Bills!$B:$B,MATCH($A263,Bills!$A:$A,0)),""))</f>
        <v/>
      </c>
      <c r="C263" s="17"/>
      <c r="D263" s="21" t="str">
        <f>IF($C263="","",IFERROR(VLOOKUP($C263,Services!$A$4:$C$203,2,FALSE),"Other"))</f>
        <v/>
      </c>
      <c r="E263" s="17"/>
      <c r="F263" s="18" t="str">
        <f>IF($C263="","",IFERROR(VLOOKUP($C263,Services!$A$4:$C$203,3,FALSE),0))</f>
        <v/>
      </c>
      <c r="G263" s="20" t="str">
        <f t="shared" si="8"/>
        <v/>
      </c>
      <c r="H263" s="18"/>
      <c r="I263" s="20" t="str">
        <f t="shared" si="9"/>
        <v/>
      </c>
      <c r="J263" s="21" t="str">
        <f>IF(OR($A263="",$C263=""),"",$A263&amp;"#"&amp;COUNTIFS($A$4:$A263,$A263,$C$4:$C263,"&lt;&gt;"))</f>
        <v/>
      </c>
    </row>
    <row r="264" spans="1:10" x14ac:dyDescent="0.3">
      <c r="A264" s="17"/>
      <c r="B264" s="19" t="str">
        <f>IF($A264="","",IFERROR(INDEX(Bills!$B:$B,MATCH($A264,Bills!$A:$A,0)),""))</f>
        <v/>
      </c>
      <c r="C264" s="17"/>
      <c r="D264" s="21" t="str">
        <f>IF($C264="","",IFERROR(VLOOKUP($C264,Services!$A$4:$C$203,2,FALSE),"Other"))</f>
        <v/>
      </c>
      <c r="E264" s="17"/>
      <c r="F264" s="18" t="str">
        <f>IF($C264="","",IFERROR(VLOOKUP($C264,Services!$A$4:$C$203,3,FALSE),0))</f>
        <v/>
      </c>
      <c r="G264" s="20" t="str">
        <f t="shared" si="8"/>
        <v/>
      </c>
      <c r="H264" s="18"/>
      <c r="I264" s="20" t="str">
        <f t="shared" si="9"/>
        <v/>
      </c>
      <c r="J264" s="21" t="str">
        <f>IF(OR($A264="",$C264=""),"",$A264&amp;"#"&amp;COUNTIFS($A$4:$A264,$A264,$C$4:$C264,"&lt;&gt;"))</f>
        <v/>
      </c>
    </row>
    <row r="265" spans="1:10" x14ac:dyDescent="0.3">
      <c r="A265" s="17"/>
      <c r="B265" s="19" t="str">
        <f>IF($A265="","",IFERROR(INDEX(Bills!$B:$B,MATCH($A265,Bills!$A:$A,0)),""))</f>
        <v/>
      </c>
      <c r="C265" s="17"/>
      <c r="D265" s="21" t="str">
        <f>IF($C265="","",IFERROR(VLOOKUP($C265,Services!$A$4:$C$203,2,FALSE),"Other"))</f>
        <v/>
      </c>
      <c r="E265" s="17"/>
      <c r="F265" s="18" t="str">
        <f>IF($C265="","",IFERROR(VLOOKUP($C265,Services!$A$4:$C$203,3,FALSE),0))</f>
        <v/>
      </c>
      <c r="G265" s="20" t="str">
        <f t="shared" si="8"/>
        <v/>
      </c>
      <c r="H265" s="18"/>
      <c r="I265" s="20" t="str">
        <f t="shared" si="9"/>
        <v/>
      </c>
      <c r="J265" s="21" t="str">
        <f>IF(OR($A265="",$C265=""),"",$A265&amp;"#"&amp;COUNTIFS($A$4:$A265,$A265,$C$4:$C265,"&lt;&gt;"))</f>
        <v/>
      </c>
    </row>
    <row r="266" spans="1:10" x14ac:dyDescent="0.3">
      <c r="A266" s="17"/>
      <c r="B266" s="19" t="str">
        <f>IF($A266="","",IFERROR(INDEX(Bills!$B:$B,MATCH($A266,Bills!$A:$A,0)),""))</f>
        <v/>
      </c>
      <c r="C266" s="17"/>
      <c r="D266" s="21" t="str">
        <f>IF($C266="","",IFERROR(VLOOKUP($C266,Services!$A$4:$C$203,2,FALSE),"Other"))</f>
        <v/>
      </c>
      <c r="E266" s="17"/>
      <c r="F266" s="18" t="str">
        <f>IF($C266="","",IFERROR(VLOOKUP($C266,Services!$A$4:$C$203,3,FALSE),0))</f>
        <v/>
      </c>
      <c r="G266" s="20" t="str">
        <f t="shared" si="8"/>
        <v/>
      </c>
      <c r="H266" s="18"/>
      <c r="I266" s="20" t="str">
        <f t="shared" si="9"/>
        <v/>
      </c>
      <c r="J266" s="21" t="str">
        <f>IF(OR($A266="",$C266=""),"",$A266&amp;"#"&amp;COUNTIFS($A$4:$A266,$A266,$C$4:$C266,"&lt;&gt;"))</f>
        <v/>
      </c>
    </row>
    <row r="267" spans="1:10" x14ac:dyDescent="0.3">
      <c r="A267" s="17"/>
      <c r="B267" s="19" t="str">
        <f>IF($A267="","",IFERROR(INDEX(Bills!$B:$B,MATCH($A267,Bills!$A:$A,0)),""))</f>
        <v/>
      </c>
      <c r="C267" s="17"/>
      <c r="D267" s="21" t="str">
        <f>IF($C267="","",IFERROR(VLOOKUP($C267,Services!$A$4:$C$203,2,FALSE),"Other"))</f>
        <v/>
      </c>
      <c r="E267" s="17"/>
      <c r="F267" s="18" t="str">
        <f>IF($C267="","",IFERROR(VLOOKUP($C267,Services!$A$4:$C$203,3,FALSE),0))</f>
        <v/>
      </c>
      <c r="G267" s="20" t="str">
        <f t="shared" si="8"/>
        <v/>
      </c>
      <c r="H267" s="18"/>
      <c r="I267" s="20" t="str">
        <f t="shared" si="9"/>
        <v/>
      </c>
      <c r="J267" s="21" t="str">
        <f>IF(OR($A267="",$C267=""),"",$A267&amp;"#"&amp;COUNTIFS($A$4:$A267,$A267,$C$4:$C267,"&lt;&gt;"))</f>
        <v/>
      </c>
    </row>
    <row r="268" spans="1:10" x14ac:dyDescent="0.3">
      <c r="A268" s="17"/>
      <c r="B268" s="19" t="str">
        <f>IF($A268="","",IFERROR(INDEX(Bills!$B:$B,MATCH($A268,Bills!$A:$A,0)),""))</f>
        <v/>
      </c>
      <c r="C268" s="17"/>
      <c r="D268" s="21" t="str">
        <f>IF($C268="","",IFERROR(VLOOKUP($C268,Services!$A$4:$C$203,2,FALSE),"Other"))</f>
        <v/>
      </c>
      <c r="E268" s="17"/>
      <c r="F268" s="18" t="str">
        <f>IF($C268="","",IFERROR(VLOOKUP($C268,Services!$A$4:$C$203,3,FALSE),0))</f>
        <v/>
      </c>
      <c r="G268" s="20" t="str">
        <f t="shared" si="8"/>
        <v/>
      </c>
      <c r="H268" s="18"/>
      <c r="I268" s="20" t="str">
        <f t="shared" si="9"/>
        <v/>
      </c>
      <c r="J268" s="21" t="str">
        <f>IF(OR($A268="",$C268=""),"",$A268&amp;"#"&amp;COUNTIFS($A$4:$A268,$A268,$C$4:$C268,"&lt;&gt;"))</f>
        <v/>
      </c>
    </row>
    <row r="269" spans="1:10" x14ac:dyDescent="0.3">
      <c r="A269" s="17"/>
      <c r="B269" s="19" t="str">
        <f>IF($A269="","",IFERROR(INDEX(Bills!$B:$B,MATCH($A269,Bills!$A:$A,0)),""))</f>
        <v/>
      </c>
      <c r="C269" s="17"/>
      <c r="D269" s="21" t="str">
        <f>IF($C269="","",IFERROR(VLOOKUP($C269,Services!$A$4:$C$203,2,FALSE),"Other"))</f>
        <v/>
      </c>
      <c r="E269" s="17"/>
      <c r="F269" s="18" t="str">
        <f>IF($C269="","",IFERROR(VLOOKUP($C269,Services!$A$4:$C$203,3,FALSE),0))</f>
        <v/>
      </c>
      <c r="G269" s="20" t="str">
        <f t="shared" si="8"/>
        <v/>
      </c>
      <c r="H269" s="18"/>
      <c r="I269" s="20" t="str">
        <f t="shared" si="9"/>
        <v/>
      </c>
      <c r="J269" s="21" t="str">
        <f>IF(OR($A269="",$C269=""),"",$A269&amp;"#"&amp;COUNTIFS($A$4:$A269,$A269,$C$4:$C269,"&lt;&gt;"))</f>
        <v/>
      </c>
    </row>
    <row r="270" spans="1:10" x14ac:dyDescent="0.3">
      <c r="A270" s="17"/>
      <c r="B270" s="19" t="str">
        <f>IF($A270="","",IFERROR(INDEX(Bills!$B:$B,MATCH($A270,Bills!$A:$A,0)),""))</f>
        <v/>
      </c>
      <c r="C270" s="17"/>
      <c r="D270" s="21" t="str">
        <f>IF($C270="","",IFERROR(VLOOKUP($C270,Services!$A$4:$C$203,2,FALSE),"Other"))</f>
        <v/>
      </c>
      <c r="E270" s="17"/>
      <c r="F270" s="18" t="str">
        <f>IF($C270="","",IFERROR(VLOOKUP($C270,Services!$A$4:$C$203,3,FALSE),0))</f>
        <v/>
      </c>
      <c r="G270" s="20" t="str">
        <f t="shared" si="8"/>
        <v/>
      </c>
      <c r="H270" s="18"/>
      <c r="I270" s="20" t="str">
        <f t="shared" si="9"/>
        <v/>
      </c>
      <c r="J270" s="21" t="str">
        <f>IF(OR($A270="",$C270=""),"",$A270&amp;"#"&amp;COUNTIFS($A$4:$A270,$A270,$C$4:$C270,"&lt;&gt;"))</f>
        <v/>
      </c>
    </row>
    <row r="271" spans="1:10" x14ac:dyDescent="0.3">
      <c r="A271" s="17"/>
      <c r="B271" s="19" t="str">
        <f>IF($A271="","",IFERROR(INDEX(Bills!$B:$B,MATCH($A271,Bills!$A:$A,0)),""))</f>
        <v/>
      </c>
      <c r="C271" s="17"/>
      <c r="D271" s="21" t="str">
        <f>IF($C271="","",IFERROR(VLOOKUP($C271,Services!$A$4:$C$203,2,FALSE),"Other"))</f>
        <v/>
      </c>
      <c r="E271" s="17"/>
      <c r="F271" s="18" t="str">
        <f>IF($C271="","",IFERROR(VLOOKUP($C271,Services!$A$4:$C$203,3,FALSE),0))</f>
        <v/>
      </c>
      <c r="G271" s="20" t="str">
        <f t="shared" si="8"/>
        <v/>
      </c>
      <c r="H271" s="18"/>
      <c r="I271" s="20" t="str">
        <f t="shared" si="9"/>
        <v/>
      </c>
      <c r="J271" s="21" t="str">
        <f>IF(OR($A271="",$C271=""),"",$A271&amp;"#"&amp;COUNTIFS($A$4:$A271,$A271,$C$4:$C271,"&lt;&gt;"))</f>
        <v/>
      </c>
    </row>
    <row r="272" spans="1:10" x14ac:dyDescent="0.3">
      <c r="A272" s="17"/>
      <c r="B272" s="19" t="str">
        <f>IF($A272="","",IFERROR(INDEX(Bills!$B:$B,MATCH($A272,Bills!$A:$A,0)),""))</f>
        <v/>
      </c>
      <c r="C272" s="17"/>
      <c r="D272" s="21" t="str">
        <f>IF($C272="","",IFERROR(VLOOKUP($C272,Services!$A$4:$C$203,2,FALSE),"Other"))</f>
        <v/>
      </c>
      <c r="E272" s="17"/>
      <c r="F272" s="18" t="str">
        <f>IF($C272="","",IFERROR(VLOOKUP($C272,Services!$A$4:$C$203,3,FALSE),0))</f>
        <v/>
      </c>
      <c r="G272" s="20" t="str">
        <f t="shared" si="8"/>
        <v/>
      </c>
      <c r="H272" s="18"/>
      <c r="I272" s="20" t="str">
        <f t="shared" si="9"/>
        <v/>
      </c>
      <c r="J272" s="21" t="str">
        <f>IF(OR($A272="",$C272=""),"",$A272&amp;"#"&amp;COUNTIFS($A$4:$A272,$A272,$C$4:$C272,"&lt;&gt;"))</f>
        <v/>
      </c>
    </row>
    <row r="273" spans="1:10" x14ac:dyDescent="0.3">
      <c r="A273" s="17"/>
      <c r="B273" s="19" t="str">
        <f>IF($A273="","",IFERROR(INDEX(Bills!$B:$B,MATCH($A273,Bills!$A:$A,0)),""))</f>
        <v/>
      </c>
      <c r="C273" s="17"/>
      <c r="D273" s="21" t="str">
        <f>IF($C273="","",IFERROR(VLOOKUP($C273,Services!$A$4:$C$203,2,FALSE),"Other"))</f>
        <v/>
      </c>
      <c r="E273" s="17"/>
      <c r="F273" s="18" t="str">
        <f>IF($C273="","",IFERROR(VLOOKUP($C273,Services!$A$4:$C$203,3,FALSE),0))</f>
        <v/>
      </c>
      <c r="G273" s="20" t="str">
        <f t="shared" si="8"/>
        <v/>
      </c>
      <c r="H273" s="18"/>
      <c r="I273" s="20" t="str">
        <f t="shared" si="9"/>
        <v/>
      </c>
      <c r="J273" s="21" t="str">
        <f>IF(OR($A273="",$C273=""),"",$A273&amp;"#"&amp;COUNTIFS($A$4:$A273,$A273,$C$4:$C273,"&lt;&gt;"))</f>
        <v/>
      </c>
    </row>
    <row r="274" spans="1:10" x14ac:dyDescent="0.3">
      <c r="A274" s="17"/>
      <c r="B274" s="19" t="str">
        <f>IF($A274="","",IFERROR(INDEX(Bills!$B:$B,MATCH($A274,Bills!$A:$A,0)),""))</f>
        <v/>
      </c>
      <c r="C274" s="17"/>
      <c r="D274" s="21" t="str">
        <f>IF($C274="","",IFERROR(VLOOKUP($C274,Services!$A$4:$C$203,2,FALSE),"Other"))</f>
        <v/>
      </c>
      <c r="E274" s="17"/>
      <c r="F274" s="18" t="str">
        <f>IF($C274="","",IFERROR(VLOOKUP($C274,Services!$A$4:$C$203,3,FALSE),0))</f>
        <v/>
      </c>
      <c r="G274" s="20" t="str">
        <f t="shared" si="8"/>
        <v/>
      </c>
      <c r="H274" s="18"/>
      <c r="I274" s="20" t="str">
        <f t="shared" si="9"/>
        <v/>
      </c>
      <c r="J274" s="21" t="str">
        <f>IF(OR($A274="",$C274=""),"",$A274&amp;"#"&amp;COUNTIFS($A$4:$A274,$A274,$C$4:$C274,"&lt;&gt;"))</f>
        <v/>
      </c>
    </row>
    <row r="275" spans="1:10" x14ac:dyDescent="0.3">
      <c r="A275" s="17"/>
      <c r="B275" s="19" t="str">
        <f>IF($A275="","",IFERROR(INDEX(Bills!$B:$B,MATCH($A275,Bills!$A:$A,0)),""))</f>
        <v/>
      </c>
      <c r="C275" s="17"/>
      <c r="D275" s="21" t="str">
        <f>IF($C275="","",IFERROR(VLOOKUP($C275,Services!$A$4:$C$203,2,FALSE),"Other"))</f>
        <v/>
      </c>
      <c r="E275" s="17"/>
      <c r="F275" s="18" t="str">
        <f>IF($C275="","",IFERROR(VLOOKUP($C275,Services!$A$4:$C$203,3,FALSE),0))</f>
        <v/>
      </c>
      <c r="G275" s="20" t="str">
        <f t="shared" si="8"/>
        <v/>
      </c>
      <c r="H275" s="18"/>
      <c r="I275" s="20" t="str">
        <f t="shared" si="9"/>
        <v/>
      </c>
      <c r="J275" s="21" t="str">
        <f>IF(OR($A275="",$C275=""),"",$A275&amp;"#"&amp;COUNTIFS($A$4:$A275,$A275,$C$4:$C275,"&lt;&gt;"))</f>
        <v/>
      </c>
    </row>
    <row r="276" spans="1:10" x14ac:dyDescent="0.3">
      <c r="A276" s="17"/>
      <c r="B276" s="19" t="str">
        <f>IF($A276="","",IFERROR(INDEX(Bills!$B:$B,MATCH($A276,Bills!$A:$A,0)),""))</f>
        <v/>
      </c>
      <c r="C276" s="17"/>
      <c r="D276" s="21" t="str">
        <f>IF($C276="","",IFERROR(VLOOKUP($C276,Services!$A$4:$C$203,2,FALSE),"Other"))</f>
        <v/>
      </c>
      <c r="E276" s="17"/>
      <c r="F276" s="18" t="str">
        <f>IF($C276="","",IFERROR(VLOOKUP($C276,Services!$A$4:$C$203,3,FALSE),0))</f>
        <v/>
      </c>
      <c r="G276" s="20" t="str">
        <f t="shared" si="8"/>
        <v/>
      </c>
      <c r="H276" s="18"/>
      <c r="I276" s="20" t="str">
        <f t="shared" si="9"/>
        <v/>
      </c>
      <c r="J276" s="21" t="str">
        <f>IF(OR($A276="",$C276=""),"",$A276&amp;"#"&amp;COUNTIFS($A$4:$A276,$A276,$C$4:$C276,"&lt;&gt;"))</f>
        <v/>
      </c>
    </row>
    <row r="277" spans="1:10" x14ac:dyDescent="0.3">
      <c r="A277" s="17"/>
      <c r="B277" s="19" t="str">
        <f>IF($A277="","",IFERROR(INDEX(Bills!$B:$B,MATCH($A277,Bills!$A:$A,0)),""))</f>
        <v/>
      </c>
      <c r="C277" s="17"/>
      <c r="D277" s="21" t="str">
        <f>IF($C277="","",IFERROR(VLOOKUP($C277,Services!$A$4:$C$203,2,FALSE),"Other"))</f>
        <v/>
      </c>
      <c r="E277" s="17"/>
      <c r="F277" s="18" t="str">
        <f>IF($C277="","",IFERROR(VLOOKUP($C277,Services!$A$4:$C$203,3,FALSE),0))</f>
        <v/>
      </c>
      <c r="G277" s="20" t="str">
        <f t="shared" si="8"/>
        <v/>
      </c>
      <c r="H277" s="18"/>
      <c r="I277" s="20" t="str">
        <f t="shared" si="9"/>
        <v/>
      </c>
      <c r="J277" s="21" t="str">
        <f>IF(OR($A277="",$C277=""),"",$A277&amp;"#"&amp;COUNTIFS($A$4:$A277,$A277,$C$4:$C277,"&lt;&gt;"))</f>
        <v/>
      </c>
    </row>
    <row r="278" spans="1:10" x14ac:dyDescent="0.3">
      <c r="A278" s="17"/>
      <c r="B278" s="19" t="str">
        <f>IF($A278="","",IFERROR(INDEX(Bills!$B:$B,MATCH($A278,Bills!$A:$A,0)),""))</f>
        <v/>
      </c>
      <c r="C278" s="17"/>
      <c r="D278" s="21" t="str">
        <f>IF($C278="","",IFERROR(VLOOKUP($C278,Services!$A$4:$C$203,2,FALSE),"Other"))</f>
        <v/>
      </c>
      <c r="E278" s="17"/>
      <c r="F278" s="18" t="str">
        <f>IF($C278="","",IFERROR(VLOOKUP($C278,Services!$A$4:$C$203,3,FALSE),0))</f>
        <v/>
      </c>
      <c r="G278" s="20" t="str">
        <f t="shared" si="8"/>
        <v/>
      </c>
      <c r="H278" s="18"/>
      <c r="I278" s="20" t="str">
        <f t="shared" si="9"/>
        <v/>
      </c>
      <c r="J278" s="21" t="str">
        <f>IF(OR($A278="",$C278=""),"",$A278&amp;"#"&amp;COUNTIFS($A$4:$A278,$A278,$C$4:$C278,"&lt;&gt;"))</f>
        <v/>
      </c>
    </row>
    <row r="279" spans="1:10" x14ac:dyDescent="0.3">
      <c r="A279" s="17"/>
      <c r="B279" s="19" t="str">
        <f>IF($A279="","",IFERROR(INDEX(Bills!$B:$B,MATCH($A279,Bills!$A:$A,0)),""))</f>
        <v/>
      </c>
      <c r="C279" s="17"/>
      <c r="D279" s="21" t="str">
        <f>IF($C279="","",IFERROR(VLOOKUP($C279,Services!$A$4:$C$203,2,FALSE),"Other"))</f>
        <v/>
      </c>
      <c r="E279" s="17"/>
      <c r="F279" s="18" t="str">
        <f>IF($C279="","",IFERROR(VLOOKUP($C279,Services!$A$4:$C$203,3,FALSE),0))</f>
        <v/>
      </c>
      <c r="G279" s="20" t="str">
        <f t="shared" si="8"/>
        <v/>
      </c>
      <c r="H279" s="18"/>
      <c r="I279" s="20" t="str">
        <f t="shared" si="9"/>
        <v/>
      </c>
      <c r="J279" s="21" t="str">
        <f>IF(OR($A279="",$C279=""),"",$A279&amp;"#"&amp;COUNTIFS($A$4:$A279,$A279,$C$4:$C279,"&lt;&gt;"))</f>
        <v/>
      </c>
    </row>
    <row r="280" spans="1:10" x14ac:dyDescent="0.3">
      <c r="A280" s="17"/>
      <c r="B280" s="19" t="str">
        <f>IF($A280="","",IFERROR(INDEX(Bills!$B:$B,MATCH($A280,Bills!$A:$A,0)),""))</f>
        <v/>
      </c>
      <c r="C280" s="17"/>
      <c r="D280" s="21" t="str">
        <f>IF($C280="","",IFERROR(VLOOKUP($C280,Services!$A$4:$C$203,2,FALSE),"Other"))</f>
        <v/>
      </c>
      <c r="E280" s="17"/>
      <c r="F280" s="18" t="str">
        <f>IF($C280="","",IFERROR(VLOOKUP($C280,Services!$A$4:$C$203,3,FALSE),0))</f>
        <v/>
      </c>
      <c r="G280" s="20" t="str">
        <f t="shared" si="8"/>
        <v/>
      </c>
      <c r="H280" s="18"/>
      <c r="I280" s="20" t="str">
        <f t="shared" si="9"/>
        <v/>
      </c>
      <c r="J280" s="21" t="str">
        <f>IF(OR($A280="",$C280=""),"",$A280&amp;"#"&amp;COUNTIFS($A$4:$A280,$A280,$C$4:$C280,"&lt;&gt;"))</f>
        <v/>
      </c>
    </row>
    <row r="281" spans="1:10" x14ac:dyDescent="0.3">
      <c r="A281" s="17"/>
      <c r="B281" s="19" t="str">
        <f>IF($A281="","",IFERROR(INDEX(Bills!$B:$B,MATCH($A281,Bills!$A:$A,0)),""))</f>
        <v/>
      </c>
      <c r="C281" s="17"/>
      <c r="D281" s="21" t="str">
        <f>IF($C281="","",IFERROR(VLOOKUP($C281,Services!$A$4:$C$203,2,FALSE),"Other"))</f>
        <v/>
      </c>
      <c r="E281" s="17"/>
      <c r="F281" s="18" t="str">
        <f>IF($C281="","",IFERROR(VLOOKUP($C281,Services!$A$4:$C$203,3,FALSE),0))</f>
        <v/>
      </c>
      <c r="G281" s="20" t="str">
        <f t="shared" si="8"/>
        <v/>
      </c>
      <c r="H281" s="18"/>
      <c r="I281" s="20" t="str">
        <f t="shared" si="9"/>
        <v/>
      </c>
      <c r="J281" s="21" t="str">
        <f>IF(OR($A281="",$C281=""),"",$A281&amp;"#"&amp;COUNTIFS($A$4:$A281,$A281,$C$4:$C281,"&lt;&gt;"))</f>
        <v/>
      </c>
    </row>
    <row r="282" spans="1:10" x14ac:dyDescent="0.3">
      <c r="A282" s="17"/>
      <c r="B282" s="19" t="str">
        <f>IF($A282="","",IFERROR(INDEX(Bills!$B:$B,MATCH($A282,Bills!$A:$A,0)),""))</f>
        <v/>
      </c>
      <c r="C282" s="17"/>
      <c r="D282" s="21" t="str">
        <f>IF($C282="","",IFERROR(VLOOKUP($C282,Services!$A$4:$C$203,2,FALSE),"Other"))</f>
        <v/>
      </c>
      <c r="E282" s="17"/>
      <c r="F282" s="18" t="str">
        <f>IF($C282="","",IFERROR(VLOOKUP($C282,Services!$A$4:$C$203,3,FALSE),0))</f>
        <v/>
      </c>
      <c r="G282" s="20" t="str">
        <f t="shared" si="8"/>
        <v/>
      </c>
      <c r="H282" s="18"/>
      <c r="I282" s="20" t="str">
        <f t="shared" si="9"/>
        <v/>
      </c>
      <c r="J282" s="21" t="str">
        <f>IF(OR($A282="",$C282=""),"",$A282&amp;"#"&amp;COUNTIFS($A$4:$A282,$A282,$C$4:$C282,"&lt;&gt;"))</f>
        <v/>
      </c>
    </row>
    <row r="283" spans="1:10" x14ac:dyDescent="0.3">
      <c r="A283" s="17"/>
      <c r="B283" s="19" t="str">
        <f>IF($A283="","",IFERROR(INDEX(Bills!$B:$B,MATCH($A283,Bills!$A:$A,0)),""))</f>
        <v/>
      </c>
      <c r="C283" s="17"/>
      <c r="D283" s="21" t="str">
        <f>IF($C283="","",IFERROR(VLOOKUP($C283,Services!$A$4:$C$203,2,FALSE),"Other"))</f>
        <v/>
      </c>
      <c r="E283" s="17"/>
      <c r="F283" s="18" t="str">
        <f>IF($C283="","",IFERROR(VLOOKUP($C283,Services!$A$4:$C$203,3,FALSE),0))</f>
        <v/>
      </c>
      <c r="G283" s="20" t="str">
        <f t="shared" si="8"/>
        <v/>
      </c>
      <c r="H283" s="18"/>
      <c r="I283" s="20" t="str">
        <f t="shared" si="9"/>
        <v/>
      </c>
      <c r="J283" s="21" t="str">
        <f>IF(OR($A283="",$C283=""),"",$A283&amp;"#"&amp;COUNTIFS($A$4:$A283,$A283,$C$4:$C283,"&lt;&gt;"))</f>
        <v/>
      </c>
    </row>
    <row r="284" spans="1:10" x14ac:dyDescent="0.3">
      <c r="A284" s="17"/>
      <c r="B284" s="19" t="str">
        <f>IF($A284="","",IFERROR(INDEX(Bills!$B:$B,MATCH($A284,Bills!$A:$A,0)),""))</f>
        <v/>
      </c>
      <c r="C284" s="17"/>
      <c r="D284" s="21" t="str">
        <f>IF($C284="","",IFERROR(VLOOKUP($C284,Services!$A$4:$C$203,2,FALSE),"Other"))</f>
        <v/>
      </c>
      <c r="E284" s="17"/>
      <c r="F284" s="18" t="str">
        <f>IF($C284="","",IFERROR(VLOOKUP($C284,Services!$A$4:$C$203,3,FALSE),0))</f>
        <v/>
      </c>
      <c r="G284" s="20" t="str">
        <f t="shared" si="8"/>
        <v/>
      </c>
      <c r="H284" s="18"/>
      <c r="I284" s="20" t="str">
        <f t="shared" si="9"/>
        <v/>
      </c>
      <c r="J284" s="21" t="str">
        <f>IF(OR($A284="",$C284=""),"",$A284&amp;"#"&amp;COUNTIFS($A$4:$A284,$A284,$C$4:$C284,"&lt;&gt;"))</f>
        <v/>
      </c>
    </row>
    <row r="285" spans="1:10" x14ac:dyDescent="0.3">
      <c r="A285" s="17"/>
      <c r="B285" s="19" t="str">
        <f>IF($A285="","",IFERROR(INDEX(Bills!$B:$B,MATCH($A285,Bills!$A:$A,0)),""))</f>
        <v/>
      </c>
      <c r="C285" s="17"/>
      <c r="D285" s="21" t="str">
        <f>IF($C285="","",IFERROR(VLOOKUP($C285,Services!$A$4:$C$203,2,FALSE),"Other"))</f>
        <v/>
      </c>
      <c r="E285" s="17"/>
      <c r="F285" s="18" t="str">
        <f>IF($C285="","",IFERROR(VLOOKUP($C285,Services!$A$4:$C$203,3,FALSE),0))</f>
        <v/>
      </c>
      <c r="G285" s="20" t="str">
        <f t="shared" si="8"/>
        <v/>
      </c>
      <c r="H285" s="18"/>
      <c r="I285" s="20" t="str">
        <f t="shared" si="9"/>
        <v/>
      </c>
      <c r="J285" s="21" t="str">
        <f>IF(OR($A285="",$C285=""),"",$A285&amp;"#"&amp;COUNTIFS($A$4:$A285,$A285,$C$4:$C285,"&lt;&gt;"))</f>
        <v/>
      </c>
    </row>
    <row r="286" spans="1:10" x14ac:dyDescent="0.3">
      <c r="A286" s="17"/>
      <c r="B286" s="19" t="str">
        <f>IF($A286="","",IFERROR(INDEX(Bills!$B:$B,MATCH($A286,Bills!$A:$A,0)),""))</f>
        <v/>
      </c>
      <c r="C286" s="17"/>
      <c r="D286" s="21" t="str">
        <f>IF($C286="","",IFERROR(VLOOKUP($C286,Services!$A$4:$C$203,2,FALSE),"Other"))</f>
        <v/>
      </c>
      <c r="E286" s="17"/>
      <c r="F286" s="18" t="str">
        <f>IF($C286="","",IFERROR(VLOOKUP($C286,Services!$A$4:$C$203,3,FALSE),0))</f>
        <v/>
      </c>
      <c r="G286" s="20" t="str">
        <f t="shared" si="8"/>
        <v/>
      </c>
      <c r="H286" s="18"/>
      <c r="I286" s="20" t="str">
        <f t="shared" si="9"/>
        <v/>
      </c>
      <c r="J286" s="21" t="str">
        <f>IF(OR($A286="",$C286=""),"",$A286&amp;"#"&amp;COUNTIFS($A$4:$A286,$A286,$C$4:$C286,"&lt;&gt;"))</f>
        <v/>
      </c>
    </row>
    <row r="287" spans="1:10" x14ac:dyDescent="0.3">
      <c r="A287" s="17"/>
      <c r="B287" s="19" t="str">
        <f>IF($A287="","",IFERROR(INDEX(Bills!$B:$B,MATCH($A287,Bills!$A:$A,0)),""))</f>
        <v/>
      </c>
      <c r="C287" s="17"/>
      <c r="D287" s="21" t="str">
        <f>IF($C287="","",IFERROR(VLOOKUP($C287,Services!$A$4:$C$203,2,FALSE),"Other"))</f>
        <v/>
      </c>
      <c r="E287" s="17"/>
      <c r="F287" s="18" t="str">
        <f>IF($C287="","",IFERROR(VLOOKUP($C287,Services!$A$4:$C$203,3,FALSE),0))</f>
        <v/>
      </c>
      <c r="G287" s="20" t="str">
        <f t="shared" si="8"/>
        <v/>
      </c>
      <c r="H287" s="18"/>
      <c r="I287" s="20" t="str">
        <f t="shared" si="9"/>
        <v/>
      </c>
      <c r="J287" s="21" t="str">
        <f>IF(OR($A287="",$C287=""),"",$A287&amp;"#"&amp;COUNTIFS($A$4:$A287,$A287,$C$4:$C287,"&lt;&gt;"))</f>
        <v/>
      </c>
    </row>
    <row r="288" spans="1:10" x14ac:dyDescent="0.3">
      <c r="A288" s="17"/>
      <c r="B288" s="19" t="str">
        <f>IF($A288="","",IFERROR(INDEX(Bills!$B:$B,MATCH($A288,Bills!$A:$A,0)),""))</f>
        <v/>
      </c>
      <c r="C288" s="17"/>
      <c r="D288" s="21" t="str">
        <f>IF($C288="","",IFERROR(VLOOKUP($C288,Services!$A$4:$C$203,2,FALSE),"Other"))</f>
        <v/>
      </c>
      <c r="E288" s="17"/>
      <c r="F288" s="18" t="str">
        <f>IF($C288="","",IFERROR(VLOOKUP($C288,Services!$A$4:$C$203,3,FALSE),0))</f>
        <v/>
      </c>
      <c r="G288" s="20" t="str">
        <f t="shared" si="8"/>
        <v/>
      </c>
      <c r="H288" s="18"/>
      <c r="I288" s="20" t="str">
        <f t="shared" si="9"/>
        <v/>
      </c>
      <c r="J288" s="21" t="str">
        <f>IF(OR($A288="",$C288=""),"",$A288&amp;"#"&amp;COUNTIFS($A$4:$A288,$A288,$C$4:$C288,"&lt;&gt;"))</f>
        <v/>
      </c>
    </row>
    <row r="289" spans="1:10" x14ac:dyDescent="0.3">
      <c r="A289" s="17"/>
      <c r="B289" s="19" t="str">
        <f>IF($A289="","",IFERROR(INDEX(Bills!$B:$B,MATCH($A289,Bills!$A:$A,0)),""))</f>
        <v/>
      </c>
      <c r="C289" s="17"/>
      <c r="D289" s="21" t="str">
        <f>IF($C289="","",IFERROR(VLOOKUP($C289,Services!$A$4:$C$203,2,FALSE),"Other"))</f>
        <v/>
      </c>
      <c r="E289" s="17"/>
      <c r="F289" s="18" t="str">
        <f>IF($C289="","",IFERROR(VLOOKUP($C289,Services!$A$4:$C$203,3,FALSE),0))</f>
        <v/>
      </c>
      <c r="G289" s="20" t="str">
        <f t="shared" si="8"/>
        <v/>
      </c>
      <c r="H289" s="18"/>
      <c r="I289" s="20" t="str">
        <f t="shared" si="9"/>
        <v/>
      </c>
      <c r="J289" s="21" t="str">
        <f>IF(OR($A289="",$C289=""),"",$A289&amp;"#"&amp;COUNTIFS($A$4:$A289,$A289,$C$4:$C289,"&lt;&gt;"))</f>
        <v/>
      </c>
    </row>
    <row r="290" spans="1:10" x14ac:dyDescent="0.3">
      <c r="A290" s="17"/>
      <c r="B290" s="19" t="str">
        <f>IF($A290="","",IFERROR(INDEX(Bills!$B:$B,MATCH($A290,Bills!$A:$A,0)),""))</f>
        <v/>
      </c>
      <c r="C290" s="17"/>
      <c r="D290" s="21" t="str">
        <f>IF($C290="","",IFERROR(VLOOKUP($C290,Services!$A$4:$C$203,2,FALSE),"Other"))</f>
        <v/>
      </c>
      <c r="E290" s="17"/>
      <c r="F290" s="18" t="str">
        <f>IF($C290="","",IFERROR(VLOOKUP($C290,Services!$A$4:$C$203,3,FALSE),0))</f>
        <v/>
      </c>
      <c r="G290" s="20" t="str">
        <f t="shared" si="8"/>
        <v/>
      </c>
      <c r="H290" s="18"/>
      <c r="I290" s="20" t="str">
        <f t="shared" si="9"/>
        <v/>
      </c>
      <c r="J290" s="21" t="str">
        <f>IF(OR($A290="",$C290=""),"",$A290&amp;"#"&amp;COUNTIFS($A$4:$A290,$A290,$C$4:$C290,"&lt;&gt;"))</f>
        <v/>
      </c>
    </row>
    <row r="291" spans="1:10" x14ac:dyDescent="0.3">
      <c r="A291" s="17"/>
      <c r="B291" s="19" t="str">
        <f>IF($A291="","",IFERROR(INDEX(Bills!$B:$B,MATCH($A291,Bills!$A:$A,0)),""))</f>
        <v/>
      </c>
      <c r="C291" s="17"/>
      <c r="D291" s="21" t="str">
        <f>IF($C291="","",IFERROR(VLOOKUP($C291,Services!$A$4:$C$203,2,FALSE),"Other"))</f>
        <v/>
      </c>
      <c r="E291" s="17"/>
      <c r="F291" s="18" t="str">
        <f>IF($C291="","",IFERROR(VLOOKUP($C291,Services!$A$4:$C$203,3,FALSE),0))</f>
        <v/>
      </c>
      <c r="G291" s="20" t="str">
        <f t="shared" si="8"/>
        <v/>
      </c>
      <c r="H291" s="18"/>
      <c r="I291" s="20" t="str">
        <f t="shared" si="9"/>
        <v/>
      </c>
      <c r="J291" s="21" t="str">
        <f>IF(OR($A291="",$C291=""),"",$A291&amp;"#"&amp;COUNTIFS($A$4:$A291,$A291,$C$4:$C291,"&lt;&gt;"))</f>
        <v/>
      </c>
    </row>
    <row r="292" spans="1:10" x14ac:dyDescent="0.3">
      <c r="A292" s="17"/>
      <c r="B292" s="19" t="str">
        <f>IF($A292="","",IFERROR(INDEX(Bills!$B:$B,MATCH($A292,Bills!$A:$A,0)),""))</f>
        <v/>
      </c>
      <c r="C292" s="17"/>
      <c r="D292" s="21" t="str">
        <f>IF($C292="","",IFERROR(VLOOKUP($C292,Services!$A$4:$C$203,2,FALSE),"Other"))</f>
        <v/>
      </c>
      <c r="E292" s="17"/>
      <c r="F292" s="18" t="str">
        <f>IF($C292="","",IFERROR(VLOOKUP($C292,Services!$A$4:$C$203,3,FALSE),0))</f>
        <v/>
      </c>
      <c r="G292" s="20" t="str">
        <f t="shared" si="8"/>
        <v/>
      </c>
      <c r="H292" s="18"/>
      <c r="I292" s="20" t="str">
        <f t="shared" si="9"/>
        <v/>
      </c>
      <c r="J292" s="21" t="str">
        <f>IF(OR($A292="",$C292=""),"",$A292&amp;"#"&amp;COUNTIFS($A$4:$A292,$A292,$C$4:$C292,"&lt;&gt;"))</f>
        <v/>
      </c>
    </row>
    <row r="293" spans="1:10" x14ac:dyDescent="0.3">
      <c r="A293" s="17"/>
      <c r="B293" s="19" t="str">
        <f>IF($A293="","",IFERROR(INDEX(Bills!$B:$B,MATCH($A293,Bills!$A:$A,0)),""))</f>
        <v/>
      </c>
      <c r="C293" s="17"/>
      <c r="D293" s="21" t="str">
        <f>IF($C293="","",IFERROR(VLOOKUP($C293,Services!$A$4:$C$203,2,FALSE),"Other"))</f>
        <v/>
      </c>
      <c r="E293" s="17"/>
      <c r="F293" s="18" t="str">
        <f>IF($C293="","",IFERROR(VLOOKUP($C293,Services!$A$4:$C$203,3,FALSE),0))</f>
        <v/>
      </c>
      <c r="G293" s="20" t="str">
        <f t="shared" si="8"/>
        <v/>
      </c>
      <c r="H293" s="18"/>
      <c r="I293" s="20" t="str">
        <f t="shared" si="9"/>
        <v/>
      </c>
      <c r="J293" s="21" t="str">
        <f>IF(OR($A293="",$C293=""),"",$A293&amp;"#"&amp;COUNTIFS($A$4:$A293,$A293,$C$4:$C293,"&lt;&gt;"))</f>
        <v/>
      </c>
    </row>
    <row r="294" spans="1:10" x14ac:dyDescent="0.3">
      <c r="A294" s="17"/>
      <c r="B294" s="19" t="str">
        <f>IF($A294="","",IFERROR(INDEX(Bills!$B:$B,MATCH($A294,Bills!$A:$A,0)),""))</f>
        <v/>
      </c>
      <c r="C294" s="17"/>
      <c r="D294" s="21" t="str">
        <f>IF($C294="","",IFERROR(VLOOKUP($C294,Services!$A$4:$C$203,2,FALSE),"Other"))</f>
        <v/>
      </c>
      <c r="E294" s="17"/>
      <c r="F294" s="18" t="str">
        <f>IF($C294="","",IFERROR(VLOOKUP($C294,Services!$A$4:$C$203,3,FALSE),0))</f>
        <v/>
      </c>
      <c r="G294" s="20" t="str">
        <f t="shared" si="8"/>
        <v/>
      </c>
      <c r="H294" s="18"/>
      <c r="I294" s="20" t="str">
        <f t="shared" si="9"/>
        <v/>
      </c>
      <c r="J294" s="21" t="str">
        <f>IF(OR($A294="",$C294=""),"",$A294&amp;"#"&amp;COUNTIFS($A$4:$A294,$A294,$C$4:$C294,"&lt;&gt;"))</f>
        <v/>
      </c>
    </row>
    <row r="295" spans="1:10" x14ac:dyDescent="0.3">
      <c r="A295" s="17"/>
      <c r="B295" s="19" t="str">
        <f>IF($A295="","",IFERROR(INDEX(Bills!$B:$B,MATCH($A295,Bills!$A:$A,0)),""))</f>
        <v/>
      </c>
      <c r="C295" s="17"/>
      <c r="D295" s="21" t="str">
        <f>IF($C295="","",IFERROR(VLOOKUP($C295,Services!$A$4:$C$203,2,FALSE),"Other"))</f>
        <v/>
      </c>
      <c r="E295" s="17"/>
      <c r="F295" s="18" t="str">
        <f>IF($C295="","",IFERROR(VLOOKUP($C295,Services!$A$4:$C$203,3,FALSE),0))</f>
        <v/>
      </c>
      <c r="G295" s="20" t="str">
        <f t="shared" si="8"/>
        <v/>
      </c>
      <c r="H295" s="18"/>
      <c r="I295" s="20" t="str">
        <f t="shared" si="9"/>
        <v/>
      </c>
      <c r="J295" s="21" t="str">
        <f>IF(OR($A295="",$C295=""),"",$A295&amp;"#"&amp;COUNTIFS($A$4:$A295,$A295,$C$4:$C295,"&lt;&gt;"))</f>
        <v/>
      </c>
    </row>
    <row r="296" spans="1:10" x14ac:dyDescent="0.3">
      <c r="A296" s="17"/>
      <c r="B296" s="19" t="str">
        <f>IF($A296="","",IFERROR(INDEX(Bills!$B:$B,MATCH($A296,Bills!$A:$A,0)),""))</f>
        <v/>
      </c>
      <c r="C296" s="17"/>
      <c r="D296" s="21" t="str">
        <f>IF($C296="","",IFERROR(VLOOKUP($C296,Services!$A$4:$C$203,2,FALSE),"Other"))</f>
        <v/>
      </c>
      <c r="E296" s="17"/>
      <c r="F296" s="18" t="str">
        <f>IF($C296="","",IFERROR(VLOOKUP($C296,Services!$A$4:$C$203,3,FALSE),0))</f>
        <v/>
      </c>
      <c r="G296" s="20" t="str">
        <f t="shared" si="8"/>
        <v/>
      </c>
      <c r="H296" s="18"/>
      <c r="I296" s="20" t="str">
        <f t="shared" si="9"/>
        <v/>
      </c>
      <c r="J296" s="21" t="str">
        <f>IF(OR($A296="",$C296=""),"",$A296&amp;"#"&amp;COUNTIFS($A$4:$A296,$A296,$C$4:$C296,"&lt;&gt;"))</f>
        <v/>
      </c>
    </row>
    <row r="297" spans="1:10" x14ac:dyDescent="0.3">
      <c r="A297" s="17"/>
      <c r="B297" s="19" t="str">
        <f>IF($A297="","",IFERROR(INDEX(Bills!$B:$B,MATCH($A297,Bills!$A:$A,0)),""))</f>
        <v/>
      </c>
      <c r="C297" s="17"/>
      <c r="D297" s="21" t="str">
        <f>IF($C297="","",IFERROR(VLOOKUP($C297,Services!$A$4:$C$203,2,FALSE),"Other"))</f>
        <v/>
      </c>
      <c r="E297" s="17"/>
      <c r="F297" s="18" t="str">
        <f>IF($C297="","",IFERROR(VLOOKUP($C297,Services!$A$4:$C$203,3,FALSE),0))</f>
        <v/>
      </c>
      <c r="G297" s="20" t="str">
        <f t="shared" si="8"/>
        <v/>
      </c>
      <c r="H297" s="18"/>
      <c r="I297" s="20" t="str">
        <f t="shared" si="9"/>
        <v/>
      </c>
      <c r="J297" s="21" t="str">
        <f>IF(OR($A297="",$C297=""),"",$A297&amp;"#"&amp;COUNTIFS($A$4:$A297,$A297,$C$4:$C297,"&lt;&gt;"))</f>
        <v/>
      </c>
    </row>
    <row r="298" spans="1:10" x14ac:dyDescent="0.3">
      <c r="A298" s="17"/>
      <c r="B298" s="19" t="str">
        <f>IF($A298="","",IFERROR(INDEX(Bills!$B:$B,MATCH($A298,Bills!$A:$A,0)),""))</f>
        <v/>
      </c>
      <c r="C298" s="17"/>
      <c r="D298" s="21" t="str">
        <f>IF($C298="","",IFERROR(VLOOKUP($C298,Services!$A$4:$C$203,2,FALSE),"Other"))</f>
        <v/>
      </c>
      <c r="E298" s="17"/>
      <c r="F298" s="18" t="str">
        <f>IF($C298="","",IFERROR(VLOOKUP($C298,Services!$A$4:$C$203,3,FALSE),0))</f>
        <v/>
      </c>
      <c r="G298" s="20" t="str">
        <f t="shared" si="8"/>
        <v/>
      </c>
      <c r="H298" s="18"/>
      <c r="I298" s="20" t="str">
        <f t="shared" si="9"/>
        <v/>
      </c>
      <c r="J298" s="21" t="str">
        <f>IF(OR($A298="",$C298=""),"",$A298&amp;"#"&amp;COUNTIFS($A$4:$A298,$A298,$C$4:$C298,"&lt;&gt;"))</f>
        <v/>
      </c>
    </row>
    <row r="299" spans="1:10" x14ac:dyDescent="0.3">
      <c r="A299" s="17"/>
      <c r="B299" s="19" t="str">
        <f>IF($A299="","",IFERROR(INDEX(Bills!$B:$B,MATCH($A299,Bills!$A:$A,0)),""))</f>
        <v/>
      </c>
      <c r="C299" s="17"/>
      <c r="D299" s="21" t="str">
        <f>IF($C299="","",IFERROR(VLOOKUP($C299,Services!$A$4:$C$203,2,FALSE),"Other"))</f>
        <v/>
      </c>
      <c r="E299" s="17"/>
      <c r="F299" s="18" t="str">
        <f>IF($C299="","",IFERROR(VLOOKUP($C299,Services!$A$4:$C$203,3,FALSE),0))</f>
        <v/>
      </c>
      <c r="G299" s="20" t="str">
        <f t="shared" si="8"/>
        <v/>
      </c>
      <c r="H299" s="18"/>
      <c r="I299" s="20" t="str">
        <f t="shared" si="9"/>
        <v/>
      </c>
      <c r="J299" s="21" t="str">
        <f>IF(OR($A299="",$C299=""),"",$A299&amp;"#"&amp;COUNTIFS($A$4:$A299,$A299,$C$4:$C299,"&lt;&gt;"))</f>
        <v/>
      </c>
    </row>
    <row r="300" spans="1:10" x14ac:dyDescent="0.3">
      <c r="A300" s="17"/>
      <c r="B300" s="19" t="str">
        <f>IF($A300="","",IFERROR(INDEX(Bills!$B:$B,MATCH($A300,Bills!$A:$A,0)),""))</f>
        <v/>
      </c>
      <c r="C300" s="17"/>
      <c r="D300" s="21" t="str">
        <f>IF($C300="","",IFERROR(VLOOKUP($C300,Services!$A$4:$C$203,2,FALSE),"Other"))</f>
        <v/>
      </c>
      <c r="E300" s="17"/>
      <c r="F300" s="18" t="str">
        <f>IF($C300="","",IFERROR(VLOOKUP($C300,Services!$A$4:$C$203,3,FALSE),0))</f>
        <v/>
      </c>
      <c r="G300" s="20" t="str">
        <f t="shared" si="8"/>
        <v/>
      </c>
      <c r="H300" s="18"/>
      <c r="I300" s="20" t="str">
        <f t="shared" si="9"/>
        <v/>
      </c>
      <c r="J300" s="21" t="str">
        <f>IF(OR($A300="",$C300=""),"",$A300&amp;"#"&amp;COUNTIFS($A$4:$A300,$A300,$C$4:$C300,"&lt;&gt;"))</f>
        <v/>
      </c>
    </row>
    <row r="301" spans="1:10" x14ac:dyDescent="0.3">
      <c r="A301" s="17"/>
      <c r="B301" s="19" t="str">
        <f>IF($A301="","",IFERROR(INDEX(Bills!$B:$B,MATCH($A301,Bills!$A:$A,0)),""))</f>
        <v/>
      </c>
      <c r="C301" s="17"/>
      <c r="D301" s="21" t="str">
        <f>IF($C301="","",IFERROR(VLOOKUP($C301,Services!$A$4:$C$203,2,FALSE),"Other"))</f>
        <v/>
      </c>
      <c r="E301" s="17"/>
      <c r="F301" s="18" t="str">
        <f>IF($C301="","",IFERROR(VLOOKUP($C301,Services!$A$4:$C$203,3,FALSE),0))</f>
        <v/>
      </c>
      <c r="G301" s="20" t="str">
        <f t="shared" si="8"/>
        <v/>
      </c>
      <c r="H301" s="18"/>
      <c r="I301" s="20" t="str">
        <f t="shared" si="9"/>
        <v/>
      </c>
      <c r="J301" s="21" t="str">
        <f>IF(OR($A301="",$C301=""),"",$A301&amp;"#"&amp;COUNTIFS($A$4:$A301,$A301,$C$4:$C301,"&lt;&gt;"))</f>
        <v/>
      </c>
    </row>
    <row r="302" spans="1:10" x14ac:dyDescent="0.3">
      <c r="A302" s="17"/>
      <c r="B302" s="19" t="str">
        <f>IF($A302="","",IFERROR(INDEX(Bills!$B:$B,MATCH($A302,Bills!$A:$A,0)),""))</f>
        <v/>
      </c>
      <c r="C302" s="17"/>
      <c r="D302" s="21" t="str">
        <f>IF($C302="","",IFERROR(VLOOKUP($C302,Services!$A$4:$C$203,2,FALSE),"Other"))</f>
        <v/>
      </c>
      <c r="E302" s="17"/>
      <c r="F302" s="18" t="str">
        <f>IF($C302="","",IFERROR(VLOOKUP($C302,Services!$A$4:$C$203,3,FALSE),0))</f>
        <v/>
      </c>
      <c r="G302" s="20" t="str">
        <f t="shared" si="8"/>
        <v/>
      </c>
      <c r="H302" s="18"/>
      <c r="I302" s="20" t="str">
        <f t="shared" si="9"/>
        <v/>
      </c>
      <c r="J302" s="21" t="str">
        <f>IF(OR($A302="",$C302=""),"",$A302&amp;"#"&amp;COUNTIFS($A$4:$A302,$A302,$C$4:$C302,"&lt;&gt;"))</f>
        <v/>
      </c>
    </row>
    <row r="303" spans="1:10" x14ac:dyDescent="0.3">
      <c r="A303" s="17"/>
      <c r="B303" s="19" t="str">
        <f>IF($A303="","",IFERROR(INDEX(Bills!$B:$B,MATCH($A303,Bills!$A:$A,0)),""))</f>
        <v/>
      </c>
      <c r="C303" s="17"/>
      <c r="D303" s="21" t="str">
        <f>IF($C303="","",IFERROR(VLOOKUP($C303,Services!$A$4:$C$203,2,FALSE),"Other"))</f>
        <v/>
      </c>
      <c r="E303" s="17"/>
      <c r="F303" s="18" t="str">
        <f>IF($C303="","",IFERROR(VLOOKUP($C303,Services!$A$4:$C$203,3,FALSE),0))</f>
        <v/>
      </c>
      <c r="G303" s="20" t="str">
        <f t="shared" si="8"/>
        <v/>
      </c>
      <c r="H303" s="18"/>
      <c r="I303" s="20" t="str">
        <f t="shared" si="9"/>
        <v/>
      </c>
      <c r="J303" s="21" t="str">
        <f>IF(OR($A303="",$C303=""),"",$A303&amp;"#"&amp;COUNTIFS($A$4:$A303,$A303,$C$4:$C303,"&lt;&gt;"))</f>
        <v/>
      </c>
    </row>
    <row r="304" spans="1:10" x14ac:dyDescent="0.3">
      <c r="A304" s="17"/>
      <c r="B304" s="19" t="str">
        <f>IF($A304="","",IFERROR(INDEX(Bills!$B:$B,MATCH($A304,Bills!$A:$A,0)),""))</f>
        <v/>
      </c>
      <c r="C304" s="17"/>
      <c r="D304" s="21" t="str">
        <f>IF($C304="","",IFERROR(VLOOKUP($C304,Services!$A$4:$C$203,2,FALSE),"Other"))</f>
        <v/>
      </c>
      <c r="E304" s="17"/>
      <c r="F304" s="18" t="str">
        <f>IF($C304="","",IFERROR(VLOOKUP($C304,Services!$A$4:$C$203,3,FALSE),0))</f>
        <v/>
      </c>
      <c r="G304" s="20" t="str">
        <f t="shared" si="8"/>
        <v/>
      </c>
      <c r="H304" s="18"/>
      <c r="I304" s="20" t="str">
        <f t="shared" si="9"/>
        <v/>
      </c>
      <c r="J304" s="21" t="str">
        <f>IF(OR($A304="",$C304=""),"",$A304&amp;"#"&amp;COUNTIFS($A$4:$A304,$A304,$C$4:$C304,"&lt;&gt;"))</f>
        <v/>
      </c>
    </row>
    <row r="305" spans="1:10" x14ac:dyDescent="0.3">
      <c r="A305" s="17"/>
      <c r="B305" s="19" t="str">
        <f>IF($A305="","",IFERROR(INDEX(Bills!$B:$B,MATCH($A305,Bills!$A:$A,0)),""))</f>
        <v/>
      </c>
      <c r="C305" s="17"/>
      <c r="D305" s="21" t="str">
        <f>IF($C305="","",IFERROR(VLOOKUP($C305,Services!$A$4:$C$203,2,FALSE),"Other"))</f>
        <v/>
      </c>
      <c r="E305" s="17"/>
      <c r="F305" s="18" t="str">
        <f>IF($C305="","",IFERROR(VLOOKUP($C305,Services!$A$4:$C$203,3,FALSE),0))</f>
        <v/>
      </c>
      <c r="G305" s="20" t="str">
        <f t="shared" si="8"/>
        <v/>
      </c>
      <c r="H305" s="18"/>
      <c r="I305" s="20" t="str">
        <f t="shared" si="9"/>
        <v/>
      </c>
      <c r="J305" s="21" t="str">
        <f>IF(OR($A305="",$C305=""),"",$A305&amp;"#"&amp;COUNTIFS($A$4:$A305,$A305,$C$4:$C305,"&lt;&gt;"))</f>
        <v/>
      </c>
    </row>
    <row r="306" spans="1:10" x14ac:dyDescent="0.3">
      <c r="A306" s="17"/>
      <c r="B306" s="19" t="str">
        <f>IF($A306="","",IFERROR(INDEX(Bills!$B:$B,MATCH($A306,Bills!$A:$A,0)),""))</f>
        <v/>
      </c>
      <c r="C306" s="17"/>
      <c r="D306" s="21" t="str">
        <f>IF($C306="","",IFERROR(VLOOKUP($C306,Services!$A$4:$C$203,2,FALSE),"Other"))</f>
        <v/>
      </c>
      <c r="E306" s="17"/>
      <c r="F306" s="18" t="str">
        <f>IF($C306="","",IFERROR(VLOOKUP($C306,Services!$A$4:$C$203,3,FALSE),0))</f>
        <v/>
      </c>
      <c r="G306" s="20" t="str">
        <f t="shared" si="8"/>
        <v/>
      </c>
      <c r="H306" s="18"/>
      <c r="I306" s="20" t="str">
        <f t="shared" si="9"/>
        <v/>
      </c>
      <c r="J306" s="21" t="str">
        <f>IF(OR($A306="",$C306=""),"",$A306&amp;"#"&amp;COUNTIFS($A$4:$A306,$A306,$C$4:$C306,"&lt;&gt;"))</f>
        <v/>
      </c>
    </row>
    <row r="307" spans="1:10" x14ac:dyDescent="0.3">
      <c r="A307" s="17"/>
      <c r="B307" s="19" t="str">
        <f>IF($A307="","",IFERROR(INDEX(Bills!$B:$B,MATCH($A307,Bills!$A:$A,0)),""))</f>
        <v/>
      </c>
      <c r="C307" s="17"/>
      <c r="D307" s="21" t="str">
        <f>IF($C307="","",IFERROR(VLOOKUP($C307,Services!$A$4:$C$203,2,FALSE),"Other"))</f>
        <v/>
      </c>
      <c r="E307" s="17"/>
      <c r="F307" s="18" t="str">
        <f>IF($C307="","",IFERROR(VLOOKUP($C307,Services!$A$4:$C$203,3,FALSE),0))</f>
        <v/>
      </c>
      <c r="G307" s="20" t="str">
        <f t="shared" si="8"/>
        <v/>
      </c>
      <c r="H307" s="18"/>
      <c r="I307" s="20" t="str">
        <f t="shared" si="9"/>
        <v/>
      </c>
      <c r="J307" s="21" t="str">
        <f>IF(OR($A307="",$C307=""),"",$A307&amp;"#"&amp;COUNTIFS($A$4:$A307,$A307,$C$4:$C307,"&lt;&gt;"))</f>
        <v/>
      </c>
    </row>
    <row r="308" spans="1:10" x14ac:dyDescent="0.3">
      <c r="A308" s="17"/>
      <c r="B308" s="19" t="str">
        <f>IF($A308="","",IFERROR(INDEX(Bills!$B:$B,MATCH($A308,Bills!$A:$A,0)),""))</f>
        <v/>
      </c>
      <c r="C308" s="17"/>
      <c r="D308" s="21" t="str">
        <f>IF($C308="","",IFERROR(VLOOKUP($C308,Services!$A$4:$C$203,2,FALSE),"Other"))</f>
        <v/>
      </c>
      <c r="E308" s="17"/>
      <c r="F308" s="18" t="str">
        <f>IF($C308="","",IFERROR(VLOOKUP($C308,Services!$A$4:$C$203,3,FALSE),0))</f>
        <v/>
      </c>
      <c r="G308" s="20" t="str">
        <f t="shared" si="8"/>
        <v/>
      </c>
      <c r="H308" s="18"/>
      <c r="I308" s="20" t="str">
        <f t="shared" si="9"/>
        <v/>
      </c>
      <c r="J308" s="21" t="str">
        <f>IF(OR($A308="",$C308=""),"",$A308&amp;"#"&amp;COUNTIFS($A$4:$A308,$A308,$C$4:$C308,"&lt;&gt;"))</f>
        <v/>
      </c>
    </row>
    <row r="309" spans="1:10" x14ac:dyDescent="0.3">
      <c r="A309" s="17"/>
      <c r="B309" s="19" t="str">
        <f>IF($A309="","",IFERROR(INDEX(Bills!$B:$B,MATCH($A309,Bills!$A:$A,0)),""))</f>
        <v/>
      </c>
      <c r="C309" s="17"/>
      <c r="D309" s="21" t="str">
        <f>IF($C309="","",IFERROR(VLOOKUP($C309,Services!$A$4:$C$203,2,FALSE),"Other"))</f>
        <v/>
      </c>
      <c r="E309" s="17"/>
      <c r="F309" s="18" t="str">
        <f>IF($C309="","",IFERROR(VLOOKUP($C309,Services!$A$4:$C$203,3,FALSE),0))</f>
        <v/>
      </c>
      <c r="G309" s="20" t="str">
        <f t="shared" si="8"/>
        <v/>
      </c>
      <c r="H309" s="18"/>
      <c r="I309" s="20" t="str">
        <f t="shared" si="9"/>
        <v/>
      </c>
      <c r="J309" s="21" t="str">
        <f>IF(OR($A309="",$C309=""),"",$A309&amp;"#"&amp;COUNTIFS($A$4:$A309,$A309,$C$4:$C309,"&lt;&gt;"))</f>
        <v/>
      </c>
    </row>
    <row r="310" spans="1:10" x14ac:dyDescent="0.3">
      <c r="A310" s="17"/>
      <c r="B310" s="19" t="str">
        <f>IF($A310="","",IFERROR(INDEX(Bills!$B:$B,MATCH($A310,Bills!$A:$A,0)),""))</f>
        <v/>
      </c>
      <c r="C310" s="17"/>
      <c r="D310" s="21" t="str">
        <f>IF($C310="","",IFERROR(VLOOKUP($C310,Services!$A$4:$C$203,2,FALSE),"Other"))</f>
        <v/>
      </c>
      <c r="E310" s="17"/>
      <c r="F310" s="18" t="str">
        <f>IF($C310="","",IFERROR(VLOOKUP($C310,Services!$A$4:$C$203,3,FALSE),0))</f>
        <v/>
      </c>
      <c r="G310" s="20" t="str">
        <f t="shared" si="8"/>
        <v/>
      </c>
      <c r="H310" s="18"/>
      <c r="I310" s="20" t="str">
        <f t="shared" si="9"/>
        <v/>
      </c>
      <c r="J310" s="21" t="str">
        <f>IF(OR($A310="",$C310=""),"",$A310&amp;"#"&amp;COUNTIFS($A$4:$A310,$A310,$C$4:$C310,"&lt;&gt;"))</f>
        <v/>
      </c>
    </row>
    <row r="311" spans="1:10" x14ac:dyDescent="0.3">
      <c r="A311" s="17"/>
      <c r="B311" s="19" t="str">
        <f>IF($A311="","",IFERROR(INDEX(Bills!$B:$B,MATCH($A311,Bills!$A:$A,0)),""))</f>
        <v/>
      </c>
      <c r="C311" s="17"/>
      <c r="D311" s="21" t="str">
        <f>IF($C311="","",IFERROR(VLOOKUP($C311,Services!$A$4:$C$203,2,FALSE),"Other"))</f>
        <v/>
      </c>
      <c r="E311" s="17"/>
      <c r="F311" s="18" t="str">
        <f>IF($C311="","",IFERROR(VLOOKUP($C311,Services!$A$4:$C$203,3,FALSE),0))</f>
        <v/>
      </c>
      <c r="G311" s="20" t="str">
        <f t="shared" si="8"/>
        <v/>
      </c>
      <c r="H311" s="18"/>
      <c r="I311" s="20" t="str">
        <f t="shared" si="9"/>
        <v/>
      </c>
      <c r="J311" s="21" t="str">
        <f>IF(OR($A311="",$C311=""),"",$A311&amp;"#"&amp;COUNTIFS($A$4:$A311,$A311,$C$4:$C311,"&lt;&gt;"))</f>
        <v/>
      </c>
    </row>
    <row r="312" spans="1:10" x14ac:dyDescent="0.3">
      <c r="A312" s="17"/>
      <c r="B312" s="19" t="str">
        <f>IF($A312="","",IFERROR(INDEX(Bills!$B:$B,MATCH($A312,Bills!$A:$A,0)),""))</f>
        <v/>
      </c>
      <c r="C312" s="17"/>
      <c r="D312" s="21" t="str">
        <f>IF($C312="","",IFERROR(VLOOKUP($C312,Services!$A$4:$C$203,2,FALSE),"Other"))</f>
        <v/>
      </c>
      <c r="E312" s="17"/>
      <c r="F312" s="18" t="str">
        <f>IF($C312="","",IFERROR(VLOOKUP($C312,Services!$A$4:$C$203,3,FALSE),0))</f>
        <v/>
      </c>
      <c r="G312" s="20" t="str">
        <f t="shared" si="8"/>
        <v/>
      </c>
      <c r="H312" s="18"/>
      <c r="I312" s="20" t="str">
        <f t="shared" si="9"/>
        <v/>
      </c>
      <c r="J312" s="21" t="str">
        <f>IF(OR($A312="",$C312=""),"",$A312&amp;"#"&amp;COUNTIFS($A$4:$A312,$A312,$C$4:$C312,"&lt;&gt;"))</f>
        <v/>
      </c>
    </row>
    <row r="313" spans="1:10" x14ac:dyDescent="0.3">
      <c r="A313" s="17"/>
      <c r="B313" s="19" t="str">
        <f>IF($A313="","",IFERROR(INDEX(Bills!$B:$B,MATCH($A313,Bills!$A:$A,0)),""))</f>
        <v/>
      </c>
      <c r="C313" s="17"/>
      <c r="D313" s="21" t="str">
        <f>IF($C313="","",IFERROR(VLOOKUP($C313,Services!$A$4:$C$203,2,FALSE),"Other"))</f>
        <v/>
      </c>
      <c r="E313" s="17"/>
      <c r="F313" s="18" t="str">
        <f>IF($C313="","",IFERROR(VLOOKUP($C313,Services!$A$4:$C$203,3,FALSE),0))</f>
        <v/>
      </c>
      <c r="G313" s="20" t="str">
        <f t="shared" si="8"/>
        <v/>
      </c>
      <c r="H313" s="18"/>
      <c r="I313" s="20" t="str">
        <f t="shared" si="9"/>
        <v/>
      </c>
      <c r="J313" s="21" t="str">
        <f>IF(OR($A313="",$C313=""),"",$A313&amp;"#"&amp;COUNTIFS($A$4:$A313,$A313,$C$4:$C313,"&lt;&gt;"))</f>
        <v/>
      </c>
    </row>
    <row r="314" spans="1:10" x14ac:dyDescent="0.3">
      <c r="A314" s="17"/>
      <c r="B314" s="19" t="str">
        <f>IF($A314="","",IFERROR(INDEX(Bills!$B:$B,MATCH($A314,Bills!$A:$A,0)),""))</f>
        <v/>
      </c>
      <c r="C314" s="17"/>
      <c r="D314" s="21" t="str">
        <f>IF($C314="","",IFERROR(VLOOKUP($C314,Services!$A$4:$C$203,2,FALSE),"Other"))</f>
        <v/>
      </c>
      <c r="E314" s="17"/>
      <c r="F314" s="18" t="str">
        <f>IF($C314="","",IFERROR(VLOOKUP($C314,Services!$A$4:$C$203,3,FALSE),0))</f>
        <v/>
      </c>
      <c r="G314" s="20" t="str">
        <f t="shared" si="8"/>
        <v/>
      </c>
      <c r="H314" s="18"/>
      <c r="I314" s="20" t="str">
        <f t="shared" si="9"/>
        <v/>
      </c>
      <c r="J314" s="21" t="str">
        <f>IF(OR($A314="",$C314=""),"",$A314&amp;"#"&amp;COUNTIFS($A$4:$A314,$A314,$C$4:$C314,"&lt;&gt;"))</f>
        <v/>
      </c>
    </row>
    <row r="315" spans="1:10" x14ac:dyDescent="0.3">
      <c r="A315" s="17"/>
      <c r="B315" s="19" t="str">
        <f>IF($A315="","",IFERROR(INDEX(Bills!$B:$B,MATCH($A315,Bills!$A:$A,0)),""))</f>
        <v/>
      </c>
      <c r="C315" s="17"/>
      <c r="D315" s="21" t="str">
        <f>IF($C315="","",IFERROR(VLOOKUP($C315,Services!$A$4:$C$203,2,FALSE),"Other"))</f>
        <v/>
      </c>
      <c r="E315" s="17"/>
      <c r="F315" s="18" t="str">
        <f>IF($C315="","",IFERROR(VLOOKUP($C315,Services!$A$4:$C$203,3,FALSE),0))</f>
        <v/>
      </c>
      <c r="G315" s="20" t="str">
        <f t="shared" si="8"/>
        <v/>
      </c>
      <c r="H315" s="18"/>
      <c r="I315" s="20" t="str">
        <f t="shared" si="9"/>
        <v/>
      </c>
      <c r="J315" s="21" t="str">
        <f>IF(OR($A315="",$C315=""),"",$A315&amp;"#"&amp;COUNTIFS($A$4:$A315,$A315,$C$4:$C315,"&lt;&gt;"))</f>
        <v/>
      </c>
    </row>
    <row r="316" spans="1:10" x14ac:dyDescent="0.3">
      <c r="A316" s="17"/>
      <c r="B316" s="19" t="str">
        <f>IF($A316="","",IFERROR(INDEX(Bills!$B:$B,MATCH($A316,Bills!$A:$A,0)),""))</f>
        <v/>
      </c>
      <c r="C316" s="17"/>
      <c r="D316" s="21" t="str">
        <f>IF($C316="","",IFERROR(VLOOKUP($C316,Services!$A$4:$C$203,2,FALSE),"Other"))</f>
        <v/>
      </c>
      <c r="E316" s="17"/>
      <c r="F316" s="18" t="str">
        <f>IF($C316="","",IFERROR(VLOOKUP($C316,Services!$A$4:$C$203,3,FALSE),0))</f>
        <v/>
      </c>
      <c r="G316" s="20" t="str">
        <f t="shared" si="8"/>
        <v/>
      </c>
      <c r="H316" s="18"/>
      <c r="I316" s="20" t="str">
        <f t="shared" si="9"/>
        <v/>
      </c>
      <c r="J316" s="21" t="str">
        <f>IF(OR($A316="",$C316=""),"",$A316&amp;"#"&amp;COUNTIFS($A$4:$A316,$A316,$C$4:$C316,"&lt;&gt;"))</f>
        <v/>
      </c>
    </row>
    <row r="317" spans="1:10" x14ac:dyDescent="0.3">
      <c r="A317" s="17"/>
      <c r="B317" s="19" t="str">
        <f>IF($A317="","",IFERROR(INDEX(Bills!$B:$B,MATCH($A317,Bills!$A:$A,0)),""))</f>
        <v/>
      </c>
      <c r="C317" s="17"/>
      <c r="D317" s="21" t="str">
        <f>IF($C317="","",IFERROR(VLOOKUP($C317,Services!$A$4:$C$203,2,FALSE),"Other"))</f>
        <v/>
      </c>
      <c r="E317" s="17"/>
      <c r="F317" s="18" t="str">
        <f>IF($C317="","",IFERROR(VLOOKUP($C317,Services!$A$4:$C$203,3,FALSE),0))</f>
        <v/>
      </c>
      <c r="G317" s="20" t="str">
        <f t="shared" si="8"/>
        <v/>
      </c>
      <c r="H317" s="18"/>
      <c r="I317" s="20" t="str">
        <f t="shared" si="9"/>
        <v/>
      </c>
      <c r="J317" s="21" t="str">
        <f>IF(OR($A317="",$C317=""),"",$A317&amp;"#"&amp;COUNTIFS($A$4:$A317,$A317,$C$4:$C317,"&lt;&gt;"))</f>
        <v/>
      </c>
    </row>
    <row r="318" spans="1:10" x14ac:dyDescent="0.3">
      <c r="A318" s="17"/>
      <c r="B318" s="19" t="str">
        <f>IF($A318="","",IFERROR(INDEX(Bills!$B:$B,MATCH($A318,Bills!$A:$A,0)),""))</f>
        <v/>
      </c>
      <c r="C318" s="17"/>
      <c r="D318" s="21" t="str">
        <f>IF($C318="","",IFERROR(VLOOKUP($C318,Services!$A$4:$C$203,2,FALSE),"Other"))</f>
        <v/>
      </c>
      <c r="E318" s="17"/>
      <c r="F318" s="18" t="str">
        <f>IF($C318="","",IFERROR(VLOOKUP($C318,Services!$A$4:$C$203,3,FALSE),0))</f>
        <v/>
      </c>
      <c r="G318" s="20" t="str">
        <f t="shared" si="8"/>
        <v/>
      </c>
      <c r="H318" s="18"/>
      <c r="I318" s="20" t="str">
        <f t="shared" si="9"/>
        <v/>
      </c>
      <c r="J318" s="21" t="str">
        <f>IF(OR($A318="",$C318=""),"",$A318&amp;"#"&amp;COUNTIFS($A$4:$A318,$A318,$C$4:$C318,"&lt;&gt;"))</f>
        <v/>
      </c>
    </row>
    <row r="319" spans="1:10" x14ac:dyDescent="0.3">
      <c r="A319" s="17"/>
      <c r="B319" s="19" t="str">
        <f>IF($A319="","",IFERROR(INDEX(Bills!$B:$B,MATCH($A319,Bills!$A:$A,0)),""))</f>
        <v/>
      </c>
      <c r="C319" s="17"/>
      <c r="D319" s="21" t="str">
        <f>IF($C319="","",IFERROR(VLOOKUP($C319,Services!$A$4:$C$203,2,FALSE),"Other"))</f>
        <v/>
      </c>
      <c r="E319" s="17"/>
      <c r="F319" s="18" t="str">
        <f>IF($C319="","",IFERROR(VLOOKUP($C319,Services!$A$4:$C$203,3,FALSE),0))</f>
        <v/>
      </c>
      <c r="G319" s="20" t="str">
        <f t="shared" si="8"/>
        <v/>
      </c>
      <c r="H319" s="18"/>
      <c r="I319" s="20" t="str">
        <f t="shared" si="9"/>
        <v/>
      </c>
      <c r="J319" s="21" t="str">
        <f>IF(OR($A319="",$C319=""),"",$A319&amp;"#"&amp;COUNTIFS($A$4:$A319,$A319,$C$4:$C319,"&lt;&gt;"))</f>
        <v/>
      </c>
    </row>
    <row r="320" spans="1:10" x14ac:dyDescent="0.3">
      <c r="A320" s="17"/>
      <c r="B320" s="19" t="str">
        <f>IF($A320="","",IFERROR(INDEX(Bills!$B:$B,MATCH($A320,Bills!$A:$A,0)),""))</f>
        <v/>
      </c>
      <c r="C320" s="17"/>
      <c r="D320" s="21" t="str">
        <f>IF($C320="","",IFERROR(VLOOKUP($C320,Services!$A$4:$C$203,2,FALSE),"Other"))</f>
        <v/>
      </c>
      <c r="E320" s="17"/>
      <c r="F320" s="18" t="str">
        <f>IF($C320="","",IFERROR(VLOOKUP($C320,Services!$A$4:$C$203,3,FALSE),0))</f>
        <v/>
      </c>
      <c r="G320" s="20" t="str">
        <f t="shared" si="8"/>
        <v/>
      </c>
      <c r="H320" s="18"/>
      <c r="I320" s="20" t="str">
        <f t="shared" si="9"/>
        <v/>
      </c>
      <c r="J320" s="21" t="str">
        <f>IF(OR($A320="",$C320=""),"",$A320&amp;"#"&amp;COUNTIFS($A$4:$A320,$A320,$C$4:$C320,"&lt;&gt;"))</f>
        <v/>
      </c>
    </row>
    <row r="321" spans="1:10" x14ac:dyDescent="0.3">
      <c r="A321" s="17"/>
      <c r="B321" s="19" t="str">
        <f>IF($A321="","",IFERROR(INDEX(Bills!$B:$B,MATCH($A321,Bills!$A:$A,0)),""))</f>
        <v/>
      </c>
      <c r="C321" s="17"/>
      <c r="D321" s="21" t="str">
        <f>IF($C321="","",IFERROR(VLOOKUP($C321,Services!$A$4:$C$203,2,FALSE),"Other"))</f>
        <v/>
      </c>
      <c r="E321" s="17"/>
      <c r="F321" s="18" t="str">
        <f>IF($C321="","",IFERROR(VLOOKUP($C321,Services!$A$4:$C$203,3,FALSE),0))</f>
        <v/>
      </c>
      <c r="G321" s="20" t="str">
        <f t="shared" si="8"/>
        <v/>
      </c>
      <c r="H321" s="18"/>
      <c r="I321" s="20" t="str">
        <f t="shared" si="9"/>
        <v/>
      </c>
      <c r="J321" s="21" t="str">
        <f>IF(OR($A321="",$C321=""),"",$A321&amp;"#"&amp;COUNTIFS($A$4:$A321,$A321,$C$4:$C321,"&lt;&gt;"))</f>
        <v/>
      </c>
    </row>
    <row r="322" spans="1:10" x14ac:dyDescent="0.3">
      <c r="A322" s="17"/>
      <c r="B322" s="19" t="str">
        <f>IF($A322="","",IFERROR(INDEX(Bills!$B:$B,MATCH($A322,Bills!$A:$A,0)),""))</f>
        <v/>
      </c>
      <c r="C322" s="17"/>
      <c r="D322" s="21" t="str">
        <f>IF($C322="","",IFERROR(VLOOKUP($C322,Services!$A$4:$C$203,2,FALSE),"Other"))</f>
        <v/>
      </c>
      <c r="E322" s="17"/>
      <c r="F322" s="18" t="str">
        <f>IF($C322="","",IFERROR(VLOOKUP($C322,Services!$A$4:$C$203,3,FALSE),0))</f>
        <v/>
      </c>
      <c r="G322" s="20" t="str">
        <f t="shared" si="8"/>
        <v/>
      </c>
      <c r="H322" s="18"/>
      <c r="I322" s="20" t="str">
        <f t="shared" si="9"/>
        <v/>
      </c>
      <c r="J322" s="21" t="str">
        <f>IF(OR($A322="",$C322=""),"",$A322&amp;"#"&amp;COUNTIFS($A$4:$A322,$A322,$C$4:$C322,"&lt;&gt;"))</f>
        <v/>
      </c>
    </row>
    <row r="323" spans="1:10" x14ac:dyDescent="0.3">
      <c r="A323" s="17"/>
      <c r="B323" s="19" t="str">
        <f>IF($A323="","",IFERROR(INDEX(Bills!$B:$B,MATCH($A323,Bills!$A:$A,0)),""))</f>
        <v/>
      </c>
      <c r="C323" s="17"/>
      <c r="D323" s="21" t="str">
        <f>IF($C323="","",IFERROR(VLOOKUP($C323,Services!$A$4:$C$203,2,FALSE),"Other"))</f>
        <v/>
      </c>
      <c r="E323" s="17"/>
      <c r="F323" s="18" t="str">
        <f>IF($C323="","",IFERROR(VLOOKUP($C323,Services!$A$4:$C$203,3,FALSE),0))</f>
        <v/>
      </c>
      <c r="G323" s="20" t="str">
        <f t="shared" si="8"/>
        <v/>
      </c>
      <c r="H323" s="18"/>
      <c r="I323" s="20" t="str">
        <f t="shared" si="9"/>
        <v/>
      </c>
      <c r="J323" s="21" t="str">
        <f>IF(OR($A323="",$C323=""),"",$A323&amp;"#"&amp;COUNTIFS($A$4:$A323,$A323,$C$4:$C323,"&lt;&gt;"))</f>
        <v/>
      </c>
    </row>
    <row r="324" spans="1:10" x14ac:dyDescent="0.3">
      <c r="A324" s="17"/>
      <c r="B324" s="19" t="str">
        <f>IF($A324="","",IFERROR(INDEX(Bills!$B:$B,MATCH($A324,Bills!$A:$A,0)),""))</f>
        <v/>
      </c>
      <c r="C324" s="17"/>
      <c r="D324" s="21" t="str">
        <f>IF($C324="","",IFERROR(VLOOKUP($C324,Services!$A$4:$C$203,2,FALSE),"Other"))</f>
        <v/>
      </c>
      <c r="E324" s="17"/>
      <c r="F324" s="18" t="str">
        <f>IF($C324="","",IFERROR(VLOOKUP($C324,Services!$A$4:$C$203,3,FALSE),0))</f>
        <v/>
      </c>
      <c r="G324" s="20" t="str">
        <f t="shared" ref="G324:G387" si="10">IF($C324="","",IF($E324="",1,N($E324))*N($F324))</f>
        <v/>
      </c>
      <c r="H324" s="18"/>
      <c r="I324" s="20" t="str">
        <f t="shared" ref="I324:I387" si="11">IF($C324="","",G324-N(H324))</f>
        <v/>
      </c>
      <c r="J324" s="21" t="str">
        <f>IF(OR($A324="",$C324=""),"",$A324&amp;"#"&amp;COUNTIFS($A$4:$A324,$A324,$C$4:$C324,"&lt;&gt;"))</f>
        <v/>
      </c>
    </row>
    <row r="325" spans="1:10" x14ac:dyDescent="0.3">
      <c r="A325" s="17"/>
      <c r="B325" s="19" t="str">
        <f>IF($A325="","",IFERROR(INDEX(Bills!$B:$B,MATCH($A325,Bills!$A:$A,0)),""))</f>
        <v/>
      </c>
      <c r="C325" s="17"/>
      <c r="D325" s="21" t="str">
        <f>IF($C325="","",IFERROR(VLOOKUP($C325,Services!$A$4:$C$203,2,FALSE),"Other"))</f>
        <v/>
      </c>
      <c r="E325" s="17"/>
      <c r="F325" s="18" t="str">
        <f>IF($C325="","",IFERROR(VLOOKUP($C325,Services!$A$4:$C$203,3,FALSE),0))</f>
        <v/>
      </c>
      <c r="G325" s="20" t="str">
        <f t="shared" si="10"/>
        <v/>
      </c>
      <c r="H325" s="18"/>
      <c r="I325" s="20" t="str">
        <f t="shared" si="11"/>
        <v/>
      </c>
      <c r="J325" s="21" t="str">
        <f>IF(OR($A325="",$C325=""),"",$A325&amp;"#"&amp;COUNTIFS($A$4:$A325,$A325,$C$4:$C325,"&lt;&gt;"))</f>
        <v/>
      </c>
    </row>
    <row r="326" spans="1:10" x14ac:dyDescent="0.3">
      <c r="A326" s="17"/>
      <c r="B326" s="19" t="str">
        <f>IF($A326="","",IFERROR(INDEX(Bills!$B:$B,MATCH($A326,Bills!$A:$A,0)),""))</f>
        <v/>
      </c>
      <c r="C326" s="17"/>
      <c r="D326" s="21" t="str">
        <f>IF($C326="","",IFERROR(VLOOKUP($C326,Services!$A$4:$C$203,2,FALSE),"Other"))</f>
        <v/>
      </c>
      <c r="E326" s="17"/>
      <c r="F326" s="18" t="str">
        <f>IF($C326="","",IFERROR(VLOOKUP($C326,Services!$A$4:$C$203,3,FALSE),0))</f>
        <v/>
      </c>
      <c r="G326" s="20" t="str">
        <f t="shared" si="10"/>
        <v/>
      </c>
      <c r="H326" s="18"/>
      <c r="I326" s="20" t="str">
        <f t="shared" si="11"/>
        <v/>
      </c>
      <c r="J326" s="21" t="str">
        <f>IF(OR($A326="",$C326=""),"",$A326&amp;"#"&amp;COUNTIFS($A$4:$A326,$A326,$C$4:$C326,"&lt;&gt;"))</f>
        <v/>
      </c>
    </row>
    <row r="327" spans="1:10" x14ac:dyDescent="0.3">
      <c r="A327" s="17"/>
      <c r="B327" s="19" t="str">
        <f>IF($A327="","",IFERROR(INDEX(Bills!$B:$B,MATCH($A327,Bills!$A:$A,0)),""))</f>
        <v/>
      </c>
      <c r="C327" s="17"/>
      <c r="D327" s="21" t="str">
        <f>IF($C327="","",IFERROR(VLOOKUP($C327,Services!$A$4:$C$203,2,FALSE),"Other"))</f>
        <v/>
      </c>
      <c r="E327" s="17"/>
      <c r="F327" s="18" t="str">
        <f>IF($C327="","",IFERROR(VLOOKUP($C327,Services!$A$4:$C$203,3,FALSE),0))</f>
        <v/>
      </c>
      <c r="G327" s="20" t="str">
        <f t="shared" si="10"/>
        <v/>
      </c>
      <c r="H327" s="18"/>
      <c r="I327" s="20" t="str">
        <f t="shared" si="11"/>
        <v/>
      </c>
      <c r="J327" s="21" t="str">
        <f>IF(OR($A327="",$C327=""),"",$A327&amp;"#"&amp;COUNTIFS($A$4:$A327,$A327,$C$4:$C327,"&lt;&gt;"))</f>
        <v/>
      </c>
    </row>
    <row r="328" spans="1:10" x14ac:dyDescent="0.3">
      <c r="A328" s="17"/>
      <c r="B328" s="19" t="str">
        <f>IF($A328="","",IFERROR(INDEX(Bills!$B:$B,MATCH($A328,Bills!$A:$A,0)),""))</f>
        <v/>
      </c>
      <c r="C328" s="17"/>
      <c r="D328" s="21" t="str">
        <f>IF($C328="","",IFERROR(VLOOKUP($C328,Services!$A$4:$C$203,2,FALSE),"Other"))</f>
        <v/>
      </c>
      <c r="E328" s="17"/>
      <c r="F328" s="18" t="str">
        <f>IF($C328="","",IFERROR(VLOOKUP($C328,Services!$A$4:$C$203,3,FALSE),0))</f>
        <v/>
      </c>
      <c r="G328" s="20" t="str">
        <f t="shared" si="10"/>
        <v/>
      </c>
      <c r="H328" s="18"/>
      <c r="I328" s="20" t="str">
        <f t="shared" si="11"/>
        <v/>
      </c>
      <c r="J328" s="21" t="str">
        <f>IF(OR($A328="",$C328=""),"",$A328&amp;"#"&amp;COUNTIFS($A$4:$A328,$A328,$C$4:$C328,"&lt;&gt;"))</f>
        <v/>
      </c>
    </row>
    <row r="329" spans="1:10" x14ac:dyDescent="0.3">
      <c r="A329" s="17"/>
      <c r="B329" s="19" t="str">
        <f>IF($A329="","",IFERROR(INDEX(Bills!$B:$B,MATCH($A329,Bills!$A:$A,0)),""))</f>
        <v/>
      </c>
      <c r="C329" s="17"/>
      <c r="D329" s="21" t="str">
        <f>IF($C329="","",IFERROR(VLOOKUP($C329,Services!$A$4:$C$203,2,FALSE),"Other"))</f>
        <v/>
      </c>
      <c r="E329" s="17"/>
      <c r="F329" s="18" t="str">
        <f>IF($C329="","",IFERROR(VLOOKUP($C329,Services!$A$4:$C$203,3,FALSE),0))</f>
        <v/>
      </c>
      <c r="G329" s="20" t="str">
        <f t="shared" si="10"/>
        <v/>
      </c>
      <c r="H329" s="18"/>
      <c r="I329" s="20" t="str">
        <f t="shared" si="11"/>
        <v/>
      </c>
      <c r="J329" s="21" t="str">
        <f>IF(OR($A329="",$C329=""),"",$A329&amp;"#"&amp;COUNTIFS($A$4:$A329,$A329,$C$4:$C329,"&lt;&gt;"))</f>
        <v/>
      </c>
    </row>
    <row r="330" spans="1:10" x14ac:dyDescent="0.3">
      <c r="A330" s="17"/>
      <c r="B330" s="19" t="str">
        <f>IF($A330="","",IFERROR(INDEX(Bills!$B:$B,MATCH($A330,Bills!$A:$A,0)),""))</f>
        <v/>
      </c>
      <c r="C330" s="17"/>
      <c r="D330" s="21" t="str">
        <f>IF($C330="","",IFERROR(VLOOKUP($C330,Services!$A$4:$C$203,2,FALSE),"Other"))</f>
        <v/>
      </c>
      <c r="E330" s="17"/>
      <c r="F330" s="18" t="str">
        <f>IF($C330="","",IFERROR(VLOOKUP($C330,Services!$A$4:$C$203,3,FALSE),0))</f>
        <v/>
      </c>
      <c r="G330" s="20" t="str">
        <f t="shared" si="10"/>
        <v/>
      </c>
      <c r="H330" s="18"/>
      <c r="I330" s="20" t="str">
        <f t="shared" si="11"/>
        <v/>
      </c>
      <c r="J330" s="21" t="str">
        <f>IF(OR($A330="",$C330=""),"",$A330&amp;"#"&amp;COUNTIFS($A$4:$A330,$A330,$C$4:$C330,"&lt;&gt;"))</f>
        <v/>
      </c>
    </row>
    <row r="331" spans="1:10" x14ac:dyDescent="0.3">
      <c r="A331" s="17"/>
      <c r="B331" s="19" t="str">
        <f>IF($A331="","",IFERROR(INDEX(Bills!$B:$B,MATCH($A331,Bills!$A:$A,0)),""))</f>
        <v/>
      </c>
      <c r="C331" s="17"/>
      <c r="D331" s="21" t="str">
        <f>IF($C331="","",IFERROR(VLOOKUP($C331,Services!$A$4:$C$203,2,FALSE),"Other"))</f>
        <v/>
      </c>
      <c r="E331" s="17"/>
      <c r="F331" s="18" t="str">
        <f>IF($C331="","",IFERROR(VLOOKUP($C331,Services!$A$4:$C$203,3,FALSE),0))</f>
        <v/>
      </c>
      <c r="G331" s="20" t="str">
        <f t="shared" si="10"/>
        <v/>
      </c>
      <c r="H331" s="18"/>
      <c r="I331" s="20" t="str">
        <f t="shared" si="11"/>
        <v/>
      </c>
      <c r="J331" s="21" t="str">
        <f>IF(OR($A331="",$C331=""),"",$A331&amp;"#"&amp;COUNTIFS($A$4:$A331,$A331,$C$4:$C331,"&lt;&gt;"))</f>
        <v/>
      </c>
    </row>
    <row r="332" spans="1:10" x14ac:dyDescent="0.3">
      <c r="A332" s="17"/>
      <c r="B332" s="19" t="str">
        <f>IF($A332="","",IFERROR(INDEX(Bills!$B:$B,MATCH($A332,Bills!$A:$A,0)),""))</f>
        <v/>
      </c>
      <c r="C332" s="17"/>
      <c r="D332" s="21" t="str">
        <f>IF($C332="","",IFERROR(VLOOKUP($C332,Services!$A$4:$C$203,2,FALSE),"Other"))</f>
        <v/>
      </c>
      <c r="E332" s="17"/>
      <c r="F332" s="18" t="str">
        <f>IF($C332="","",IFERROR(VLOOKUP($C332,Services!$A$4:$C$203,3,FALSE),0))</f>
        <v/>
      </c>
      <c r="G332" s="20" t="str">
        <f t="shared" si="10"/>
        <v/>
      </c>
      <c r="H332" s="18"/>
      <c r="I332" s="20" t="str">
        <f t="shared" si="11"/>
        <v/>
      </c>
      <c r="J332" s="21" t="str">
        <f>IF(OR($A332="",$C332=""),"",$A332&amp;"#"&amp;COUNTIFS($A$4:$A332,$A332,$C$4:$C332,"&lt;&gt;"))</f>
        <v/>
      </c>
    </row>
    <row r="333" spans="1:10" x14ac:dyDescent="0.3">
      <c r="A333" s="17"/>
      <c r="B333" s="19" t="str">
        <f>IF($A333="","",IFERROR(INDEX(Bills!$B:$B,MATCH($A333,Bills!$A:$A,0)),""))</f>
        <v/>
      </c>
      <c r="C333" s="17"/>
      <c r="D333" s="21" t="str">
        <f>IF($C333="","",IFERROR(VLOOKUP($C333,Services!$A$4:$C$203,2,FALSE),"Other"))</f>
        <v/>
      </c>
      <c r="E333" s="17"/>
      <c r="F333" s="18" t="str">
        <f>IF($C333="","",IFERROR(VLOOKUP($C333,Services!$A$4:$C$203,3,FALSE),0))</f>
        <v/>
      </c>
      <c r="G333" s="20" t="str">
        <f t="shared" si="10"/>
        <v/>
      </c>
      <c r="H333" s="18"/>
      <c r="I333" s="20" t="str">
        <f t="shared" si="11"/>
        <v/>
      </c>
      <c r="J333" s="21" t="str">
        <f>IF(OR($A333="",$C333=""),"",$A333&amp;"#"&amp;COUNTIFS($A$4:$A333,$A333,$C$4:$C333,"&lt;&gt;"))</f>
        <v/>
      </c>
    </row>
    <row r="334" spans="1:10" x14ac:dyDescent="0.3">
      <c r="A334" s="17"/>
      <c r="B334" s="19" t="str">
        <f>IF($A334="","",IFERROR(INDEX(Bills!$B:$B,MATCH($A334,Bills!$A:$A,0)),""))</f>
        <v/>
      </c>
      <c r="C334" s="17"/>
      <c r="D334" s="21" t="str">
        <f>IF($C334="","",IFERROR(VLOOKUP($C334,Services!$A$4:$C$203,2,FALSE),"Other"))</f>
        <v/>
      </c>
      <c r="E334" s="17"/>
      <c r="F334" s="18" t="str">
        <f>IF($C334="","",IFERROR(VLOOKUP($C334,Services!$A$4:$C$203,3,FALSE),0))</f>
        <v/>
      </c>
      <c r="G334" s="20" t="str">
        <f t="shared" si="10"/>
        <v/>
      </c>
      <c r="H334" s="18"/>
      <c r="I334" s="20" t="str">
        <f t="shared" si="11"/>
        <v/>
      </c>
      <c r="J334" s="21" t="str">
        <f>IF(OR($A334="",$C334=""),"",$A334&amp;"#"&amp;COUNTIFS($A$4:$A334,$A334,$C$4:$C334,"&lt;&gt;"))</f>
        <v/>
      </c>
    </row>
    <row r="335" spans="1:10" x14ac:dyDescent="0.3">
      <c r="A335" s="17"/>
      <c r="B335" s="19" t="str">
        <f>IF($A335="","",IFERROR(INDEX(Bills!$B:$B,MATCH($A335,Bills!$A:$A,0)),""))</f>
        <v/>
      </c>
      <c r="C335" s="17"/>
      <c r="D335" s="21" t="str">
        <f>IF($C335="","",IFERROR(VLOOKUP($C335,Services!$A$4:$C$203,2,FALSE),"Other"))</f>
        <v/>
      </c>
      <c r="E335" s="17"/>
      <c r="F335" s="18" t="str">
        <f>IF($C335="","",IFERROR(VLOOKUP($C335,Services!$A$4:$C$203,3,FALSE),0))</f>
        <v/>
      </c>
      <c r="G335" s="20" t="str">
        <f t="shared" si="10"/>
        <v/>
      </c>
      <c r="H335" s="18"/>
      <c r="I335" s="20" t="str">
        <f t="shared" si="11"/>
        <v/>
      </c>
      <c r="J335" s="21" t="str">
        <f>IF(OR($A335="",$C335=""),"",$A335&amp;"#"&amp;COUNTIFS($A$4:$A335,$A335,$C$4:$C335,"&lt;&gt;"))</f>
        <v/>
      </c>
    </row>
    <row r="336" spans="1:10" x14ac:dyDescent="0.3">
      <c r="A336" s="17"/>
      <c r="B336" s="19" t="str">
        <f>IF($A336="","",IFERROR(INDEX(Bills!$B:$B,MATCH($A336,Bills!$A:$A,0)),""))</f>
        <v/>
      </c>
      <c r="C336" s="17"/>
      <c r="D336" s="21" t="str">
        <f>IF($C336="","",IFERROR(VLOOKUP($C336,Services!$A$4:$C$203,2,FALSE),"Other"))</f>
        <v/>
      </c>
      <c r="E336" s="17"/>
      <c r="F336" s="18" t="str">
        <f>IF($C336="","",IFERROR(VLOOKUP($C336,Services!$A$4:$C$203,3,FALSE),0))</f>
        <v/>
      </c>
      <c r="G336" s="20" t="str">
        <f t="shared" si="10"/>
        <v/>
      </c>
      <c r="H336" s="18"/>
      <c r="I336" s="20" t="str">
        <f t="shared" si="11"/>
        <v/>
      </c>
      <c r="J336" s="21" t="str">
        <f>IF(OR($A336="",$C336=""),"",$A336&amp;"#"&amp;COUNTIFS($A$4:$A336,$A336,$C$4:$C336,"&lt;&gt;"))</f>
        <v/>
      </c>
    </row>
    <row r="337" spans="1:10" x14ac:dyDescent="0.3">
      <c r="A337" s="17"/>
      <c r="B337" s="19" t="str">
        <f>IF($A337="","",IFERROR(INDEX(Bills!$B:$B,MATCH($A337,Bills!$A:$A,0)),""))</f>
        <v/>
      </c>
      <c r="C337" s="17"/>
      <c r="D337" s="21" t="str">
        <f>IF($C337="","",IFERROR(VLOOKUP($C337,Services!$A$4:$C$203,2,FALSE),"Other"))</f>
        <v/>
      </c>
      <c r="E337" s="17"/>
      <c r="F337" s="18" t="str">
        <f>IF($C337="","",IFERROR(VLOOKUP($C337,Services!$A$4:$C$203,3,FALSE),0))</f>
        <v/>
      </c>
      <c r="G337" s="20" t="str">
        <f t="shared" si="10"/>
        <v/>
      </c>
      <c r="H337" s="18"/>
      <c r="I337" s="20" t="str">
        <f t="shared" si="11"/>
        <v/>
      </c>
      <c r="J337" s="21" t="str">
        <f>IF(OR($A337="",$C337=""),"",$A337&amp;"#"&amp;COUNTIFS($A$4:$A337,$A337,$C$4:$C337,"&lt;&gt;"))</f>
        <v/>
      </c>
    </row>
    <row r="338" spans="1:10" x14ac:dyDescent="0.3">
      <c r="A338" s="17"/>
      <c r="B338" s="19" t="str">
        <f>IF($A338="","",IFERROR(INDEX(Bills!$B:$B,MATCH($A338,Bills!$A:$A,0)),""))</f>
        <v/>
      </c>
      <c r="C338" s="17"/>
      <c r="D338" s="21" t="str">
        <f>IF($C338="","",IFERROR(VLOOKUP($C338,Services!$A$4:$C$203,2,FALSE),"Other"))</f>
        <v/>
      </c>
      <c r="E338" s="17"/>
      <c r="F338" s="18" t="str">
        <f>IF($C338="","",IFERROR(VLOOKUP($C338,Services!$A$4:$C$203,3,FALSE),0))</f>
        <v/>
      </c>
      <c r="G338" s="20" t="str">
        <f t="shared" si="10"/>
        <v/>
      </c>
      <c r="H338" s="18"/>
      <c r="I338" s="20" t="str">
        <f t="shared" si="11"/>
        <v/>
      </c>
      <c r="J338" s="21" t="str">
        <f>IF(OR($A338="",$C338=""),"",$A338&amp;"#"&amp;COUNTIFS($A$4:$A338,$A338,$C$4:$C338,"&lt;&gt;"))</f>
        <v/>
      </c>
    </row>
    <row r="339" spans="1:10" x14ac:dyDescent="0.3">
      <c r="A339" s="17"/>
      <c r="B339" s="19" t="str">
        <f>IF($A339="","",IFERROR(INDEX(Bills!$B:$B,MATCH($A339,Bills!$A:$A,0)),""))</f>
        <v/>
      </c>
      <c r="C339" s="17"/>
      <c r="D339" s="21" t="str">
        <f>IF($C339="","",IFERROR(VLOOKUP($C339,Services!$A$4:$C$203,2,FALSE),"Other"))</f>
        <v/>
      </c>
      <c r="E339" s="17"/>
      <c r="F339" s="18" t="str">
        <f>IF($C339="","",IFERROR(VLOOKUP($C339,Services!$A$4:$C$203,3,FALSE),0))</f>
        <v/>
      </c>
      <c r="G339" s="20" t="str">
        <f t="shared" si="10"/>
        <v/>
      </c>
      <c r="H339" s="18"/>
      <c r="I339" s="20" t="str">
        <f t="shared" si="11"/>
        <v/>
      </c>
      <c r="J339" s="21" t="str">
        <f>IF(OR($A339="",$C339=""),"",$A339&amp;"#"&amp;COUNTIFS($A$4:$A339,$A339,$C$4:$C339,"&lt;&gt;"))</f>
        <v/>
      </c>
    </row>
    <row r="340" spans="1:10" x14ac:dyDescent="0.3">
      <c r="A340" s="17"/>
      <c r="B340" s="19" t="str">
        <f>IF($A340="","",IFERROR(INDEX(Bills!$B:$B,MATCH($A340,Bills!$A:$A,0)),""))</f>
        <v/>
      </c>
      <c r="C340" s="17"/>
      <c r="D340" s="21" t="str">
        <f>IF($C340="","",IFERROR(VLOOKUP($C340,Services!$A$4:$C$203,2,FALSE),"Other"))</f>
        <v/>
      </c>
      <c r="E340" s="17"/>
      <c r="F340" s="18" t="str">
        <f>IF($C340="","",IFERROR(VLOOKUP($C340,Services!$A$4:$C$203,3,FALSE),0))</f>
        <v/>
      </c>
      <c r="G340" s="20" t="str">
        <f t="shared" si="10"/>
        <v/>
      </c>
      <c r="H340" s="18"/>
      <c r="I340" s="20" t="str">
        <f t="shared" si="11"/>
        <v/>
      </c>
      <c r="J340" s="21" t="str">
        <f>IF(OR($A340="",$C340=""),"",$A340&amp;"#"&amp;COUNTIFS($A$4:$A340,$A340,$C$4:$C340,"&lt;&gt;"))</f>
        <v/>
      </c>
    </row>
    <row r="341" spans="1:10" x14ac:dyDescent="0.3">
      <c r="A341" s="17"/>
      <c r="B341" s="19" t="str">
        <f>IF($A341="","",IFERROR(INDEX(Bills!$B:$B,MATCH($A341,Bills!$A:$A,0)),""))</f>
        <v/>
      </c>
      <c r="C341" s="17"/>
      <c r="D341" s="21" t="str">
        <f>IF($C341="","",IFERROR(VLOOKUP($C341,Services!$A$4:$C$203,2,FALSE),"Other"))</f>
        <v/>
      </c>
      <c r="E341" s="17"/>
      <c r="F341" s="18" t="str">
        <f>IF($C341="","",IFERROR(VLOOKUP($C341,Services!$A$4:$C$203,3,FALSE),0))</f>
        <v/>
      </c>
      <c r="G341" s="20" t="str">
        <f t="shared" si="10"/>
        <v/>
      </c>
      <c r="H341" s="18"/>
      <c r="I341" s="20" t="str">
        <f t="shared" si="11"/>
        <v/>
      </c>
      <c r="J341" s="21" t="str">
        <f>IF(OR($A341="",$C341=""),"",$A341&amp;"#"&amp;COUNTIFS($A$4:$A341,$A341,$C$4:$C341,"&lt;&gt;"))</f>
        <v/>
      </c>
    </row>
    <row r="342" spans="1:10" x14ac:dyDescent="0.3">
      <c r="A342" s="17"/>
      <c r="B342" s="19" t="str">
        <f>IF($A342="","",IFERROR(INDEX(Bills!$B:$B,MATCH($A342,Bills!$A:$A,0)),""))</f>
        <v/>
      </c>
      <c r="C342" s="17"/>
      <c r="D342" s="21" t="str">
        <f>IF($C342="","",IFERROR(VLOOKUP($C342,Services!$A$4:$C$203,2,FALSE),"Other"))</f>
        <v/>
      </c>
      <c r="E342" s="17"/>
      <c r="F342" s="18" t="str">
        <f>IF($C342="","",IFERROR(VLOOKUP($C342,Services!$A$4:$C$203,3,FALSE),0))</f>
        <v/>
      </c>
      <c r="G342" s="20" t="str">
        <f t="shared" si="10"/>
        <v/>
      </c>
      <c r="H342" s="18"/>
      <c r="I342" s="20" t="str">
        <f t="shared" si="11"/>
        <v/>
      </c>
      <c r="J342" s="21" t="str">
        <f>IF(OR($A342="",$C342=""),"",$A342&amp;"#"&amp;COUNTIFS($A$4:$A342,$A342,$C$4:$C342,"&lt;&gt;"))</f>
        <v/>
      </c>
    </row>
    <row r="343" spans="1:10" x14ac:dyDescent="0.3">
      <c r="A343" s="17"/>
      <c r="B343" s="19" t="str">
        <f>IF($A343="","",IFERROR(INDEX(Bills!$B:$B,MATCH($A343,Bills!$A:$A,0)),""))</f>
        <v/>
      </c>
      <c r="C343" s="17"/>
      <c r="D343" s="21" t="str">
        <f>IF($C343="","",IFERROR(VLOOKUP($C343,Services!$A$4:$C$203,2,FALSE),"Other"))</f>
        <v/>
      </c>
      <c r="E343" s="17"/>
      <c r="F343" s="18" t="str">
        <f>IF($C343="","",IFERROR(VLOOKUP($C343,Services!$A$4:$C$203,3,FALSE),0))</f>
        <v/>
      </c>
      <c r="G343" s="20" t="str">
        <f t="shared" si="10"/>
        <v/>
      </c>
      <c r="H343" s="18"/>
      <c r="I343" s="20" t="str">
        <f t="shared" si="11"/>
        <v/>
      </c>
      <c r="J343" s="21" t="str">
        <f>IF(OR($A343="",$C343=""),"",$A343&amp;"#"&amp;COUNTIFS($A$4:$A343,$A343,$C$4:$C343,"&lt;&gt;"))</f>
        <v/>
      </c>
    </row>
    <row r="344" spans="1:10" x14ac:dyDescent="0.3">
      <c r="A344" s="17"/>
      <c r="B344" s="19" t="str">
        <f>IF($A344="","",IFERROR(INDEX(Bills!$B:$B,MATCH($A344,Bills!$A:$A,0)),""))</f>
        <v/>
      </c>
      <c r="C344" s="17"/>
      <c r="D344" s="21" t="str">
        <f>IF($C344="","",IFERROR(VLOOKUP($C344,Services!$A$4:$C$203,2,FALSE),"Other"))</f>
        <v/>
      </c>
      <c r="E344" s="17"/>
      <c r="F344" s="18" t="str">
        <f>IF($C344="","",IFERROR(VLOOKUP($C344,Services!$A$4:$C$203,3,FALSE),0))</f>
        <v/>
      </c>
      <c r="G344" s="20" t="str">
        <f t="shared" si="10"/>
        <v/>
      </c>
      <c r="H344" s="18"/>
      <c r="I344" s="20" t="str">
        <f t="shared" si="11"/>
        <v/>
      </c>
      <c r="J344" s="21" t="str">
        <f>IF(OR($A344="",$C344=""),"",$A344&amp;"#"&amp;COUNTIFS($A$4:$A344,$A344,$C$4:$C344,"&lt;&gt;"))</f>
        <v/>
      </c>
    </row>
    <row r="345" spans="1:10" x14ac:dyDescent="0.3">
      <c r="A345" s="17"/>
      <c r="B345" s="19" t="str">
        <f>IF($A345="","",IFERROR(INDEX(Bills!$B:$B,MATCH($A345,Bills!$A:$A,0)),""))</f>
        <v/>
      </c>
      <c r="C345" s="17"/>
      <c r="D345" s="21" t="str">
        <f>IF($C345="","",IFERROR(VLOOKUP($C345,Services!$A$4:$C$203,2,FALSE),"Other"))</f>
        <v/>
      </c>
      <c r="E345" s="17"/>
      <c r="F345" s="18" t="str">
        <f>IF($C345="","",IFERROR(VLOOKUP($C345,Services!$A$4:$C$203,3,FALSE),0))</f>
        <v/>
      </c>
      <c r="G345" s="20" t="str">
        <f t="shared" si="10"/>
        <v/>
      </c>
      <c r="H345" s="18"/>
      <c r="I345" s="20" t="str">
        <f t="shared" si="11"/>
        <v/>
      </c>
      <c r="J345" s="21" t="str">
        <f>IF(OR($A345="",$C345=""),"",$A345&amp;"#"&amp;COUNTIFS($A$4:$A345,$A345,$C$4:$C345,"&lt;&gt;"))</f>
        <v/>
      </c>
    </row>
    <row r="346" spans="1:10" x14ac:dyDescent="0.3">
      <c r="A346" s="17"/>
      <c r="B346" s="19" t="str">
        <f>IF($A346="","",IFERROR(INDEX(Bills!$B:$B,MATCH($A346,Bills!$A:$A,0)),""))</f>
        <v/>
      </c>
      <c r="C346" s="17"/>
      <c r="D346" s="21" t="str">
        <f>IF($C346="","",IFERROR(VLOOKUP($C346,Services!$A$4:$C$203,2,FALSE),"Other"))</f>
        <v/>
      </c>
      <c r="E346" s="17"/>
      <c r="F346" s="18" t="str">
        <f>IF($C346="","",IFERROR(VLOOKUP($C346,Services!$A$4:$C$203,3,FALSE),0))</f>
        <v/>
      </c>
      <c r="G346" s="20" t="str">
        <f t="shared" si="10"/>
        <v/>
      </c>
      <c r="H346" s="18"/>
      <c r="I346" s="20" t="str">
        <f t="shared" si="11"/>
        <v/>
      </c>
      <c r="J346" s="21" t="str">
        <f>IF(OR($A346="",$C346=""),"",$A346&amp;"#"&amp;COUNTIFS($A$4:$A346,$A346,$C$4:$C346,"&lt;&gt;"))</f>
        <v/>
      </c>
    </row>
    <row r="347" spans="1:10" x14ac:dyDescent="0.3">
      <c r="A347" s="17"/>
      <c r="B347" s="19" t="str">
        <f>IF($A347="","",IFERROR(INDEX(Bills!$B:$B,MATCH($A347,Bills!$A:$A,0)),""))</f>
        <v/>
      </c>
      <c r="C347" s="17"/>
      <c r="D347" s="21" t="str">
        <f>IF($C347="","",IFERROR(VLOOKUP($C347,Services!$A$4:$C$203,2,FALSE),"Other"))</f>
        <v/>
      </c>
      <c r="E347" s="17"/>
      <c r="F347" s="18" t="str">
        <f>IF($C347="","",IFERROR(VLOOKUP($C347,Services!$A$4:$C$203,3,FALSE),0))</f>
        <v/>
      </c>
      <c r="G347" s="20" t="str">
        <f t="shared" si="10"/>
        <v/>
      </c>
      <c r="H347" s="18"/>
      <c r="I347" s="20" t="str">
        <f t="shared" si="11"/>
        <v/>
      </c>
      <c r="J347" s="21" t="str">
        <f>IF(OR($A347="",$C347=""),"",$A347&amp;"#"&amp;COUNTIFS($A$4:$A347,$A347,$C$4:$C347,"&lt;&gt;"))</f>
        <v/>
      </c>
    </row>
    <row r="348" spans="1:10" x14ac:dyDescent="0.3">
      <c r="A348" s="17"/>
      <c r="B348" s="19" t="str">
        <f>IF($A348="","",IFERROR(INDEX(Bills!$B:$B,MATCH($A348,Bills!$A:$A,0)),""))</f>
        <v/>
      </c>
      <c r="C348" s="17"/>
      <c r="D348" s="21" t="str">
        <f>IF($C348="","",IFERROR(VLOOKUP($C348,Services!$A$4:$C$203,2,FALSE),"Other"))</f>
        <v/>
      </c>
      <c r="E348" s="17"/>
      <c r="F348" s="18" t="str">
        <f>IF($C348="","",IFERROR(VLOOKUP($C348,Services!$A$4:$C$203,3,FALSE),0))</f>
        <v/>
      </c>
      <c r="G348" s="20" t="str">
        <f t="shared" si="10"/>
        <v/>
      </c>
      <c r="H348" s="18"/>
      <c r="I348" s="20" t="str">
        <f t="shared" si="11"/>
        <v/>
      </c>
      <c r="J348" s="21" t="str">
        <f>IF(OR($A348="",$C348=""),"",$A348&amp;"#"&amp;COUNTIFS($A$4:$A348,$A348,$C$4:$C348,"&lt;&gt;"))</f>
        <v/>
      </c>
    </row>
    <row r="349" spans="1:10" x14ac:dyDescent="0.3">
      <c r="A349" s="17"/>
      <c r="B349" s="19" t="str">
        <f>IF($A349="","",IFERROR(INDEX(Bills!$B:$B,MATCH($A349,Bills!$A:$A,0)),""))</f>
        <v/>
      </c>
      <c r="C349" s="17"/>
      <c r="D349" s="21" t="str">
        <f>IF($C349="","",IFERROR(VLOOKUP($C349,Services!$A$4:$C$203,2,FALSE),"Other"))</f>
        <v/>
      </c>
      <c r="E349" s="17"/>
      <c r="F349" s="18" t="str">
        <f>IF($C349="","",IFERROR(VLOOKUP($C349,Services!$A$4:$C$203,3,FALSE),0))</f>
        <v/>
      </c>
      <c r="G349" s="20" t="str">
        <f t="shared" si="10"/>
        <v/>
      </c>
      <c r="H349" s="18"/>
      <c r="I349" s="20" t="str">
        <f t="shared" si="11"/>
        <v/>
      </c>
      <c r="J349" s="21" t="str">
        <f>IF(OR($A349="",$C349=""),"",$A349&amp;"#"&amp;COUNTIFS($A$4:$A349,$A349,$C$4:$C349,"&lt;&gt;"))</f>
        <v/>
      </c>
    </row>
    <row r="350" spans="1:10" x14ac:dyDescent="0.3">
      <c r="A350" s="17"/>
      <c r="B350" s="19" t="str">
        <f>IF($A350="","",IFERROR(INDEX(Bills!$B:$B,MATCH($A350,Bills!$A:$A,0)),""))</f>
        <v/>
      </c>
      <c r="C350" s="17"/>
      <c r="D350" s="21" t="str">
        <f>IF($C350="","",IFERROR(VLOOKUP($C350,Services!$A$4:$C$203,2,FALSE),"Other"))</f>
        <v/>
      </c>
      <c r="E350" s="17"/>
      <c r="F350" s="18" t="str">
        <f>IF($C350="","",IFERROR(VLOOKUP($C350,Services!$A$4:$C$203,3,FALSE),0))</f>
        <v/>
      </c>
      <c r="G350" s="20" t="str">
        <f t="shared" si="10"/>
        <v/>
      </c>
      <c r="H350" s="18"/>
      <c r="I350" s="20" t="str">
        <f t="shared" si="11"/>
        <v/>
      </c>
      <c r="J350" s="21" t="str">
        <f>IF(OR($A350="",$C350=""),"",$A350&amp;"#"&amp;COUNTIFS($A$4:$A350,$A350,$C$4:$C350,"&lt;&gt;"))</f>
        <v/>
      </c>
    </row>
    <row r="351" spans="1:10" x14ac:dyDescent="0.3">
      <c r="A351" s="17"/>
      <c r="B351" s="19" t="str">
        <f>IF($A351="","",IFERROR(INDEX(Bills!$B:$B,MATCH($A351,Bills!$A:$A,0)),""))</f>
        <v/>
      </c>
      <c r="C351" s="17"/>
      <c r="D351" s="21" t="str">
        <f>IF($C351="","",IFERROR(VLOOKUP($C351,Services!$A$4:$C$203,2,FALSE),"Other"))</f>
        <v/>
      </c>
      <c r="E351" s="17"/>
      <c r="F351" s="18" t="str">
        <f>IF($C351="","",IFERROR(VLOOKUP($C351,Services!$A$4:$C$203,3,FALSE),0))</f>
        <v/>
      </c>
      <c r="G351" s="20" t="str">
        <f t="shared" si="10"/>
        <v/>
      </c>
      <c r="H351" s="18"/>
      <c r="I351" s="20" t="str">
        <f t="shared" si="11"/>
        <v/>
      </c>
      <c r="J351" s="21" t="str">
        <f>IF(OR($A351="",$C351=""),"",$A351&amp;"#"&amp;COUNTIFS($A$4:$A351,$A351,$C$4:$C351,"&lt;&gt;"))</f>
        <v/>
      </c>
    </row>
    <row r="352" spans="1:10" x14ac:dyDescent="0.3">
      <c r="A352" s="17"/>
      <c r="B352" s="19" t="str">
        <f>IF($A352="","",IFERROR(INDEX(Bills!$B:$B,MATCH($A352,Bills!$A:$A,0)),""))</f>
        <v/>
      </c>
      <c r="C352" s="17"/>
      <c r="D352" s="21" t="str">
        <f>IF($C352="","",IFERROR(VLOOKUP($C352,Services!$A$4:$C$203,2,FALSE),"Other"))</f>
        <v/>
      </c>
      <c r="E352" s="17"/>
      <c r="F352" s="18" t="str">
        <f>IF($C352="","",IFERROR(VLOOKUP($C352,Services!$A$4:$C$203,3,FALSE),0))</f>
        <v/>
      </c>
      <c r="G352" s="20" t="str">
        <f t="shared" si="10"/>
        <v/>
      </c>
      <c r="H352" s="18"/>
      <c r="I352" s="20" t="str">
        <f t="shared" si="11"/>
        <v/>
      </c>
      <c r="J352" s="21" t="str">
        <f>IF(OR($A352="",$C352=""),"",$A352&amp;"#"&amp;COUNTIFS($A$4:$A352,$A352,$C$4:$C352,"&lt;&gt;"))</f>
        <v/>
      </c>
    </row>
    <row r="353" spans="1:10" x14ac:dyDescent="0.3">
      <c r="A353" s="17"/>
      <c r="B353" s="19" t="str">
        <f>IF($A353="","",IFERROR(INDEX(Bills!$B:$B,MATCH($A353,Bills!$A:$A,0)),""))</f>
        <v/>
      </c>
      <c r="C353" s="17"/>
      <c r="D353" s="21" t="str">
        <f>IF($C353="","",IFERROR(VLOOKUP($C353,Services!$A$4:$C$203,2,FALSE),"Other"))</f>
        <v/>
      </c>
      <c r="E353" s="17"/>
      <c r="F353" s="18" t="str">
        <f>IF($C353="","",IFERROR(VLOOKUP($C353,Services!$A$4:$C$203,3,FALSE),0))</f>
        <v/>
      </c>
      <c r="G353" s="20" t="str">
        <f t="shared" si="10"/>
        <v/>
      </c>
      <c r="H353" s="18"/>
      <c r="I353" s="20" t="str">
        <f t="shared" si="11"/>
        <v/>
      </c>
      <c r="J353" s="21" t="str">
        <f>IF(OR($A353="",$C353=""),"",$A353&amp;"#"&amp;COUNTIFS($A$4:$A353,$A353,$C$4:$C353,"&lt;&gt;"))</f>
        <v/>
      </c>
    </row>
    <row r="354" spans="1:10" x14ac:dyDescent="0.3">
      <c r="A354" s="17"/>
      <c r="B354" s="19" t="str">
        <f>IF($A354="","",IFERROR(INDEX(Bills!$B:$B,MATCH($A354,Bills!$A:$A,0)),""))</f>
        <v/>
      </c>
      <c r="C354" s="17"/>
      <c r="D354" s="21" t="str">
        <f>IF($C354="","",IFERROR(VLOOKUP($C354,Services!$A$4:$C$203,2,FALSE),"Other"))</f>
        <v/>
      </c>
      <c r="E354" s="17"/>
      <c r="F354" s="18" t="str">
        <f>IF($C354="","",IFERROR(VLOOKUP($C354,Services!$A$4:$C$203,3,FALSE),0))</f>
        <v/>
      </c>
      <c r="G354" s="20" t="str">
        <f t="shared" si="10"/>
        <v/>
      </c>
      <c r="H354" s="18"/>
      <c r="I354" s="20" t="str">
        <f t="shared" si="11"/>
        <v/>
      </c>
      <c r="J354" s="21" t="str">
        <f>IF(OR($A354="",$C354=""),"",$A354&amp;"#"&amp;COUNTIFS($A$4:$A354,$A354,$C$4:$C354,"&lt;&gt;"))</f>
        <v/>
      </c>
    </row>
    <row r="355" spans="1:10" x14ac:dyDescent="0.3">
      <c r="A355" s="17"/>
      <c r="B355" s="19" t="str">
        <f>IF($A355="","",IFERROR(INDEX(Bills!$B:$B,MATCH($A355,Bills!$A:$A,0)),""))</f>
        <v/>
      </c>
      <c r="C355" s="17"/>
      <c r="D355" s="21" t="str">
        <f>IF($C355="","",IFERROR(VLOOKUP($C355,Services!$A$4:$C$203,2,FALSE),"Other"))</f>
        <v/>
      </c>
      <c r="E355" s="17"/>
      <c r="F355" s="18" t="str">
        <f>IF($C355="","",IFERROR(VLOOKUP($C355,Services!$A$4:$C$203,3,FALSE),0))</f>
        <v/>
      </c>
      <c r="G355" s="20" t="str">
        <f t="shared" si="10"/>
        <v/>
      </c>
      <c r="H355" s="18"/>
      <c r="I355" s="20" t="str">
        <f t="shared" si="11"/>
        <v/>
      </c>
      <c r="J355" s="21" t="str">
        <f>IF(OR($A355="",$C355=""),"",$A355&amp;"#"&amp;COUNTIFS($A$4:$A355,$A355,$C$4:$C355,"&lt;&gt;"))</f>
        <v/>
      </c>
    </row>
    <row r="356" spans="1:10" x14ac:dyDescent="0.3">
      <c r="A356" s="17"/>
      <c r="B356" s="19" t="str">
        <f>IF($A356="","",IFERROR(INDEX(Bills!$B:$B,MATCH($A356,Bills!$A:$A,0)),""))</f>
        <v/>
      </c>
      <c r="C356" s="17"/>
      <c r="D356" s="21" t="str">
        <f>IF($C356="","",IFERROR(VLOOKUP($C356,Services!$A$4:$C$203,2,FALSE),"Other"))</f>
        <v/>
      </c>
      <c r="E356" s="17"/>
      <c r="F356" s="18" t="str">
        <f>IF($C356="","",IFERROR(VLOOKUP($C356,Services!$A$4:$C$203,3,FALSE),0))</f>
        <v/>
      </c>
      <c r="G356" s="20" t="str">
        <f t="shared" si="10"/>
        <v/>
      </c>
      <c r="H356" s="18"/>
      <c r="I356" s="20" t="str">
        <f t="shared" si="11"/>
        <v/>
      </c>
      <c r="J356" s="21" t="str">
        <f>IF(OR($A356="",$C356=""),"",$A356&amp;"#"&amp;COUNTIFS($A$4:$A356,$A356,$C$4:$C356,"&lt;&gt;"))</f>
        <v/>
      </c>
    </row>
    <row r="357" spans="1:10" x14ac:dyDescent="0.3">
      <c r="A357" s="17"/>
      <c r="B357" s="19" t="str">
        <f>IF($A357="","",IFERROR(INDEX(Bills!$B:$B,MATCH($A357,Bills!$A:$A,0)),""))</f>
        <v/>
      </c>
      <c r="C357" s="17"/>
      <c r="D357" s="21" t="str">
        <f>IF($C357="","",IFERROR(VLOOKUP($C357,Services!$A$4:$C$203,2,FALSE),"Other"))</f>
        <v/>
      </c>
      <c r="E357" s="17"/>
      <c r="F357" s="18" t="str">
        <f>IF($C357="","",IFERROR(VLOOKUP($C357,Services!$A$4:$C$203,3,FALSE),0))</f>
        <v/>
      </c>
      <c r="G357" s="20" t="str">
        <f t="shared" si="10"/>
        <v/>
      </c>
      <c r="H357" s="18"/>
      <c r="I357" s="20" t="str">
        <f t="shared" si="11"/>
        <v/>
      </c>
      <c r="J357" s="21" t="str">
        <f>IF(OR($A357="",$C357=""),"",$A357&amp;"#"&amp;COUNTIFS($A$4:$A357,$A357,$C$4:$C357,"&lt;&gt;"))</f>
        <v/>
      </c>
    </row>
    <row r="358" spans="1:10" x14ac:dyDescent="0.3">
      <c r="A358" s="17"/>
      <c r="B358" s="19" t="str">
        <f>IF($A358="","",IFERROR(INDEX(Bills!$B:$B,MATCH($A358,Bills!$A:$A,0)),""))</f>
        <v/>
      </c>
      <c r="C358" s="17"/>
      <c r="D358" s="21" t="str">
        <f>IF($C358="","",IFERROR(VLOOKUP($C358,Services!$A$4:$C$203,2,FALSE),"Other"))</f>
        <v/>
      </c>
      <c r="E358" s="17"/>
      <c r="F358" s="18" t="str">
        <f>IF($C358="","",IFERROR(VLOOKUP($C358,Services!$A$4:$C$203,3,FALSE),0))</f>
        <v/>
      </c>
      <c r="G358" s="20" t="str">
        <f t="shared" si="10"/>
        <v/>
      </c>
      <c r="H358" s="18"/>
      <c r="I358" s="20" t="str">
        <f t="shared" si="11"/>
        <v/>
      </c>
      <c r="J358" s="21" t="str">
        <f>IF(OR($A358="",$C358=""),"",$A358&amp;"#"&amp;COUNTIFS($A$4:$A358,$A358,$C$4:$C358,"&lt;&gt;"))</f>
        <v/>
      </c>
    </row>
    <row r="359" spans="1:10" x14ac:dyDescent="0.3">
      <c r="A359" s="17"/>
      <c r="B359" s="19" t="str">
        <f>IF($A359="","",IFERROR(INDEX(Bills!$B:$B,MATCH($A359,Bills!$A:$A,0)),""))</f>
        <v/>
      </c>
      <c r="C359" s="17"/>
      <c r="D359" s="21" t="str">
        <f>IF($C359="","",IFERROR(VLOOKUP($C359,Services!$A$4:$C$203,2,FALSE),"Other"))</f>
        <v/>
      </c>
      <c r="E359" s="17"/>
      <c r="F359" s="18" t="str">
        <f>IF($C359="","",IFERROR(VLOOKUP($C359,Services!$A$4:$C$203,3,FALSE),0))</f>
        <v/>
      </c>
      <c r="G359" s="20" t="str">
        <f t="shared" si="10"/>
        <v/>
      </c>
      <c r="H359" s="18"/>
      <c r="I359" s="20" t="str">
        <f t="shared" si="11"/>
        <v/>
      </c>
      <c r="J359" s="21" t="str">
        <f>IF(OR($A359="",$C359=""),"",$A359&amp;"#"&amp;COUNTIFS($A$4:$A359,$A359,$C$4:$C359,"&lt;&gt;"))</f>
        <v/>
      </c>
    </row>
    <row r="360" spans="1:10" x14ac:dyDescent="0.3">
      <c r="A360" s="17"/>
      <c r="B360" s="19" t="str">
        <f>IF($A360="","",IFERROR(INDEX(Bills!$B:$B,MATCH($A360,Bills!$A:$A,0)),""))</f>
        <v/>
      </c>
      <c r="C360" s="17"/>
      <c r="D360" s="21" t="str">
        <f>IF($C360="","",IFERROR(VLOOKUP($C360,Services!$A$4:$C$203,2,FALSE),"Other"))</f>
        <v/>
      </c>
      <c r="E360" s="17"/>
      <c r="F360" s="18" t="str">
        <f>IF($C360="","",IFERROR(VLOOKUP($C360,Services!$A$4:$C$203,3,FALSE),0))</f>
        <v/>
      </c>
      <c r="G360" s="20" t="str">
        <f t="shared" si="10"/>
        <v/>
      </c>
      <c r="H360" s="18"/>
      <c r="I360" s="20" t="str">
        <f t="shared" si="11"/>
        <v/>
      </c>
      <c r="J360" s="21" t="str">
        <f>IF(OR($A360="",$C360=""),"",$A360&amp;"#"&amp;COUNTIFS($A$4:$A360,$A360,$C$4:$C360,"&lt;&gt;"))</f>
        <v/>
      </c>
    </row>
    <row r="361" spans="1:10" x14ac:dyDescent="0.3">
      <c r="A361" s="17"/>
      <c r="B361" s="19" t="str">
        <f>IF($A361="","",IFERROR(INDEX(Bills!$B:$B,MATCH($A361,Bills!$A:$A,0)),""))</f>
        <v/>
      </c>
      <c r="C361" s="17"/>
      <c r="D361" s="21" t="str">
        <f>IF($C361="","",IFERROR(VLOOKUP($C361,Services!$A$4:$C$203,2,FALSE),"Other"))</f>
        <v/>
      </c>
      <c r="E361" s="17"/>
      <c r="F361" s="18" t="str">
        <f>IF($C361="","",IFERROR(VLOOKUP($C361,Services!$A$4:$C$203,3,FALSE),0))</f>
        <v/>
      </c>
      <c r="G361" s="20" t="str">
        <f t="shared" si="10"/>
        <v/>
      </c>
      <c r="H361" s="18"/>
      <c r="I361" s="20" t="str">
        <f t="shared" si="11"/>
        <v/>
      </c>
      <c r="J361" s="21" t="str">
        <f>IF(OR($A361="",$C361=""),"",$A361&amp;"#"&amp;COUNTIFS($A$4:$A361,$A361,$C$4:$C361,"&lt;&gt;"))</f>
        <v/>
      </c>
    </row>
    <row r="362" spans="1:10" x14ac:dyDescent="0.3">
      <c r="A362" s="17"/>
      <c r="B362" s="19" t="str">
        <f>IF($A362="","",IFERROR(INDEX(Bills!$B:$B,MATCH($A362,Bills!$A:$A,0)),""))</f>
        <v/>
      </c>
      <c r="C362" s="17"/>
      <c r="D362" s="21" t="str">
        <f>IF($C362="","",IFERROR(VLOOKUP($C362,Services!$A$4:$C$203,2,FALSE),"Other"))</f>
        <v/>
      </c>
      <c r="E362" s="17"/>
      <c r="F362" s="18" t="str">
        <f>IF($C362="","",IFERROR(VLOOKUP($C362,Services!$A$4:$C$203,3,FALSE),0))</f>
        <v/>
      </c>
      <c r="G362" s="20" t="str">
        <f t="shared" si="10"/>
        <v/>
      </c>
      <c r="H362" s="18"/>
      <c r="I362" s="20" t="str">
        <f t="shared" si="11"/>
        <v/>
      </c>
      <c r="J362" s="21" t="str">
        <f>IF(OR($A362="",$C362=""),"",$A362&amp;"#"&amp;COUNTIFS($A$4:$A362,$A362,$C$4:$C362,"&lt;&gt;"))</f>
        <v/>
      </c>
    </row>
    <row r="363" spans="1:10" x14ac:dyDescent="0.3">
      <c r="A363" s="17"/>
      <c r="B363" s="19" t="str">
        <f>IF($A363="","",IFERROR(INDEX(Bills!$B:$B,MATCH($A363,Bills!$A:$A,0)),""))</f>
        <v/>
      </c>
      <c r="C363" s="17"/>
      <c r="D363" s="21" t="str">
        <f>IF($C363="","",IFERROR(VLOOKUP($C363,Services!$A$4:$C$203,2,FALSE),"Other"))</f>
        <v/>
      </c>
      <c r="E363" s="17"/>
      <c r="F363" s="18" t="str">
        <f>IF($C363="","",IFERROR(VLOOKUP($C363,Services!$A$4:$C$203,3,FALSE),0))</f>
        <v/>
      </c>
      <c r="G363" s="20" t="str">
        <f t="shared" si="10"/>
        <v/>
      </c>
      <c r="H363" s="18"/>
      <c r="I363" s="20" t="str">
        <f t="shared" si="11"/>
        <v/>
      </c>
      <c r="J363" s="21" t="str">
        <f>IF(OR($A363="",$C363=""),"",$A363&amp;"#"&amp;COUNTIFS($A$4:$A363,$A363,$C$4:$C363,"&lt;&gt;"))</f>
        <v/>
      </c>
    </row>
    <row r="364" spans="1:10" x14ac:dyDescent="0.3">
      <c r="A364" s="17"/>
      <c r="B364" s="19" t="str">
        <f>IF($A364="","",IFERROR(INDEX(Bills!$B:$B,MATCH($A364,Bills!$A:$A,0)),""))</f>
        <v/>
      </c>
      <c r="C364" s="17"/>
      <c r="D364" s="21" t="str">
        <f>IF($C364="","",IFERROR(VLOOKUP($C364,Services!$A$4:$C$203,2,FALSE),"Other"))</f>
        <v/>
      </c>
      <c r="E364" s="17"/>
      <c r="F364" s="18" t="str">
        <f>IF($C364="","",IFERROR(VLOOKUP($C364,Services!$A$4:$C$203,3,FALSE),0))</f>
        <v/>
      </c>
      <c r="G364" s="20" t="str">
        <f t="shared" si="10"/>
        <v/>
      </c>
      <c r="H364" s="18"/>
      <c r="I364" s="20" t="str">
        <f t="shared" si="11"/>
        <v/>
      </c>
      <c r="J364" s="21" t="str">
        <f>IF(OR($A364="",$C364=""),"",$A364&amp;"#"&amp;COUNTIFS($A$4:$A364,$A364,$C$4:$C364,"&lt;&gt;"))</f>
        <v/>
      </c>
    </row>
    <row r="365" spans="1:10" x14ac:dyDescent="0.3">
      <c r="A365" s="17"/>
      <c r="B365" s="19" t="str">
        <f>IF($A365="","",IFERROR(INDEX(Bills!$B:$B,MATCH($A365,Bills!$A:$A,0)),""))</f>
        <v/>
      </c>
      <c r="C365" s="17"/>
      <c r="D365" s="21" t="str">
        <f>IF($C365="","",IFERROR(VLOOKUP($C365,Services!$A$4:$C$203,2,FALSE),"Other"))</f>
        <v/>
      </c>
      <c r="E365" s="17"/>
      <c r="F365" s="18" t="str">
        <f>IF($C365="","",IFERROR(VLOOKUP($C365,Services!$A$4:$C$203,3,FALSE),0))</f>
        <v/>
      </c>
      <c r="G365" s="20" t="str">
        <f t="shared" si="10"/>
        <v/>
      </c>
      <c r="H365" s="18"/>
      <c r="I365" s="20" t="str">
        <f t="shared" si="11"/>
        <v/>
      </c>
      <c r="J365" s="21" t="str">
        <f>IF(OR($A365="",$C365=""),"",$A365&amp;"#"&amp;COUNTIFS($A$4:$A365,$A365,$C$4:$C365,"&lt;&gt;"))</f>
        <v/>
      </c>
    </row>
    <row r="366" spans="1:10" x14ac:dyDescent="0.3">
      <c r="A366" s="17"/>
      <c r="B366" s="19" t="str">
        <f>IF($A366="","",IFERROR(INDEX(Bills!$B:$B,MATCH($A366,Bills!$A:$A,0)),""))</f>
        <v/>
      </c>
      <c r="C366" s="17"/>
      <c r="D366" s="21" t="str">
        <f>IF($C366="","",IFERROR(VLOOKUP($C366,Services!$A$4:$C$203,2,FALSE),"Other"))</f>
        <v/>
      </c>
      <c r="E366" s="17"/>
      <c r="F366" s="18" t="str">
        <f>IF($C366="","",IFERROR(VLOOKUP($C366,Services!$A$4:$C$203,3,FALSE),0))</f>
        <v/>
      </c>
      <c r="G366" s="20" t="str">
        <f t="shared" si="10"/>
        <v/>
      </c>
      <c r="H366" s="18"/>
      <c r="I366" s="20" t="str">
        <f t="shared" si="11"/>
        <v/>
      </c>
      <c r="J366" s="21" t="str">
        <f>IF(OR($A366="",$C366=""),"",$A366&amp;"#"&amp;COUNTIFS($A$4:$A366,$A366,$C$4:$C366,"&lt;&gt;"))</f>
        <v/>
      </c>
    </row>
    <row r="367" spans="1:10" x14ac:dyDescent="0.3">
      <c r="A367" s="17"/>
      <c r="B367" s="19" t="str">
        <f>IF($A367="","",IFERROR(INDEX(Bills!$B:$B,MATCH($A367,Bills!$A:$A,0)),""))</f>
        <v/>
      </c>
      <c r="C367" s="17"/>
      <c r="D367" s="21" t="str">
        <f>IF($C367="","",IFERROR(VLOOKUP($C367,Services!$A$4:$C$203,2,FALSE),"Other"))</f>
        <v/>
      </c>
      <c r="E367" s="17"/>
      <c r="F367" s="18" t="str">
        <f>IF($C367="","",IFERROR(VLOOKUP($C367,Services!$A$4:$C$203,3,FALSE),0))</f>
        <v/>
      </c>
      <c r="G367" s="20" t="str">
        <f t="shared" si="10"/>
        <v/>
      </c>
      <c r="H367" s="18"/>
      <c r="I367" s="20" t="str">
        <f t="shared" si="11"/>
        <v/>
      </c>
      <c r="J367" s="21" t="str">
        <f>IF(OR($A367="",$C367=""),"",$A367&amp;"#"&amp;COUNTIFS($A$4:$A367,$A367,$C$4:$C367,"&lt;&gt;"))</f>
        <v/>
      </c>
    </row>
    <row r="368" spans="1:10" x14ac:dyDescent="0.3">
      <c r="A368" s="17"/>
      <c r="B368" s="19" t="str">
        <f>IF($A368="","",IFERROR(INDEX(Bills!$B:$B,MATCH($A368,Bills!$A:$A,0)),""))</f>
        <v/>
      </c>
      <c r="C368" s="17"/>
      <c r="D368" s="21" t="str">
        <f>IF($C368="","",IFERROR(VLOOKUP($C368,Services!$A$4:$C$203,2,FALSE),"Other"))</f>
        <v/>
      </c>
      <c r="E368" s="17"/>
      <c r="F368" s="18" t="str">
        <f>IF($C368="","",IFERROR(VLOOKUP($C368,Services!$A$4:$C$203,3,FALSE),0))</f>
        <v/>
      </c>
      <c r="G368" s="20" t="str">
        <f t="shared" si="10"/>
        <v/>
      </c>
      <c r="H368" s="18"/>
      <c r="I368" s="20" t="str">
        <f t="shared" si="11"/>
        <v/>
      </c>
      <c r="J368" s="21" t="str">
        <f>IF(OR($A368="",$C368=""),"",$A368&amp;"#"&amp;COUNTIFS($A$4:$A368,$A368,$C$4:$C368,"&lt;&gt;"))</f>
        <v/>
      </c>
    </row>
    <row r="369" spans="1:10" x14ac:dyDescent="0.3">
      <c r="A369" s="17"/>
      <c r="B369" s="19" t="str">
        <f>IF($A369="","",IFERROR(INDEX(Bills!$B:$B,MATCH($A369,Bills!$A:$A,0)),""))</f>
        <v/>
      </c>
      <c r="C369" s="17"/>
      <c r="D369" s="21" t="str">
        <f>IF($C369="","",IFERROR(VLOOKUP($C369,Services!$A$4:$C$203,2,FALSE),"Other"))</f>
        <v/>
      </c>
      <c r="E369" s="17"/>
      <c r="F369" s="18" t="str">
        <f>IF($C369="","",IFERROR(VLOOKUP($C369,Services!$A$4:$C$203,3,FALSE),0))</f>
        <v/>
      </c>
      <c r="G369" s="20" t="str">
        <f t="shared" si="10"/>
        <v/>
      </c>
      <c r="H369" s="18"/>
      <c r="I369" s="20" t="str">
        <f t="shared" si="11"/>
        <v/>
      </c>
      <c r="J369" s="21" t="str">
        <f>IF(OR($A369="",$C369=""),"",$A369&amp;"#"&amp;COUNTIFS($A$4:$A369,$A369,$C$4:$C369,"&lt;&gt;"))</f>
        <v/>
      </c>
    </row>
    <row r="370" spans="1:10" x14ac:dyDescent="0.3">
      <c r="A370" s="17"/>
      <c r="B370" s="19" t="str">
        <f>IF($A370="","",IFERROR(INDEX(Bills!$B:$B,MATCH($A370,Bills!$A:$A,0)),""))</f>
        <v/>
      </c>
      <c r="C370" s="17"/>
      <c r="D370" s="21" t="str">
        <f>IF($C370="","",IFERROR(VLOOKUP($C370,Services!$A$4:$C$203,2,FALSE),"Other"))</f>
        <v/>
      </c>
      <c r="E370" s="17"/>
      <c r="F370" s="18" t="str">
        <f>IF($C370="","",IFERROR(VLOOKUP($C370,Services!$A$4:$C$203,3,FALSE),0))</f>
        <v/>
      </c>
      <c r="G370" s="20" t="str">
        <f t="shared" si="10"/>
        <v/>
      </c>
      <c r="H370" s="18"/>
      <c r="I370" s="20" t="str">
        <f t="shared" si="11"/>
        <v/>
      </c>
      <c r="J370" s="21" t="str">
        <f>IF(OR($A370="",$C370=""),"",$A370&amp;"#"&amp;COUNTIFS($A$4:$A370,$A370,$C$4:$C370,"&lt;&gt;"))</f>
        <v/>
      </c>
    </row>
    <row r="371" spans="1:10" x14ac:dyDescent="0.3">
      <c r="A371" s="17"/>
      <c r="B371" s="19" t="str">
        <f>IF($A371="","",IFERROR(INDEX(Bills!$B:$B,MATCH($A371,Bills!$A:$A,0)),""))</f>
        <v/>
      </c>
      <c r="C371" s="17"/>
      <c r="D371" s="21" t="str">
        <f>IF($C371="","",IFERROR(VLOOKUP($C371,Services!$A$4:$C$203,2,FALSE),"Other"))</f>
        <v/>
      </c>
      <c r="E371" s="17"/>
      <c r="F371" s="18" t="str">
        <f>IF($C371="","",IFERROR(VLOOKUP($C371,Services!$A$4:$C$203,3,FALSE),0))</f>
        <v/>
      </c>
      <c r="G371" s="20" t="str">
        <f t="shared" si="10"/>
        <v/>
      </c>
      <c r="H371" s="18"/>
      <c r="I371" s="20" t="str">
        <f t="shared" si="11"/>
        <v/>
      </c>
      <c r="J371" s="21" t="str">
        <f>IF(OR($A371="",$C371=""),"",$A371&amp;"#"&amp;COUNTIFS($A$4:$A371,$A371,$C$4:$C371,"&lt;&gt;"))</f>
        <v/>
      </c>
    </row>
    <row r="372" spans="1:10" x14ac:dyDescent="0.3">
      <c r="A372" s="17"/>
      <c r="B372" s="19" t="str">
        <f>IF($A372="","",IFERROR(INDEX(Bills!$B:$B,MATCH($A372,Bills!$A:$A,0)),""))</f>
        <v/>
      </c>
      <c r="C372" s="17"/>
      <c r="D372" s="21" t="str">
        <f>IF($C372="","",IFERROR(VLOOKUP($C372,Services!$A$4:$C$203,2,FALSE),"Other"))</f>
        <v/>
      </c>
      <c r="E372" s="17"/>
      <c r="F372" s="18" t="str">
        <f>IF($C372="","",IFERROR(VLOOKUP($C372,Services!$A$4:$C$203,3,FALSE),0))</f>
        <v/>
      </c>
      <c r="G372" s="20" t="str">
        <f t="shared" si="10"/>
        <v/>
      </c>
      <c r="H372" s="18"/>
      <c r="I372" s="20" t="str">
        <f t="shared" si="11"/>
        <v/>
      </c>
      <c r="J372" s="21" t="str">
        <f>IF(OR($A372="",$C372=""),"",$A372&amp;"#"&amp;COUNTIFS($A$4:$A372,$A372,$C$4:$C372,"&lt;&gt;"))</f>
        <v/>
      </c>
    </row>
    <row r="373" spans="1:10" x14ac:dyDescent="0.3">
      <c r="A373" s="17"/>
      <c r="B373" s="19" t="str">
        <f>IF($A373="","",IFERROR(INDEX(Bills!$B:$B,MATCH($A373,Bills!$A:$A,0)),""))</f>
        <v/>
      </c>
      <c r="C373" s="17"/>
      <c r="D373" s="21" t="str">
        <f>IF($C373="","",IFERROR(VLOOKUP($C373,Services!$A$4:$C$203,2,FALSE),"Other"))</f>
        <v/>
      </c>
      <c r="E373" s="17"/>
      <c r="F373" s="18" t="str">
        <f>IF($C373="","",IFERROR(VLOOKUP($C373,Services!$A$4:$C$203,3,FALSE),0))</f>
        <v/>
      </c>
      <c r="G373" s="20" t="str">
        <f t="shared" si="10"/>
        <v/>
      </c>
      <c r="H373" s="18"/>
      <c r="I373" s="20" t="str">
        <f t="shared" si="11"/>
        <v/>
      </c>
      <c r="J373" s="21" t="str">
        <f>IF(OR($A373="",$C373=""),"",$A373&amp;"#"&amp;COUNTIFS($A$4:$A373,$A373,$C$4:$C373,"&lt;&gt;"))</f>
        <v/>
      </c>
    </row>
    <row r="374" spans="1:10" x14ac:dyDescent="0.3">
      <c r="A374" s="17"/>
      <c r="B374" s="19" t="str">
        <f>IF($A374="","",IFERROR(INDEX(Bills!$B:$B,MATCH($A374,Bills!$A:$A,0)),""))</f>
        <v/>
      </c>
      <c r="C374" s="17"/>
      <c r="D374" s="21" t="str">
        <f>IF($C374="","",IFERROR(VLOOKUP($C374,Services!$A$4:$C$203,2,FALSE),"Other"))</f>
        <v/>
      </c>
      <c r="E374" s="17"/>
      <c r="F374" s="18" t="str">
        <f>IF($C374="","",IFERROR(VLOOKUP($C374,Services!$A$4:$C$203,3,FALSE),0))</f>
        <v/>
      </c>
      <c r="G374" s="20" t="str">
        <f t="shared" si="10"/>
        <v/>
      </c>
      <c r="H374" s="18"/>
      <c r="I374" s="20" t="str">
        <f t="shared" si="11"/>
        <v/>
      </c>
      <c r="J374" s="21" t="str">
        <f>IF(OR($A374="",$C374=""),"",$A374&amp;"#"&amp;COUNTIFS($A$4:$A374,$A374,$C$4:$C374,"&lt;&gt;"))</f>
        <v/>
      </c>
    </row>
    <row r="375" spans="1:10" x14ac:dyDescent="0.3">
      <c r="A375" s="17"/>
      <c r="B375" s="19" t="str">
        <f>IF($A375="","",IFERROR(INDEX(Bills!$B:$B,MATCH($A375,Bills!$A:$A,0)),""))</f>
        <v/>
      </c>
      <c r="C375" s="17"/>
      <c r="D375" s="21" t="str">
        <f>IF($C375="","",IFERROR(VLOOKUP($C375,Services!$A$4:$C$203,2,FALSE),"Other"))</f>
        <v/>
      </c>
      <c r="E375" s="17"/>
      <c r="F375" s="18" t="str">
        <f>IF($C375="","",IFERROR(VLOOKUP($C375,Services!$A$4:$C$203,3,FALSE),0))</f>
        <v/>
      </c>
      <c r="G375" s="20" t="str">
        <f t="shared" si="10"/>
        <v/>
      </c>
      <c r="H375" s="18"/>
      <c r="I375" s="20" t="str">
        <f t="shared" si="11"/>
        <v/>
      </c>
      <c r="J375" s="21" t="str">
        <f>IF(OR($A375="",$C375=""),"",$A375&amp;"#"&amp;COUNTIFS($A$4:$A375,$A375,$C$4:$C375,"&lt;&gt;"))</f>
        <v/>
      </c>
    </row>
    <row r="376" spans="1:10" x14ac:dyDescent="0.3">
      <c r="A376" s="17"/>
      <c r="B376" s="19" t="str">
        <f>IF($A376="","",IFERROR(INDEX(Bills!$B:$B,MATCH($A376,Bills!$A:$A,0)),""))</f>
        <v/>
      </c>
      <c r="C376" s="17"/>
      <c r="D376" s="21" t="str">
        <f>IF($C376="","",IFERROR(VLOOKUP($C376,Services!$A$4:$C$203,2,FALSE),"Other"))</f>
        <v/>
      </c>
      <c r="E376" s="17"/>
      <c r="F376" s="18" t="str">
        <f>IF($C376="","",IFERROR(VLOOKUP($C376,Services!$A$4:$C$203,3,FALSE),0))</f>
        <v/>
      </c>
      <c r="G376" s="20" t="str">
        <f t="shared" si="10"/>
        <v/>
      </c>
      <c r="H376" s="18"/>
      <c r="I376" s="20" t="str">
        <f t="shared" si="11"/>
        <v/>
      </c>
      <c r="J376" s="21" t="str">
        <f>IF(OR($A376="",$C376=""),"",$A376&amp;"#"&amp;COUNTIFS($A$4:$A376,$A376,$C$4:$C376,"&lt;&gt;"))</f>
        <v/>
      </c>
    </row>
    <row r="377" spans="1:10" x14ac:dyDescent="0.3">
      <c r="A377" s="17"/>
      <c r="B377" s="19" t="str">
        <f>IF($A377="","",IFERROR(INDEX(Bills!$B:$B,MATCH($A377,Bills!$A:$A,0)),""))</f>
        <v/>
      </c>
      <c r="C377" s="17"/>
      <c r="D377" s="21" t="str">
        <f>IF($C377="","",IFERROR(VLOOKUP($C377,Services!$A$4:$C$203,2,FALSE),"Other"))</f>
        <v/>
      </c>
      <c r="E377" s="17"/>
      <c r="F377" s="18" t="str">
        <f>IF($C377="","",IFERROR(VLOOKUP($C377,Services!$A$4:$C$203,3,FALSE),0))</f>
        <v/>
      </c>
      <c r="G377" s="20" t="str">
        <f t="shared" si="10"/>
        <v/>
      </c>
      <c r="H377" s="18"/>
      <c r="I377" s="20" t="str">
        <f t="shared" si="11"/>
        <v/>
      </c>
      <c r="J377" s="21" t="str">
        <f>IF(OR($A377="",$C377=""),"",$A377&amp;"#"&amp;COUNTIFS($A$4:$A377,$A377,$C$4:$C377,"&lt;&gt;"))</f>
        <v/>
      </c>
    </row>
    <row r="378" spans="1:10" x14ac:dyDescent="0.3">
      <c r="A378" s="17"/>
      <c r="B378" s="19" t="str">
        <f>IF($A378="","",IFERROR(INDEX(Bills!$B:$B,MATCH($A378,Bills!$A:$A,0)),""))</f>
        <v/>
      </c>
      <c r="C378" s="17"/>
      <c r="D378" s="21" t="str">
        <f>IF($C378="","",IFERROR(VLOOKUP($C378,Services!$A$4:$C$203,2,FALSE),"Other"))</f>
        <v/>
      </c>
      <c r="E378" s="17"/>
      <c r="F378" s="18" t="str">
        <f>IF($C378="","",IFERROR(VLOOKUP($C378,Services!$A$4:$C$203,3,FALSE),0))</f>
        <v/>
      </c>
      <c r="G378" s="20" t="str">
        <f t="shared" si="10"/>
        <v/>
      </c>
      <c r="H378" s="18"/>
      <c r="I378" s="20" t="str">
        <f t="shared" si="11"/>
        <v/>
      </c>
      <c r="J378" s="21" t="str">
        <f>IF(OR($A378="",$C378=""),"",$A378&amp;"#"&amp;COUNTIFS($A$4:$A378,$A378,$C$4:$C378,"&lt;&gt;"))</f>
        <v/>
      </c>
    </row>
    <row r="379" spans="1:10" x14ac:dyDescent="0.3">
      <c r="A379" s="17"/>
      <c r="B379" s="19" t="str">
        <f>IF($A379="","",IFERROR(INDEX(Bills!$B:$B,MATCH($A379,Bills!$A:$A,0)),""))</f>
        <v/>
      </c>
      <c r="C379" s="17"/>
      <c r="D379" s="21" t="str">
        <f>IF($C379="","",IFERROR(VLOOKUP($C379,Services!$A$4:$C$203,2,FALSE),"Other"))</f>
        <v/>
      </c>
      <c r="E379" s="17"/>
      <c r="F379" s="18" t="str">
        <f>IF($C379="","",IFERROR(VLOOKUP($C379,Services!$A$4:$C$203,3,FALSE),0))</f>
        <v/>
      </c>
      <c r="G379" s="20" t="str">
        <f t="shared" si="10"/>
        <v/>
      </c>
      <c r="H379" s="18"/>
      <c r="I379" s="20" t="str">
        <f t="shared" si="11"/>
        <v/>
      </c>
      <c r="J379" s="21" t="str">
        <f>IF(OR($A379="",$C379=""),"",$A379&amp;"#"&amp;COUNTIFS($A$4:$A379,$A379,$C$4:$C379,"&lt;&gt;"))</f>
        <v/>
      </c>
    </row>
    <row r="380" spans="1:10" x14ac:dyDescent="0.3">
      <c r="A380" s="17"/>
      <c r="B380" s="19" t="str">
        <f>IF($A380="","",IFERROR(INDEX(Bills!$B:$B,MATCH($A380,Bills!$A:$A,0)),""))</f>
        <v/>
      </c>
      <c r="C380" s="17"/>
      <c r="D380" s="21" t="str">
        <f>IF($C380="","",IFERROR(VLOOKUP($C380,Services!$A$4:$C$203,2,FALSE),"Other"))</f>
        <v/>
      </c>
      <c r="E380" s="17"/>
      <c r="F380" s="18" t="str">
        <f>IF($C380="","",IFERROR(VLOOKUP($C380,Services!$A$4:$C$203,3,FALSE),0))</f>
        <v/>
      </c>
      <c r="G380" s="20" t="str">
        <f t="shared" si="10"/>
        <v/>
      </c>
      <c r="H380" s="18"/>
      <c r="I380" s="20" t="str">
        <f t="shared" si="11"/>
        <v/>
      </c>
      <c r="J380" s="21" t="str">
        <f>IF(OR($A380="",$C380=""),"",$A380&amp;"#"&amp;COUNTIFS($A$4:$A380,$A380,$C$4:$C380,"&lt;&gt;"))</f>
        <v/>
      </c>
    </row>
    <row r="381" spans="1:10" x14ac:dyDescent="0.3">
      <c r="A381" s="17"/>
      <c r="B381" s="19" t="str">
        <f>IF($A381="","",IFERROR(INDEX(Bills!$B:$B,MATCH($A381,Bills!$A:$A,0)),""))</f>
        <v/>
      </c>
      <c r="C381" s="17"/>
      <c r="D381" s="21" t="str">
        <f>IF($C381="","",IFERROR(VLOOKUP($C381,Services!$A$4:$C$203,2,FALSE),"Other"))</f>
        <v/>
      </c>
      <c r="E381" s="17"/>
      <c r="F381" s="18" t="str">
        <f>IF($C381="","",IFERROR(VLOOKUP($C381,Services!$A$4:$C$203,3,FALSE),0))</f>
        <v/>
      </c>
      <c r="G381" s="20" t="str">
        <f t="shared" si="10"/>
        <v/>
      </c>
      <c r="H381" s="18"/>
      <c r="I381" s="20" t="str">
        <f t="shared" si="11"/>
        <v/>
      </c>
      <c r="J381" s="21" t="str">
        <f>IF(OR($A381="",$C381=""),"",$A381&amp;"#"&amp;COUNTIFS($A$4:$A381,$A381,$C$4:$C381,"&lt;&gt;"))</f>
        <v/>
      </c>
    </row>
    <row r="382" spans="1:10" x14ac:dyDescent="0.3">
      <c r="A382" s="17"/>
      <c r="B382" s="19" t="str">
        <f>IF($A382="","",IFERROR(INDEX(Bills!$B:$B,MATCH($A382,Bills!$A:$A,0)),""))</f>
        <v/>
      </c>
      <c r="C382" s="17"/>
      <c r="D382" s="21" t="str">
        <f>IF($C382="","",IFERROR(VLOOKUP($C382,Services!$A$4:$C$203,2,FALSE),"Other"))</f>
        <v/>
      </c>
      <c r="E382" s="17"/>
      <c r="F382" s="18" t="str">
        <f>IF($C382="","",IFERROR(VLOOKUP($C382,Services!$A$4:$C$203,3,FALSE),0))</f>
        <v/>
      </c>
      <c r="G382" s="20" t="str">
        <f t="shared" si="10"/>
        <v/>
      </c>
      <c r="H382" s="18"/>
      <c r="I382" s="20" t="str">
        <f t="shared" si="11"/>
        <v/>
      </c>
      <c r="J382" s="21" t="str">
        <f>IF(OR($A382="",$C382=""),"",$A382&amp;"#"&amp;COUNTIFS($A$4:$A382,$A382,$C$4:$C382,"&lt;&gt;"))</f>
        <v/>
      </c>
    </row>
    <row r="383" spans="1:10" x14ac:dyDescent="0.3">
      <c r="A383" s="17"/>
      <c r="B383" s="19" t="str">
        <f>IF($A383="","",IFERROR(INDEX(Bills!$B:$B,MATCH($A383,Bills!$A:$A,0)),""))</f>
        <v/>
      </c>
      <c r="C383" s="17"/>
      <c r="D383" s="21" t="str">
        <f>IF($C383="","",IFERROR(VLOOKUP($C383,Services!$A$4:$C$203,2,FALSE),"Other"))</f>
        <v/>
      </c>
      <c r="E383" s="17"/>
      <c r="F383" s="18" t="str">
        <f>IF($C383="","",IFERROR(VLOOKUP($C383,Services!$A$4:$C$203,3,FALSE),0))</f>
        <v/>
      </c>
      <c r="G383" s="20" t="str">
        <f t="shared" si="10"/>
        <v/>
      </c>
      <c r="H383" s="18"/>
      <c r="I383" s="20" t="str">
        <f t="shared" si="11"/>
        <v/>
      </c>
      <c r="J383" s="21" t="str">
        <f>IF(OR($A383="",$C383=""),"",$A383&amp;"#"&amp;COUNTIFS($A$4:$A383,$A383,$C$4:$C383,"&lt;&gt;"))</f>
        <v/>
      </c>
    </row>
    <row r="384" spans="1:10" x14ac:dyDescent="0.3">
      <c r="A384" s="17"/>
      <c r="B384" s="19" t="str">
        <f>IF($A384="","",IFERROR(INDEX(Bills!$B:$B,MATCH($A384,Bills!$A:$A,0)),""))</f>
        <v/>
      </c>
      <c r="C384" s="17"/>
      <c r="D384" s="21" t="str">
        <f>IF($C384="","",IFERROR(VLOOKUP($C384,Services!$A$4:$C$203,2,FALSE),"Other"))</f>
        <v/>
      </c>
      <c r="E384" s="17"/>
      <c r="F384" s="18" t="str">
        <f>IF($C384="","",IFERROR(VLOOKUP($C384,Services!$A$4:$C$203,3,FALSE),0))</f>
        <v/>
      </c>
      <c r="G384" s="20" t="str">
        <f t="shared" si="10"/>
        <v/>
      </c>
      <c r="H384" s="18"/>
      <c r="I384" s="20" t="str">
        <f t="shared" si="11"/>
        <v/>
      </c>
      <c r="J384" s="21" t="str">
        <f>IF(OR($A384="",$C384=""),"",$A384&amp;"#"&amp;COUNTIFS($A$4:$A384,$A384,$C$4:$C384,"&lt;&gt;"))</f>
        <v/>
      </c>
    </row>
    <row r="385" spans="1:10" x14ac:dyDescent="0.3">
      <c r="A385" s="17"/>
      <c r="B385" s="19" t="str">
        <f>IF($A385="","",IFERROR(INDEX(Bills!$B:$B,MATCH($A385,Bills!$A:$A,0)),""))</f>
        <v/>
      </c>
      <c r="C385" s="17"/>
      <c r="D385" s="21" t="str">
        <f>IF($C385="","",IFERROR(VLOOKUP($C385,Services!$A$4:$C$203,2,FALSE),"Other"))</f>
        <v/>
      </c>
      <c r="E385" s="17"/>
      <c r="F385" s="18" t="str">
        <f>IF($C385="","",IFERROR(VLOOKUP($C385,Services!$A$4:$C$203,3,FALSE),0))</f>
        <v/>
      </c>
      <c r="G385" s="20" t="str">
        <f t="shared" si="10"/>
        <v/>
      </c>
      <c r="H385" s="18"/>
      <c r="I385" s="20" t="str">
        <f t="shared" si="11"/>
        <v/>
      </c>
      <c r="J385" s="21" t="str">
        <f>IF(OR($A385="",$C385=""),"",$A385&amp;"#"&amp;COUNTIFS($A$4:$A385,$A385,$C$4:$C385,"&lt;&gt;"))</f>
        <v/>
      </c>
    </row>
    <row r="386" spans="1:10" x14ac:dyDescent="0.3">
      <c r="A386" s="17"/>
      <c r="B386" s="19" t="str">
        <f>IF($A386="","",IFERROR(INDEX(Bills!$B:$B,MATCH($A386,Bills!$A:$A,0)),""))</f>
        <v/>
      </c>
      <c r="C386" s="17"/>
      <c r="D386" s="21" t="str">
        <f>IF($C386="","",IFERROR(VLOOKUP($C386,Services!$A$4:$C$203,2,FALSE),"Other"))</f>
        <v/>
      </c>
      <c r="E386" s="17"/>
      <c r="F386" s="18" t="str">
        <f>IF($C386="","",IFERROR(VLOOKUP($C386,Services!$A$4:$C$203,3,FALSE),0))</f>
        <v/>
      </c>
      <c r="G386" s="20" t="str">
        <f t="shared" si="10"/>
        <v/>
      </c>
      <c r="H386" s="18"/>
      <c r="I386" s="20" t="str">
        <f t="shared" si="11"/>
        <v/>
      </c>
      <c r="J386" s="21" t="str">
        <f>IF(OR($A386="",$C386=""),"",$A386&amp;"#"&amp;COUNTIFS($A$4:$A386,$A386,$C$4:$C386,"&lt;&gt;"))</f>
        <v/>
      </c>
    </row>
    <row r="387" spans="1:10" x14ac:dyDescent="0.3">
      <c r="A387" s="17"/>
      <c r="B387" s="19" t="str">
        <f>IF($A387="","",IFERROR(INDEX(Bills!$B:$B,MATCH($A387,Bills!$A:$A,0)),""))</f>
        <v/>
      </c>
      <c r="C387" s="17"/>
      <c r="D387" s="21" t="str">
        <f>IF($C387="","",IFERROR(VLOOKUP($C387,Services!$A$4:$C$203,2,FALSE),"Other"))</f>
        <v/>
      </c>
      <c r="E387" s="17"/>
      <c r="F387" s="18" t="str">
        <f>IF($C387="","",IFERROR(VLOOKUP($C387,Services!$A$4:$C$203,3,FALSE),0))</f>
        <v/>
      </c>
      <c r="G387" s="20" t="str">
        <f t="shared" si="10"/>
        <v/>
      </c>
      <c r="H387" s="18"/>
      <c r="I387" s="20" t="str">
        <f t="shared" si="11"/>
        <v/>
      </c>
      <c r="J387" s="21" t="str">
        <f>IF(OR($A387="",$C387=""),"",$A387&amp;"#"&amp;COUNTIFS($A$4:$A387,$A387,$C$4:$C387,"&lt;&gt;"))</f>
        <v/>
      </c>
    </row>
    <row r="388" spans="1:10" x14ac:dyDescent="0.3">
      <c r="A388" s="17"/>
      <c r="B388" s="19" t="str">
        <f>IF($A388="","",IFERROR(INDEX(Bills!$B:$B,MATCH($A388,Bills!$A:$A,0)),""))</f>
        <v/>
      </c>
      <c r="C388" s="17"/>
      <c r="D388" s="21" t="str">
        <f>IF($C388="","",IFERROR(VLOOKUP($C388,Services!$A$4:$C$203,2,FALSE),"Other"))</f>
        <v/>
      </c>
      <c r="E388" s="17"/>
      <c r="F388" s="18" t="str">
        <f>IF($C388="","",IFERROR(VLOOKUP($C388,Services!$A$4:$C$203,3,FALSE),0))</f>
        <v/>
      </c>
      <c r="G388" s="20" t="str">
        <f t="shared" ref="G388:G451" si="12">IF($C388="","",IF($E388="",1,N($E388))*N($F388))</f>
        <v/>
      </c>
      <c r="H388" s="18"/>
      <c r="I388" s="20" t="str">
        <f t="shared" ref="I388:I451" si="13">IF($C388="","",G388-N(H388))</f>
        <v/>
      </c>
      <c r="J388" s="21" t="str">
        <f>IF(OR($A388="",$C388=""),"",$A388&amp;"#"&amp;COUNTIFS($A$4:$A388,$A388,$C$4:$C388,"&lt;&gt;"))</f>
        <v/>
      </c>
    </row>
    <row r="389" spans="1:10" x14ac:dyDescent="0.3">
      <c r="A389" s="17"/>
      <c r="B389" s="19" t="str">
        <f>IF($A389="","",IFERROR(INDEX(Bills!$B:$B,MATCH($A389,Bills!$A:$A,0)),""))</f>
        <v/>
      </c>
      <c r="C389" s="17"/>
      <c r="D389" s="21" t="str">
        <f>IF($C389="","",IFERROR(VLOOKUP($C389,Services!$A$4:$C$203,2,FALSE),"Other"))</f>
        <v/>
      </c>
      <c r="E389" s="17"/>
      <c r="F389" s="18" t="str">
        <f>IF($C389="","",IFERROR(VLOOKUP($C389,Services!$A$4:$C$203,3,FALSE),0))</f>
        <v/>
      </c>
      <c r="G389" s="20" t="str">
        <f t="shared" si="12"/>
        <v/>
      </c>
      <c r="H389" s="18"/>
      <c r="I389" s="20" t="str">
        <f t="shared" si="13"/>
        <v/>
      </c>
      <c r="J389" s="21" t="str">
        <f>IF(OR($A389="",$C389=""),"",$A389&amp;"#"&amp;COUNTIFS($A$4:$A389,$A389,$C$4:$C389,"&lt;&gt;"))</f>
        <v/>
      </c>
    </row>
    <row r="390" spans="1:10" x14ac:dyDescent="0.3">
      <c r="A390" s="17"/>
      <c r="B390" s="19" t="str">
        <f>IF($A390="","",IFERROR(INDEX(Bills!$B:$B,MATCH($A390,Bills!$A:$A,0)),""))</f>
        <v/>
      </c>
      <c r="C390" s="17"/>
      <c r="D390" s="21" t="str">
        <f>IF($C390="","",IFERROR(VLOOKUP($C390,Services!$A$4:$C$203,2,FALSE),"Other"))</f>
        <v/>
      </c>
      <c r="E390" s="17"/>
      <c r="F390" s="18" t="str">
        <f>IF($C390="","",IFERROR(VLOOKUP($C390,Services!$A$4:$C$203,3,FALSE),0))</f>
        <v/>
      </c>
      <c r="G390" s="20" t="str">
        <f t="shared" si="12"/>
        <v/>
      </c>
      <c r="H390" s="18"/>
      <c r="I390" s="20" t="str">
        <f t="shared" si="13"/>
        <v/>
      </c>
      <c r="J390" s="21" t="str">
        <f>IF(OR($A390="",$C390=""),"",$A390&amp;"#"&amp;COUNTIFS($A$4:$A390,$A390,$C$4:$C390,"&lt;&gt;"))</f>
        <v/>
      </c>
    </row>
    <row r="391" spans="1:10" x14ac:dyDescent="0.3">
      <c r="A391" s="17"/>
      <c r="B391" s="19" t="str">
        <f>IF($A391="","",IFERROR(INDEX(Bills!$B:$B,MATCH($A391,Bills!$A:$A,0)),""))</f>
        <v/>
      </c>
      <c r="C391" s="17"/>
      <c r="D391" s="21" t="str">
        <f>IF($C391="","",IFERROR(VLOOKUP($C391,Services!$A$4:$C$203,2,FALSE),"Other"))</f>
        <v/>
      </c>
      <c r="E391" s="17"/>
      <c r="F391" s="18" t="str">
        <f>IF($C391="","",IFERROR(VLOOKUP($C391,Services!$A$4:$C$203,3,FALSE),0))</f>
        <v/>
      </c>
      <c r="G391" s="20" t="str">
        <f t="shared" si="12"/>
        <v/>
      </c>
      <c r="H391" s="18"/>
      <c r="I391" s="20" t="str">
        <f t="shared" si="13"/>
        <v/>
      </c>
      <c r="J391" s="21" t="str">
        <f>IF(OR($A391="",$C391=""),"",$A391&amp;"#"&amp;COUNTIFS($A$4:$A391,$A391,$C$4:$C391,"&lt;&gt;"))</f>
        <v/>
      </c>
    </row>
    <row r="392" spans="1:10" x14ac:dyDescent="0.3">
      <c r="A392" s="17"/>
      <c r="B392" s="19" t="str">
        <f>IF($A392="","",IFERROR(INDEX(Bills!$B:$B,MATCH($A392,Bills!$A:$A,0)),""))</f>
        <v/>
      </c>
      <c r="C392" s="17"/>
      <c r="D392" s="21" t="str">
        <f>IF($C392="","",IFERROR(VLOOKUP($C392,Services!$A$4:$C$203,2,FALSE),"Other"))</f>
        <v/>
      </c>
      <c r="E392" s="17"/>
      <c r="F392" s="18" t="str">
        <f>IF($C392="","",IFERROR(VLOOKUP($C392,Services!$A$4:$C$203,3,FALSE),0))</f>
        <v/>
      </c>
      <c r="G392" s="20" t="str">
        <f t="shared" si="12"/>
        <v/>
      </c>
      <c r="H392" s="18"/>
      <c r="I392" s="20" t="str">
        <f t="shared" si="13"/>
        <v/>
      </c>
      <c r="J392" s="21" t="str">
        <f>IF(OR($A392="",$C392=""),"",$A392&amp;"#"&amp;COUNTIFS($A$4:$A392,$A392,$C$4:$C392,"&lt;&gt;"))</f>
        <v/>
      </c>
    </row>
    <row r="393" spans="1:10" x14ac:dyDescent="0.3">
      <c r="A393" s="17"/>
      <c r="B393" s="19" t="str">
        <f>IF($A393="","",IFERROR(INDEX(Bills!$B:$B,MATCH($A393,Bills!$A:$A,0)),""))</f>
        <v/>
      </c>
      <c r="C393" s="17"/>
      <c r="D393" s="21" t="str">
        <f>IF($C393="","",IFERROR(VLOOKUP($C393,Services!$A$4:$C$203,2,FALSE),"Other"))</f>
        <v/>
      </c>
      <c r="E393" s="17"/>
      <c r="F393" s="18" t="str">
        <f>IF($C393="","",IFERROR(VLOOKUP($C393,Services!$A$4:$C$203,3,FALSE),0))</f>
        <v/>
      </c>
      <c r="G393" s="20" t="str">
        <f t="shared" si="12"/>
        <v/>
      </c>
      <c r="H393" s="18"/>
      <c r="I393" s="20" t="str">
        <f t="shared" si="13"/>
        <v/>
      </c>
      <c r="J393" s="21" t="str">
        <f>IF(OR($A393="",$C393=""),"",$A393&amp;"#"&amp;COUNTIFS($A$4:$A393,$A393,$C$4:$C393,"&lt;&gt;"))</f>
        <v/>
      </c>
    </row>
    <row r="394" spans="1:10" x14ac:dyDescent="0.3">
      <c r="A394" s="17"/>
      <c r="B394" s="19" t="str">
        <f>IF($A394="","",IFERROR(INDEX(Bills!$B:$B,MATCH($A394,Bills!$A:$A,0)),""))</f>
        <v/>
      </c>
      <c r="C394" s="17"/>
      <c r="D394" s="21" t="str">
        <f>IF($C394="","",IFERROR(VLOOKUP($C394,Services!$A$4:$C$203,2,FALSE),"Other"))</f>
        <v/>
      </c>
      <c r="E394" s="17"/>
      <c r="F394" s="18" t="str">
        <f>IF($C394="","",IFERROR(VLOOKUP($C394,Services!$A$4:$C$203,3,FALSE),0))</f>
        <v/>
      </c>
      <c r="G394" s="20" t="str">
        <f t="shared" si="12"/>
        <v/>
      </c>
      <c r="H394" s="18"/>
      <c r="I394" s="20" t="str">
        <f t="shared" si="13"/>
        <v/>
      </c>
      <c r="J394" s="21" t="str">
        <f>IF(OR($A394="",$C394=""),"",$A394&amp;"#"&amp;COUNTIFS($A$4:$A394,$A394,$C$4:$C394,"&lt;&gt;"))</f>
        <v/>
      </c>
    </row>
    <row r="395" spans="1:10" x14ac:dyDescent="0.3">
      <c r="A395" s="17"/>
      <c r="B395" s="19" t="str">
        <f>IF($A395="","",IFERROR(INDEX(Bills!$B:$B,MATCH($A395,Bills!$A:$A,0)),""))</f>
        <v/>
      </c>
      <c r="C395" s="17"/>
      <c r="D395" s="21" t="str">
        <f>IF($C395="","",IFERROR(VLOOKUP($C395,Services!$A$4:$C$203,2,FALSE),"Other"))</f>
        <v/>
      </c>
      <c r="E395" s="17"/>
      <c r="F395" s="18" t="str">
        <f>IF($C395="","",IFERROR(VLOOKUP($C395,Services!$A$4:$C$203,3,FALSE),0))</f>
        <v/>
      </c>
      <c r="G395" s="20" t="str">
        <f t="shared" si="12"/>
        <v/>
      </c>
      <c r="H395" s="18"/>
      <c r="I395" s="20" t="str">
        <f t="shared" si="13"/>
        <v/>
      </c>
      <c r="J395" s="21" t="str">
        <f>IF(OR($A395="",$C395=""),"",$A395&amp;"#"&amp;COUNTIFS($A$4:$A395,$A395,$C$4:$C395,"&lt;&gt;"))</f>
        <v/>
      </c>
    </row>
    <row r="396" spans="1:10" x14ac:dyDescent="0.3">
      <c r="A396" s="17"/>
      <c r="B396" s="19" t="str">
        <f>IF($A396="","",IFERROR(INDEX(Bills!$B:$B,MATCH($A396,Bills!$A:$A,0)),""))</f>
        <v/>
      </c>
      <c r="C396" s="17"/>
      <c r="D396" s="21" t="str">
        <f>IF($C396="","",IFERROR(VLOOKUP($C396,Services!$A$4:$C$203,2,FALSE),"Other"))</f>
        <v/>
      </c>
      <c r="E396" s="17"/>
      <c r="F396" s="18" t="str">
        <f>IF($C396="","",IFERROR(VLOOKUP($C396,Services!$A$4:$C$203,3,FALSE),0))</f>
        <v/>
      </c>
      <c r="G396" s="20" t="str">
        <f t="shared" si="12"/>
        <v/>
      </c>
      <c r="H396" s="18"/>
      <c r="I396" s="20" t="str">
        <f t="shared" si="13"/>
        <v/>
      </c>
      <c r="J396" s="21" t="str">
        <f>IF(OR($A396="",$C396=""),"",$A396&amp;"#"&amp;COUNTIFS($A$4:$A396,$A396,$C$4:$C396,"&lt;&gt;"))</f>
        <v/>
      </c>
    </row>
    <row r="397" spans="1:10" x14ac:dyDescent="0.3">
      <c r="A397" s="17"/>
      <c r="B397" s="19" t="str">
        <f>IF($A397="","",IFERROR(INDEX(Bills!$B:$B,MATCH($A397,Bills!$A:$A,0)),""))</f>
        <v/>
      </c>
      <c r="C397" s="17"/>
      <c r="D397" s="21" t="str">
        <f>IF($C397="","",IFERROR(VLOOKUP($C397,Services!$A$4:$C$203,2,FALSE),"Other"))</f>
        <v/>
      </c>
      <c r="E397" s="17"/>
      <c r="F397" s="18" t="str">
        <f>IF($C397="","",IFERROR(VLOOKUP($C397,Services!$A$4:$C$203,3,FALSE),0))</f>
        <v/>
      </c>
      <c r="G397" s="20" t="str">
        <f t="shared" si="12"/>
        <v/>
      </c>
      <c r="H397" s="18"/>
      <c r="I397" s="20" t="str">
        <f t="shared" si="13"/>
        <v/>
      </c>
      <c r="J397" s="21" t="str">
        <f>IF(OR($A397="",$C397=""),"",$A397&amp;"#"&amp;COUNTIFS($A$4:$A397,$A397,$C$4:$C397,"&lt;&gt;"))</f>
        <v/>
      </c>
    </row>
    <row r="398" spans="1:10" x14ac:dyDescent="0.3">
      <c r="A398" s="17"/>
      <c r="B398" s="19" t="str">
        <f>IF($A398="","",IFERROR(INDEX(Bills!$B:$B,MATCH($A398,Bills!$A:$A,0)),""))</f>
        <v/>
      </c>
      <c r="C398" s="17"/>
      <c r="D398" s="21" t="str">
        <f>IF($C398="","",IFERROR(VLOOKUP($C398,Services!$A$4:$C$203,2,FALSE),"Other"))</f>
        <v/>
      </c>
      <c r="E398" s="17"/>
      <c r="F398" s="18" t="str">
        <f>IF($C398="","",IFERROR(VLOOKUP($C398,Services!$A$4:$C$203,3,FALSE),0))</f>
        <v/>
      </c>
      <c r="G398" s="20" t="str">
        <f t="shared" si="12"/>
        <v/>
      </c>
      <c r="H398" s="18"/>
      <c r="I398" s="20" t="str">
        <f t="shared" si="13"/>
        <v/>
      </c>
      <c r="J398" s="21" t="str">
        <f>IF(OR($A398="",$C398=""),"",$A398&amp;"#"&amp;COUNTIFS($A$4:$A398,$A398,$C$4:$C398,"&lt;&gt;"))</f>
        <v/>
      </c>
    </row>
    <row r="399" spans="1:10" x14ac:dyDescent="0.3">
      <c r="A399" s="17"/>
      <c r="B399" s="19" t="str">
        <f>IF($A399="","",IFERROR(INDEX(Bills!$B:$B,MATCH($A399,Bills!$A:$A,0)),""))</f>
        <v/>
      </c>
      <c r="C399" s="17"/>
      <c r="D399" s="21" t="str">
        <f>IF($C399="","",IFERROR(VLOOKUP($C399,Services!$A$4:$C$203,2,FALSE),"Other"))</f>
        <v/>
      </c>
      <c r="E399" s="17"/>
      <c r="F399" s="18" t="str">
        <f>IF($C399="","",IFERROR(VLOOKUP($C399,Services!$A$4:$C$203,3,FALSE),0))</f>
        <v/>
      </c>
      <c r="G399" s="20" t="str">
        <f t="shared" si="12"/>
        <v/>
      </c>
      <c r="H399" s="18"/>
      <c r="I399" s="20" t="str">
        <f t="shared" si="13"/>
        <v/>
      </c>
      <c r="J399" s="21" t="str">
        <f>IF(OR($A399="",$C399=""),"",$A399&amp;"#"&amp;COUNTIFS($A$4:$A399,$A399,$C$4:$C399,"&lt;&gt;"))</f>
        <v/>
      </c>
    </row>
    <row r="400" spans="1:10" x14ac:dyDescent="0.3">
      <c r="A400" s="17"/>
      <c r="B400" s="19" t="str">
        <f>IF($A400="","",IFERROR(INDEX(Bills!$B:$B,MATCH($A400,Bills!$A:$A,0)),""))</f>
        <v/>
      </c>
      <c r="C400" s="17"/>
      <c r="D400" s="21" t="str">
        <f>IF($C400="","",IFERROR(VLOOKUP($C400,Services!$A$4:$C$203,2,FALSE),"Other"))</f>
        <v/>
      </c>
      <c r="E400" s="17"/>
      <c r="F400" s="18" t="str">
        <f>IF($C400="","",IFERROR(VLOOKUP($C400,Services!$A$4:$C$203,3,FALSE),0))</f>
        <v/>
      </c>
      <c r="G400" s="20" t="str">
        <f t="shared" si="12"/>
        <v/>
      </c>
      <c r="H400" s="18"/>
      <c r="I400" s="20" t="str">
        <f t="shared" si="13"/>
        <v/>
      </c>
      <c r="J400" s="21" t="str">
        <f>IF(OR($A400="",$C400=""),"",$A400&amp;"#"&amp;COUNTIFS($A$4:$A400,$A400,$C$4:$C400,"&lt;&gt;"))</f>
        <v/>
      </c>
    </row>
    <row r="401" spans="1:10" x14ac:dyDescent="0.3">
      <c r="A401" s="17"/>
      <c r="B401" s="19" t="str">
        <f>IF($A401="","",IFERROR(INDEX(Bills!$B:$B,MATCH($A401,Bills!$A:$A,0)),""))</f>
        <v/>
      </c>
      <c r="C401" s="17"/>
      <c r="D401" s="21" t="str">
        <f>IF($C401="","",IFERROR(VLOOKUP($C401,Services!$A$4:$C$203,2,FALSE),"Other"))</f>
        <v/>
      </c>
      <c r="E401" s="17"/>
      <c r="F401" s="18" t="str">
        <f>IF($C401="","",IFERROR(VLOOKUP($C401,Services!$A$4:$C$203,3,FALSE),0))</f>
        <v/>
      </c>
      <c r="G401" s="20" t="str">
        <f t="shared" si="12"/>
        <v/>
      </c>
      <c r="H401" s="18"/>
      <c r="I401" s="20" t="str">
        <f t="shared" si="13"/>
        <v/>
      </c>
      <c r="J401" s="21" t="str">
        <f>IF(OR($A401="",$C401=""),"",$A401&amp;"#"&amp;COUNTIFS($A$4:$A401,$A401,$C$4:$C401,"&lt;&gt;"))</f>
        <v/>
      </c>
    </row>
    <row r="402" spans="1:10" x14ac:dyDescent="0.3">
      <c r="A402" s="17"/>
      <c r="B402" s="19" t="str">
        <f>IF($A402="","",IFERROR(INDEX(Bills!$B:$B,MATCH($A402,Bills!$A:$A,0)),""))</f>
        <v/>
      </c>
      <c r="C402" s="17"/>
      <c r="D402" s="21" t="str">
        <f>IF($C402="","",IFERROR(VLOOKUP($C402,Services!$A$4:$C$203,2,FALSE),"Other"))</f>
        <v/>
      </c>
      <c r="E402" s="17"/>
      <c r="F402" s="18" t="str">
        <f>IF($C402="","",IFERROR(VLOOKUP($C402,Services!$A$4:$C$203,3,FALSE),0))</f>
        <v/>
      </c>
      <c r="G402" s="20" t="str">
        <f t="shared" si="12"/>
        <v/>
      </c>
      <c r="H402" s="18"/>
      <c r="I402" s="20" t="str">
        <f t="shared" si="13"/>
        <v/>
      </c>
      <c r="J402" s="21" t="str">
        <f>IF(OR($A402="",$C402=""),"",$A402&amp;"#"&amp;COUNTIFS($A$4:$A402,$A402,$C$4:$C402,"&lt;&gt;"))</f>
        <v/>
      </c>
    </row>
    <row r="403" spans="1:10" x14ac:dyDescent="0.3">
      <c r="A403" s="17"/>
      <c r="B403" s="19" t="str">
        <f>IF($A403="","",IFERROR(INDEX(Bills!$B:$B,MATCH($A403,Bills!$A:$A,0)),""))</f>
        <v/>
      </c>
      <c r="C403" s="17"/>
      <c r="D403" s="21" t="str">
        <f>IF($C403="","",IFERROR(VLOOKUP($C403,Services!$A$4:$C$203,2,FALSE),"Other"))</f>
        <v/>
      </c>
      <c r="E403" s="17"/>
      <c r="F403" s="18" t="str">
        <f>IF($C403="","",IFERROR(VLOOKUP($C403,Services!$A$4:$C$203,3,FALSE),0))</f>
        <v/>
      </c>
      <c r="G403" s="20" t="str">
        <f t="shared" si="12"/>
        <v/>
      </c>
      <c r="H403" s="18"/>
      <c r="I403" s="20" t="str">
        <f t="shared" si="13"/>
        <v/>
      </c>
      <c r="J403" s="21" t="str">
        <f>IF(OR($A403="",$C403=""),"",$A403&amp;"#"&amp;COUNTIFS($A$4:$A403,$A403,$C$4:$C403,"&lt;&gt;"))</f>
        <v/>
      </c>
    </row>
    <row r="404" spans="1:10" x14ac:dyDescent="0.3">
      <c r="A404" s="17"/>
      <c r="B404" s="19" t="str">
        <f>IF($A404="","",IFERROR(INDEX(Bills!$B:$B,MATCH($A404,Bills!$A:$A,0)),""))</f>
        <v/>
      </c>
      <c r="C404" s="17"/>
      <c r="D404" s="21" t="str">
        <f>IF($C404="","",IFERROR(VLOOKUP($C404,Services!$A$4:$C$203,2,FALSE),"Other"))</f>
        <v/>
      </c>
      <c r="E404" s="17"/>
      <c r="F404" s="18" t="str">
        <f>IF($C404="","",IFERROR(VLOOKUP($C404,Services!$A$4:$C$203,3,FALSE),0))</f>
        <v/>
      </c>
      <c r="G404" s="20" t="str">
        <f t="shared" si="12"/>
        <v/>
      </c>
      <c r="H404" s="18"/>
      <c r="I404" s="20" t="str">
        <f t="shared" si="13"/>
        <v/>
      </c>
      <c r="J404" s="21" t="str">
        <f>IF(OR($A404="",$C404=""),"",$A404&amp;"#"&amp;COUNTIFS($A$4:$A404,$A404,$C$4:$C404,"&lt;&gt;"))</f>
        <v/>
      </c>
    </row>
    <row r="405" spans="1:10" x14ac:dyDescent="0.3">
      <c r="A405" s="17"/>
      <c r="B405" s="19" t="str">
        <f>IF($A405="","",IFERROR(INDEX(Bills!$B:$B,MATCH($A405,Bills!$A:$A,0)),""))</f>
        <v/>
      </c>
      <c r="C405" s="17"/>
      <c r="D405" s="21" t="str">
        <f>IF($C405="","",IFERROR(VLOOKUP($C405,Services!$A$4:$C$203,2,FALSE),"Other"))</f>
        <v/>
      </c>
      <c r="E405" s="17"/>
      <c r="F405" s="18" t="str">
        <f>IF($C405="","",IFERROR(VLOOKUP($C405,Services!$A$4:$C$203,3,FALSE),0))</f>
        <v/>
      </c>
      <c r="G405" s="20" t="str">
        <f t="shared" si="12"/>
        <v/>
      </c>
      <c r="H405" s="18"/>
      <c r="I405" s="20" t="str">
        <f t="shared" si="13"/>
        <v/>
      </c>
      <c r="J405" s="21" t="str">
        <f>IF(OR($A405="",$C405=""),"",$A405&amp;"#"&amp;COUNTIFS($A$4:$A405,$A405,$C$4:$C405,"&lt;&gt;"))</f>
        <v/>
      </c>
    </row>
    <row r="406" spans="1:10" x14ac:dyDescent="0.3">
      <c r="A406" s="17"/>
      <c r="B406" s="19" t="str">
        <f>IF($A406="","",IFERROR(INDEX(Bills!$B:$B,MATCH($A406,Bills!$A:$A,0)),""))</f>
        <v/>
      </c>
      <c r="C406" s="17"/>
      <c r="D406" s="21" t="str">
        <f>IF($C406="","",IFERROR(VLOOKUP($C406,Services!$A$4:$C$203,2,FALSE),"Other"))</f>
        <v/>
      </c>
      <c r="E406" s="17"/>
      <c r="F406" s="18" t="str">
        <f>IF($C406="","",IFERROR(VLOOKUP($C406,Services!$A$4:$C$203,3,FALSE),0))</f>
        <v/>
      </c>
      <c r="G406" s="20" t="str">
        <f t="shared" si="12"/>
        <v/>
      </c>
      <c r="H406" s="18"/>
      <c r="I406" s="20" t="str">
        <f t="shared" si="13"/>
        <v/>
      </c>
      <c r="J406" s="21" t="str">
        <f>IF(OR($A406="",$C406=""),"",$A406&amp;"#"&amp;COUNTIFS($A$4:$A406,$A406,$C$4:$C406,"&lt;&gt;"))</f>
        <v/>
      </c>
    </row>
    <row r="407" spans="1:10" x14ac:dyDescent="0.3">
      <c r="A407" s="17"/>
      <c r="B407" s="19" t="str">
        <f>IF($A407="","",IFERROR(INDEX(Bills!$B:$B,MATCH($A407,Bills!$A:$A,0)),""))</f>
        <v/>
      </c>
      <c r="C407" s="17"/>
      <c r="D407" s="21" t="str">
        <f>IF($C407="","",IFERROR(VLOOKUP($C407,Services!$A$4:$C$203,2,FALSE),"Other"))</f>
        <v/>
      </c>
      <c r="E407" s="17"/>
      <c r="F407" s="18" t="str">
        <f>IF($C407="","",IFERROR(VLOOKUP($C407,Services!$A$4:$C$203,3,FALSE),0))</f>
        <v/>
      </c>
      <c r="G407" s="20" t="str">
        <f t="shared" si="12"/>
        <v/>
      </c>
      <c r="H407" s="18"/>
      <c r="I407" s="20" t="str">
        <f t="shared" si="13"/>
        <v/>
      </c>
      <c r="J407" s="21" t="str">
        <f>IF(OR($A407="",$C407=""),"",$A407&amp;"#"&amp;COUNTIFS($A$4:$A407,$A407,$C$4:$C407,"&lt;&gt;"))</f>
        <v/>
      </c>
    </row>
    <row r="408" spans="1:10" x14ac:dyDescent="0.3">
      <c r="A408" s="17"/>
      <c r="B408" s="19" t="str">
        <f>IF($A408="","",IFERROR(INDEX(Bills!$B:$B,MATCH($A408,Bills!$A:$A,0)),""))</f>
        <v/>
      </c>
      <c r="C408" s="17"/>
      <c r="D408" s="21" t="str">
        <f>IF($C408="","",IFERROR(VLOOKUP($C408,Services!$A$4:$C$203,2,FALSE),"Other"))</f>
        <v/>
      </c>
      <c r="E408" s="17"/>
      <c r="F408" s="18" t="str">
        <f>IF($C408="","",IFERROR(VLOOKUP($C408,Services!$A$4:$C$203,3,FALSE),0))</f>
        <v/>
      </c>
      <c r="G408" s="20" t="str">
        <f t="shared" si="12"/>
        <v/>
      </c>
      <c r="H408" s="18"/>
      <c r="I408" s="20" t="str">
        <f t="shared" si="13"/>
        <v/>
      </c>
      <c r="J408" s="21" t="str">
        <f>IF(OR($A408="",$C408=""),"",$A408&amp;"#"&amp;COUNTIFS($A$4:$A408,$A408,$C$4:$C408,"&lt;&gt;"))</f>
        <v/>
      </c>
    </row>
    <row r="409" spans="1:10" x14ac:dyDescent="0.3">
      <c r="A409" s="17"/>
      <c r="B409" s="19" t="str">
        <f>IF($A409="","",IFERROR(INDEX(Bills!$B:$B,MATCH($A409,Bills!$A:$A,0)),""))</f>
        <v/>
      </c>
      <c r="C409" s="17"/>
      <c r="D409" s="21" t="str">
        <f>IF($C409="","",IFERROR(VLOOKUP($C409,Services!$A$4:$C$203,2,FALSE),"Other"))</f>
        <v/>
      </c>
      <c r="E409" s="17"/>
      <c r="F409" s="18" t="str">
        <f>IF($C409="","",IFERROR(VLOOKUP($C409,Services!$A$4:$C$203,3,FALSE),0))</f>
        <v/>
      </c>
      <c r="G409" s="20" t="str">
        <f t="shared" si="12"/>
        <v/>
      </c>
      <c r="H409" s="18"/>
      <c r="I409" s="20" t="str">
        <f t="shared" si="13"/>
        <v/>
      </c>
      <c r="J409" s="21" t="str">
        <f>IF(OR($A409="",$C409=""),"",$A409&amp;"#"&amp;COUNTIFS($A$4:$A409,$A409,$C$4:$C409,"&lt;&gt;"))</f>
        <v/>
      </c>
    </row>
    <row r="410" spans="1:10" x14ac:dyDescent="0.3">
      <c r="A410" s="17"/>
      <c r="B410" s="19" t="str">
        <f>IF($A410="","",IFERROR(INDEX(Bills!$B:$B,MATCH($A410,Bills!$A:$A,0)),""))</f>
        <v/>
      </c>
      <c r="C410" s="17"/>
      <c r="D410" s="21" t="str">
        <f>IF($C410="","",IFERROR(VLOOKUP($C410,Services!$A$4:$C$203,2,FALSE),"Other"))</f>
        <v/>
      </c>
      <c r="E410" s="17"/>
      <c r="F410" s="18" t="str">
        <f>IF($C410="","",IFERROR(VLOOKUP($C410,Services!$A$4:$C$203,3,FALSE),0))</f>
        <v/>
      </c>
      <c r="G410" s="20" t="str">
        <f t="shared" si="12"/>
        <v/>
      </c>
      <c r="H410" s="18"/>
      <c r="I410" s="20" t="str">
        <f t="shared" si="13"/>
        <v/>
      </c>
      <c r="J410" s="21" t="str">
        <f>IF(OR($A410="",$C410=""),"",$A410&amp;"#"&amp;COUNTIFS($A$4:$A410,$A410,$C$4:$C410,"&lt;&gt;"))</f>
        <v/>
      </c>
    </row>
    <row r="411" spans="1:10" x14ac:dyDescent="0.3">
      <c r="A411" s="17"/>
      <c r="B411" s="19" t="str">
        <f>IF($A411="","",IFERROR(INDEX(Bills!$B:$B,MATCH($A411,Bills!$A:$A,0)),""))</f>
        <v/>
      </c>
      <c r="C411" s="17"/>
      <c r="D411" s="21" t="str">
        <f>IF($C411="","",IFERROR(VLOOKUP($C411,Services!$A$4:$C$203,2,FALSE),"Other"))</f>
        <v/>
      </c>
      <c r="E411" s="17"/>
      <c r="F411" s="18" t="str">
        <f>IF($C411="","",IFERROR(VLOOKUP($C411,Services!$A$4:$C$203,3,FALSE),0))</f>
        <v/>
      </c>
      <c r="G411" s="20" t="str">
        <f t="shared" si="12"/>
        <v/>
      </c>
      <c r="H411" s="18"/>
      <c r="I411" s="20" t="str">
        <f t="shared" si="13"/>
        <v/>
      </c>
      <c r="J411" s="21" t="str">
        <f>IF(OR($A411="",$C411=""),"",$A411&amp;"#"&amp;COUNTIFS($A$4:$A411,$A411,$C$4:$C411,"&lt;&gt;"))</f>
        <v/>
      </c>
    </row>
    <row r="412" spans="1:10" x14ac:dyDescent="0.3">
      <c r="A412" s="17"/>
      <c r="B412" s="19" t="str">
        <f>IF($A412="","",IFERROR(INDEX(Bills!$B:$B,MATCH($A412,Bills!$A:$A,0)),""))</f>
        <v/>
      </c>
      <c r="C412" s="17"/>
      <c r="D412" s="21" t="str">
        <f>IF($C412="","",IFERROR(VLOOKUP($C412,Services!$A$4:$C$203,2,FALSE),"Other"))</f>
        <v/>
      </c>
      <c r="E412" s="17"/>
      <c r="F412" s="18" t="str">
        <f>IF($C412="","",IFERROR(VLOOKUP($C412,Services!$A$4:$C$203,3,FALSE),0))</f>
        <v/>
      </c>
      <c r="G412" s="20" t="str">
        <f t="shared" si="12"/>
        <v/>
      </c>
      <c r="H412" s="18"/>
      <c r="I412" s="20" t="str">
        <f t="shared" si="13"/>
        <v/>
      </c>
      <c r="J412" s="21" t="str">
        <f>IF(OR($A412="",$C412=""),"",$A412&amp;"#"&amp;COUNTIFS($A$4:$A412,$A412,$C$4:$C412,"&lt;&gt;"))</f>
        <v/>
      </c>
    </row>
    <row r="413" spans="1:10" x14ac:dyDescent="0.3">
      <c r="A413" s="17"/>
      <c r="B413" s="19" t="str">
        <f>IF($A413="","",IFERROR(INDEX(Bills!$B:$B,MATCH($A413,Bills!$A:$A,0)),""))</f>
        <v/>
      </c>
      <c r="C413" s="17"/>
      <c r="D413" s="21" t="str">
        <f>IF($C413="","",IFERROR(VLOOKUP($C413,Services!$A$4:$C$203,2,FALSE),"Other"))</f>
        <v/>
      </c>
      <c r="E413" s="17"/>
      <c r="F413" s="18" t="str">
        <f>IF($C413="","",IFERROR(VLOOKUP($C413,Services!$A$4:$C$203,3,FALSE),0))</f>
        <v/>
      </c>
      <c r="G413" s="20" t="str">
        <f t="shared" si="12"/>
        <v/>
      </c>
      <c r="H413" s="18"/>
      <c r="I413" s="20" t="str">
        <f t="shared" si="13"/>
        <v/>
      </c>
      <c r="J413" s="21" t="str">
        <f>IF(OR($A413="",$C413=""),"",$A413&amp;"#"&amp;COUNTIFS($A$4:$A413,$A413,$C$4:$C413,"&lt;&gt;"))</f>
        <v/>
      </c>
    </row>
    <row r="414" spans="1:10" x14ac:dyDescent="0.3">
      <c r="A414" s="17"/>
      <c r="B414" s="19" t="str">
        <f>IF($A414="","",IFERROR(INDEX(Bills!$B:$B,MATCH($A414,Bills!$A:$A,0)),""))</f>
        <v/>
      </c>
      <c r="C414" s="17"/>
      <c r="D414" s="21" t="str">
        <f>IF($C414="","",IFERROR(VLOOKUP($C414,Services!$A$4:$C$203,2,FALSE),"Other"))</f>
        <v/>
      </c>
      <c r="E414" s="17"/>
      <c r="F414" s="18" t="str">
        <f>IF($C414="","",IFERROR(VLOOKUP($C414,Services!$A$4:$C$203,3,FALSE),0))</f>
        <v/>
      </c>
      <c r="G414" s="20" t="str">
        <f t="shared" si="12"/>
        <v/>
      </c>
      <c r="H414" s="18"/>
      <c r="I414" s="20" t="str">
        <f t="shared" si="13"/>
        <v/>
      </c>
      <c r="J414" s="21" t="str">
        <f>IF(OR($A414="",$C414=""),"",$A414&amp;"#"&amp;COUNTIFS($A$4:$A414,$A414,$C$4:$C414,"&lt;&gt;"))</f>
        <v/>
      </c>
    </row>
    <row r="415" spans="1:10" x14ac:dyDescent="0.3">
      <c r="A415" s="17"/>
      <c r="B415" s="19" t="str">
        <f>IF($A415="","",IFERROR(INDEX(Bills!$B:$B,MATCH($A415,Bills!$A:$A,0)),""))</f>
        <v/>
      </c>
      <c r="C415" s="17"/>
      <c r="D415" s="21" t="str">
        <f>IF($C415="","",IFERROR(VLOOKUP($C415,Services!$A$4:$C$203,2,FALSE),"Other"))</f>
        <v/>
      </c>
      <c r="E415" s="17"/>
      <c r="F415" s="18" t="str">
        <f>IF($C415="","",IFERROR(VLOOKUP($C415,Services!$A$4:$C$203,3,FALSE),0))</f>
        <v/>
      </c>
      <c r="G415" s="20" t="str">
        <f t="shared" si="12"/>
        <v/>
      </c>
      <c r="H415" s="18"/>
      <c r="I415" s="20" t="str">
        <f t="shared" si="13"/>
        <v/>
      </c>
      <c r="J415" s="21" t="str">
        <f>IF(OR($A415="",$C415=""),"",$A415&amp;"#"&amp;COUNTIFS($A$4:$A415,$A415,$C$4:$C415,"&lt;&gt;"))</f>
        <v/>
      </c>
    </row>
    <row r="416" spans="1:10" x14ac:dyDescent="0.3">
      <c r="A416" s="17"/>
      <c r="B416" s="19" t="str">
        <f>IF($A416="","",IFERROR(INDEX(Bills!$B:$B,MATCH($A416,Bills!$A:$A,0)),""))</f>
        <v/>
      </c>
      <c r="C416" s="17"/>
      <c r="D416" s="21" t="str">
        <f>IF($C416="","",IFERROR(VLOOKUP($C416,Services!$A$4:$C$203,2,FALSE),"Other"))</f>
        <v/>
      </c>
      <c r="E416" s="17"/>
      <c r="F416" s="18" t="str">
        <f>IF($C416="","",IFERROR(VLOOKUP($C416,Services!$A$4:$C$203,3,FALSE),0))</f>
        <v/>
      </c>
      <c r="G416" s="20" t="str">
        <f t="shared" si="12"/>
        <v/>
      </c>
      <c r="H416" s="18"/>
      <c r="I416" s="20" t="str">
        <f t="shared" si="13"/>
        <v/>
      </c>
      <c r="J416" s="21" t="str">
        <f>IF(OR($A416="",$C416=""),"",$A416&amp;"#"&amp;COUNTIFS($A$4:$A416,$A416,$C$4:$C416,"&lt;&gt;"))</f>
        <v/>
      </c>
    </row>
    <row r="417" spans="1:10" x14ac:dyDescent="0.3">
      <c r="A417" s="17"/>
      <c r="B417" s="19" t="str">
        <f>IF($A417="","",IFERROR(INDEX(Bills!$B:$B,MATCH($A417,Bills!$A:$A,0)),""))</f>
        <v/>
      </c>
      <c r="C417" s="17"/>
      <c r="D417" s="21" t="str">
        <f>IF($C417="","",IFERROR(VLOOKUP($C417,Services!$A$4:$C$203,2,FALSE),"Other"))</f>
        <v/>
      </c>
      <c r="E417" s="17"/>
      <c r="F417" s="18" t="str">
        <f>IF($C417="","",IFERROR(VLOOKUP($C417,Services!$A$4:$C$203,3,FALSE),0))</f>
        <v/>
      </c>
      <c r="G417" s="20" t="str">
        <f t="shared" si="12"/>
        <v/>
      </c>
      <c r="H417" s="18"/>
      <c r="I417" s="20" t="str">
        <f t="shared" si="13"/>
        <v/>
      </c>
      <c r="J417" s="21" t="str">
        <f>IF(OR($A417="",$C417=""),"",$A417&amp;"#"&amp;COUNTIFS($A$4:$A417,$A417,$C$4:$C417,"&lt;&gt;"))</f>
        <v/>
      </c>
    </row>
    <row r="418" spans="1:10" x14ac:dyDescent="0.3">
      <c r="A418" s="17"/>
      <c r="B418" s="19" t="str">
        <f>IF($A418="","",IFERROR(INDEX(Bills!$B:$B,MATCH($A418,Bills!$A:$A,0)),""))</f>
        <v/>
      </c>
      <c r="C418" s="17"/>
      <c r="D418" s="21" t="str">
        <f>IF($C418="","",IFERROR(VLOOKUP($C418,Services!$A$4:$C$203,2,FALSE),"Other"))</f>
        <v/>
      </c>
      <c r="E418" s="17"/>
      <c r="F418" s="18" t="str">
        <f>IF($C418="","",IFERROR(VLOOKUP($C418,Services!$A$4:$C$203,3,FALSE),0))</f>
        <v/>
      </c>
      <c r="G418" s="20" t="str">
        <f t="shared" si="12"/>
        <v/>
      </c>
      <c r="H418" s="18"/>
      <c r="I418" s="20" t="str">
        <f t="shared" si="13"/>
        <v/>
      </c>
      <c r="J418" s="21" t="str">
        <f>IF(OR($A418="",$C418=""),"",$A418&amp;"#"&amp;COUNTIFS($A$4:$A418,$A418,$C$4:$C418,"&lt;&gt;"))</f>
        <v/>
      </c>
    </row>
    <row r="419" spans="1:10" x14ac:dyDescent="0.3">
      <c r="A419" s="17"/>
      <c r="B419" s="19" t="str">
        <f>IF($A419="","",IFERROR(INDEX(Bills!$B:$B,MATCH($A419,Bills!$A:$A,0)),""))</f>
        <v/>
      </c>
      <c r="C419" s="17"/>
      <c r="D419" s="21" t="str">
        <f>IF($C419="","",IFERROR(VLOOKUP($C419,Services!$A$4:$C$203,2,FALSE),"Other"))</f>
        <v/>
      </c>
      <c r="E419" s="17"/>
      <c r="F419" s="18" t="str">
        <f>IF($C419="","",IFERROR(VLOOKUP($C419,Services!$A$4:$C$203,3,FALSE),0))</f>
        <v/>
      </c>
      <c r="G419" s="20" t="str">
        <f t="shared" si="12"/>
        <v/>
      </c>
      <c r="H419" s="18"/>
      <c r="I419" s="20" t="str">
        <f t="shared" si="13"/>
        <v/>
      </c>
      <c r="J419" s="21" t="str">
        <f>IF(OR($A419="",$C419=""),"",$A419&amp;"#"&amp;COUNTIFS($A$4:$A419,$A419,$C$4:$C419,"&lt;&gt;"))</f>
        <v/>
      </c>
    </row>
    <row r="420" spans="1:10" x14ac:dyDescent="0.3">
      <c r="A420" s="17"/>
      <c r="B420" s="19" t="str">
        <f>IF($A420="","",IFERROR(INDEX(Bills!$B:$B,MATCH($A420,Bills!$A:$A,0)),""))</f>
        <v/>
      </c>
      <c r="C420" s="17"/>
      <c r="D420" s="21" t="str">
        <f>IF($C420="","",IFERROR(VLOOKUP($C420,Services!$A$4:$C$203,2,FALSE),"Other"))</f>
        <v/>
      </c>
      <c r="E420" s="17"/>
      <c r="F420" s="18" t="str">
        <f>IF($C420="","",IFERROR(VLOOKUP($C420,Services!$A$4:$C$203,3,FALSE),0))</f>
        <v/>
      </c>
      <c r="G420" s="20" t="str">
        <f t="shared" si="12"/>
        <v/>
      </c>
      <c r="H420" s="18"/>
      <c r="I420" s="20" t="str">
        <f t="shared" si="13"/>
        <v/>
      </c>
      <c r="J420" s="21" t="str">
        <f>IF(OR($A420="",$C420=""),"",$A420&amp;"#"&amp;COUNTIFS($A$4:$A420,$A420,$C$4:$C420,"&lt;&gt;"))</f>
        <v/>
      </c>
    </row>
    <row r="421" spans="1:10" x14ac:dyDescent="0.3">
      <c r="A421" s="17"/>
      <c r="B421" s="19" t="str">
        <f>IF($A421="","",IFERROR(INDEX(Bills!$B:$B,MATCH($A421,Bills!$A:$A,0)),""))</f>
        <v/>
      </c>
      <c r="C421" s="17"/>
      <c r="D421" s="21" t="str">
        <f>IF($C421="","",IFERROR(VLOOKUP($C421,Services!$A$4:$C$203,2,FALSE),"Other"))</f>
        <v/>
      </c>
      <c r="E421" s="17"/>
      <c r="F421" s="18" t="str">
        <f>IF($C421="","",IFERROR(VLOOKUP($C421,Services!$A$4:$C$203,3,FALSE),0))</f>
        <v/>
      </c>
      <c r="G421" s="20" t="str">
        <f t="shared" si="12"/>
        <v/>
      </c>
      <c r="H421" s="18"/>
      <c r="I421" s="20" t="str">
        <f t="shared" si="13"/>
        <v/>
      </c>
      <c r="J421" s="21" t="str">
        <f>IF(OR($A421="",$C421=""),"",$A421&amp;"#"&amp;COUNTIFS($A$4:$A421,$A421,$C$4:$C421,"&lt;&gt;"))</f>
        <v/>
      </c>
    </row>
    <row r="422" spans="1:10" x14ac:dyDescent="0.3">
      <c r="A422" s="17"/>
      <c r="B422" s="19" t="str">
        <f>IF($A422="","",IFERROR(INDEX(Bills!$B:$B,MATCH($A422,Bills!$A:$A,0)),""))</f>
        <v/>
      </c>
      <c r="C422" s="17"/>
      <c r="D422" s="21" t="str">
        <f>IF($C422="","",IFERROR(VLOOKUP($C422,Services!$A$4:$C$203,2,FALSE),"Other"))</f>
        <v/>
      </c>
      <c r="E422" s="17"/>
      <c r="F422" s="18" t="str">
        <f>IF($C422="","",IFERROR(VLOOKUP($C422,Services!$A$4:$C$203,3,FALSE),0))</f>
        <v/>
      </c>
      <c r="G422" s="20" t="str">
        <f t="shared" si="12"/>
        <v/>
      </c>
      <c r="H422" s="18"/>
      <c r="I422" s="20" t="str">
        <f t="shared" si="13"/>
        <v/>
      </c>
      <c r="J422" s="21" t="str">
        <f>IF(OR($A422="",$C422=""),"",$A422&amp;"#"&amp;COUNTIFS($A$4:$A422,$A422,$C$4:$C422,"&lt;&gt;"))</f>
        <v/>
      </c>
    </row>
    <row r="423" spans="1:10" x14ac:dyDescent="0.3">
      <c r="A423" s="17"/>
      <c r="B423" s="19" t="str">
        <f>IF($A423="","",IFERROR(INDEX(Bills!$B:$B,MATCH($A423,Bills!$A:$A,0)),""))</f>
        <v/>
      </c>
      <c r="C423" s="17"/>
      <c r="D423" s="21" t="str">
        <f>IF($C423="","",IFERROR(VLOOKUP($C423,Services!$A$4:$C$203,2,FALSE),"Other"))</f>
        <v/>
      </c>
      <c r="E423" s="17"/>
      <c r="F423" s="18" t="str">
        <f>IF($C423="","",IFERROR(VLOOKUP($C423,Services!$A$4:$C$203,3,FALSE),0))</f>
        <v/>
      </c>
      <c r="G423" s="20" t="str">
        <f t="shared" si="12"/>
        <v/>
      </c>
      <c r="H423" s="18"/>
      <c r="I423" s="20" t="str">
        <f t="shared" si="13"/>
        <v/>
      </c>
      <c r="J423" s="21" t="str">
        <f>IF(OR($A423="",$C423=""),"",$A423&amp;"#"&amp;COUNTIFS($A$4:$A423,$A423,$C$4:$C423,"&lt;&gt;"))</f>
        <v/>
      </c>
    </row>
    <row r="424" spans="1:10" x14ac:dyDescent="0.3">
      <c r="A424" s="17"/>
      <c r="B424" s="19" t="str">
        <f>IF($A424="","",IFERROR(INDEX(Bills!$B:$B,MATCH($A424,Bills!$A:$A,0)),""))</f>
        <v/>
      </c>
      <c r="C424" s="17"/>
      <c r="D424" s="21" t="str">
        <f>IF($C424="","",IFERROR(VLOOKUP($C424,Services!$A$4:$C$203,2,FALSE),"Other"))</f>
        <v/>
      </c>
      <c r="E424" s="17"/>
      <c r="F424" s="18" t="str">
        <f>IF($C424="","",IFERROR(VLOOKUP($C424,Services!$A$4:$C$203,3,FALSE),0))</f>
        <v/>
      </c>
      <c r="G424" s="20" t="str">
        <f t="shared" si="12"/>
        <v/>
      </c>
      <c r="H424" s="18"/>
      <c r="I424" s="20" t="str">
        <f t="shared" si="13"/>
        <v/>
      </c>
      <c r="J424" s="21" t="str">
        <f>IF(OR($A424="",$C424=""),"",$A424&amp;"#"&amp;COUNTIFS($A$4:$A424,$A424,$C$4:$C424,"&lt;&gt;"))</f>
        <v/>
      </c>
    </row>
    <row r="425" spans="1:10" x14ac:dyDescent="0.3">
      <c r="A425" s="17"/>
      <c r="B425" s="19" t="str">
        <f>IF($A425="","",IFERROR(INDEX(Bills!$B:$B,MATCH($A425,Bills!$A:$A,0)),""))</f>
        <v/>
      </c>
      <c r="C425" s="17"/>
      <c r="D425" s="21" t="str">
        <f>IF($C425="","",IFERROR(VLOOKUP($C425,Services!$A$4:$C$203,2,FALSE),"Other"))</f>
        <v/>
      </c>
      <c r="E425" s="17"/>
      <c r="F425" s="18" t="str">
        <f>IF($C425="","",IFERROR(VLOOKUP($C425,Services!$A$4:$C$203,3,FALSE),0))</f>
        <v/>
      </c>
      <c r="G425" s="20" t="str">
        <f t="shared" si="12"/>
        <v/>
      </c>
      <c r="H425" s="18"/>
      <c r="I425" s="20" t="str">
        <f t="shared" si="13"/>
        <v/>
      </c>
      <c r="J425" s="21" t="str">
        <f>IF(OR($A425="",$C425=""),"",$A425&amp;"#"&amp;COUNTIFS($A$4:$A425,$A425,$C$4:$C425,"&lt;&gt;"))</f>
        <v/>
      </c>
    </row>
    <row r="426" spans="1:10" x14ac:dyDescent="0.3">
      <c r="A426" s="17"/>
      <c r="B426" s="19" t="str">
        <f>IF($A426="","",IFERROR(INDEX(Bills!$B:$B,MATCH($A426,Bills!$A:$A,0)),""))</f>
        <v/>
      </c>
      <c r="C426" s="17"/>
      <c r="D426" s="21" t="str">
        <f>IF($C426="","",IFERROR(VLOOKUP($C426,Services!$A$4:$C$203,2,FALSE),"Other"))</f>
        <v/>
      </c>
      <c r="E426" s="17"/>
      <c r="F426" s="18" t="str">
        <f>IF($C426="","",IFERROR(VLOOKUP($C426,Services!$A$4:$C$203,3,FALSE),0))</f>
        <v/>
      </c>
      <c r="G426" s="20" t="str">
        <f t="shared" si="12"/>
        <v/>
      </c>
      <c r="H426" s="18"/>
      <c r="I426" s="20" t="str">
        <f t="shared" si="13"/>
        <v/>
      </c>
      <c r="J426" s="21" t="str">
        <f>IF(OR($A426="",$C426=""),"",$A426&amp;"#"&amp;COUNTIFS($A$4:$A426,$A426,$C$4:$C426,"&lt;&gt;"))</f>
        <v/>
      </c>
    </row>
    <row r="427" spans="1:10" x14ac:dyDescent="0.3">
      <c r="A427" s="17"/>
      <c r="B427" s="19" t="str">
        <f>IF($A427="","",IFERROR(INDEX(Bills!$B:$B,MATCH($A427,Bills!$A:$A,0)),""))</f>
        <v/>
      </c>
      <c r="C427" s="17"/>
      <c r="D427" s="21" t="str">
        <f>IF($C427="","",IFERROR(VLOOKUP($C427,Services!$A$4:$C$203,2,FALSE),"Other"))</f>
        <v/>
      </c>
      <c r="E427" s="17"/>
      <c r="F427" s="18" t="str">
        <f>IF($C427="","",IFERROR(VLOOKUP($C427,Services!$A$4:$C$203,3,FALSE),0))</f>
        <v/>
      </c>
      <c r="G427" s="20" t="str">
        <f t="shared" si="12"/>
        <v/>
      </c>
      <c r="H427" s="18"/>
      <c r="I427" s="20" t="str">
        <f t="shared" si="13"/>
        <v/>
      </c>
      <c r="J427" s="21" t="str">
        <f>IF(OR($A427="",$C427=""),"",$A427&amp;"#"&amp;COUNTIFS($A$4:$A427,$A427,$C$4:$C427,"&lt;&gt;"))</f>
        <v/>
      </c>
    </row>
    <row r="428" spans="1:10" x14ac:dyDescent="0.3">
      <c r="A428" s="17"/>
      <c r="B428" s="19" t="str">
        <f>IF($A428="","",IFERROR(INDEX(Bills!$B:$B,MATCH($A428,Bills!$A:$A,0)),""))</f>
        <v/>
      </c>
      <c r="C428" s="17"/>
      <c r="D428" s="21" t="str">
        <f>IF($C428="","",IFERROR(VLOOKUP($C428,Services!$A$4:$C$203,2,FALSE),"Other"))</f>
        <v/>
      </c>
      <c r="E428" s="17"/>
      <c r="F428" s="18" t="str">
        <f>IF($C428="","",IFERROR(VLOOKUP($C428,Services!$A$4:$C$203,3,FALSE),0))</f>
        <v/>
      </c>
      <c r="G428" s="20" t="str">
        <f t="shared" si="12"/>
        <v/>
      </c>
      <c r="H428" s="18"/>
      <c r="I428" s="20" t="str">
        <f t="shared" si="13"/>
        <v/>
      </c>
      <c r="J428" s="21" t="str">
        <f>IF(OR($A428="",$C428=""),"",$A428&amp;"#"&amp;COUNTIFS($A$4:$A428,$A428,$C$4:$C428,"&lt;&gt;"))</f>
        <v/>
      </c>
    </row>
    <row r="429" spans="1:10" x14ac:dyDescent="0.3">
      <c r="A429" s="17"/>
      <c r="B429" s="19" t="str">
        <f>IF($A429="","",IFERROR(INDEX(Bills!$B:$B,MATCH($A429,Bills!$A:$A,0)),""))</f>
        <v/>
      </c>
      <c r="C429" s="17"/>
      <c r="D429" s="21" t="str">
        <f>IF($C429="","",IFERROR(VLOOKUP($C429,Services!$A$4:$C$203,2,FALSE),"Other"))</f>
        <v/>
      </c>
      <c r="E429" s="17"/>
      <c r="F429" s="18" t="str">
        <f>IF($C429="","",IFERROR(VLOOKUP($C429,Services!$A$4:$C$203,3,FALSE),0))</f>
        <v/>
      </c>
      <c r="G429" s="20" t="str">
        <f t="shared" si="12"/>
        <v/>
      </c>
      <c r="H429" s="18"/>
      <c r="I429" s="20" t="str">
        <f t="shared" si="13"/>
        <v/>
      </c>
      <c r="J429" s="21" t="str">
        <f>IF(OR($A429="",$C429=""),"",$A429&amp;"#"&amp;COUNTIFS($A$4:$A429,$A429,$C$4:$C429,"&lt;&gt;"))</f>
        <v/>
      </c>
    </row>
    <row r="430" spans="1:10" x14ac:dyDescent="0.3">
      <c r="A430" s="17"/>
      <c r="B430" s="19" t="str">
        <f>IF($A430="","",IFERROR(INDEX(Bills!$B:$B,MATCH($A430,Bills!$A:$A,0)),""))</f>
        <v/>
      </c>
      <c r="C430" s="17"/>
      <c r="D430" s="21" t="str">
        <f>IF($C430="","",IFERROR(VLOOKUP($C430,Services!$A$4:$C$203,2,FALSE),"Other"))</f>
        <v/>
      </c>
      <c r="E430" s="17"/>
      <c r="F430" s="18" t="str">
        <f>IF($C430="","",IFERROR(VLOOKUP($C430,Services!$A$4:$C$203,3,FALSE),0))</f>
        <v/>
      </c>
      <c r="G430" s="20" t="str">
        <f t="shared" si="12"/>
        <v/>
      </c>
      <c r="H430" s="18"/>
      <c r="I430" s="20" t="str">
        <f t="shared" si="13"/>
        <v/>
      </c>
      <c r="J430" s="21" t="str">
        <f>IF(OR($A430="",$C430=""),"",$A430&amp;"#"&amp;COUNTIFS($A$4:$A430,$A430,$C$4:$C430,"&lt;&gt;"))</f>
        <v/>
      </c>
    </row>
    <row r="431" spans="1:10" x14ac:dyDescent="0.3">
      <c r="A431" s="17"/>
      <c r="B431" s="19" t="str">
        <f>IF($A431="","",IFERROR(INDEX(Bills!$B:$B,MATCH($A431,Bills!$A:$A,0)),""))</f>
        <v/>
      </c>
      <c r="C431" s="17"/>
      <c r="D431" s="21" t="str">
        <f>IF($C431="","",IFERROR(VLOOKUP($C431,Services!$A$4:$C$203,2,FALSE),"Other"))</f>
        <v/>
      </c>
      <c r="E431" s="17"/>
      <c r="F431" s="18" t="str">
        <f>IF($C431="","",IFERROR(VLOOKUP($C431,Services!$A$4:$C$203,3,FALSE),0))</f>
        <v/>
      </c>
      <c r="G431" s="20" t="str">
        <f t="shared" si="12"/>
        <v/>
      </c>
      <c r="H431" s="18"/>
      <c r="I431" s="20" t="str">
        <f t="shared" si="13"/>
        <v/>
      </c>
      <c r="J431" s="21" t="str">
        <f>IF(OR($A431="",$C431=""),"",$A431&amp;"#"&amp;COUNTIFS($A$4:$A431,$A431,$C$4:$C431,"&lt;&gt;"))</f>
        <v/>
      </c>
    </row>
    <row r="432" spans="1:10" x14ac:dyDescent="0.3">
      <c r="A432" s="17"/>
      <c r="B432" s="19" t="str">
        <f>IF($A432="","",IFERROR(INDEX(Bills!$B:$B,MATCH($A432,Bills!$A:$A,0)),""))</f>
        <v/>
      </c>
      <c r="C432" s="17"/>
      <c r="D432" s="21" t="str">
        <f>IF($C432="","",IFERROR(VLOOKUP($C432,Services!$A$4:$C$203,2,FALSE),"Other"))</f>
        <v/>
      </c>
      <c r="E432" s="17"/>
      <c r="F432" s="18" t="str">
        <f>IF($C432="","",IFERROR(VLOOKUP($C432,Services!$A$4:$C$203,3,FALSE),0))</f>
        <v/>
      </c>
      <c r="G432" s="20" t="str">
        <f t="shared" si="12"/>
        <v/>
      </c>
      <c r="H432" s="18"/>
      <c r="I432" s="20" t="str">
        <f t="shared" si="13"/>
        <v/>
      </c>
      <c r="J432" s="21" t="str">
        <f>IF(OR($A432="",$C432=""),"",$A432&amp;"#"&amp;COUNTIFS($A$4:$A432,$A432,$C$4:$C432,"&lt;&gt;"))</f>
        <v/>
      </c>
    </row>
    <row r="433" spans="1:10" x14ac:dyDescent="0.3">
      <c r="A433" s="17"/>
      <c r="B433" s="19" t="str">
        <f>IF($A433="","",IFERROR(INDEX(Bills!$B:$B,MATCH($A433,Bills!$A:$A,0)),""))</f>
        <v/>
      </c>
      <c r="C433" s="17"/>
      <c r="D433" s="21" t="str">
        <f>IF($C433="","",IFERROR(VLOOKUP($C433,Services!$A$4:$C$203,2,FALSE),"Other"))</f>
        <v/>
      </c>
      <c r="E433" s="17"/>
      <c r="F433" s="18" t="str">
        <f>IF($C433="","",IFERROR(VLOOKUP($C433,Services!$A$4:$C$203,3,FALSE),0))</f>
        <v/>
      </c>
      <c r="G433" s="20" t="str">
        <f t="shared" si="12"/>
        <v/>
      </c>
      <c r="H433" s="18"/>
      <c r="I433" s="20" t="str">
        <f t="shared" si="13"/>
        <v/>
      </c>
      <c r="J433" s="21" t="str">
        <f>IF(OR($A433="",$C433=""),"",$A433&amp;"#"&amp;COUNTIFS($A$4:$A433,$A433,$C$4:$C433,"&lt;&gt;"))</f>
        <v/>
      </c>
    </row>
    <row r="434" spans="1:10" x14ac:dyDescent="0.3">
      <c r="A434" s="17"/>
      <c r="B434" s="19" t="str">
        <f>IF($A434="","",IFERROR(INDEX(Bills!$B:$B,MATCH($A434,Bills!$A:$A,0)),""))</f>
        <v/>
      </c>
      <c r="C434" s="17"/>
      <c r="D434" s="21" t="str">
        <f>IF($C434="","",IFERROR(VLOOKUP($C434,Services!$A$4:$C$203,2,FALSE),"Other"))</f>
        <v/>
      </c>
      <c r="E434" s="17"/>
      <c r="F434" s="18" t="str">
        <f>IF($C434="","",IFERROR(VLOOKUP($C434,Services!$A$4:$C$203,3,FALSE),0))</f>
        <v/>
      </c>
      <c r="G434" s="20" t="str">
        <f t="shared" si="12"/>
        <v/>
      </c>
      <c r="H434" s="18"/>
      <c r="I434" s="20" t="str">
        <f t="shared" si="13"/>
        <v/>
      </c>
      <c r="J434" s="21" t="str">
        <f>IF(OR($A434="",$C434=""),"",$A434&amp;"#"&amp;COUNTIFS($A$4:$A434,$A434,$C$4:$C434,"&lt;&gt;"))</f>
        <v/>
      </c>
    </row>
    <row r="435" spans="1:10" x14ac:dyDescent="0.3">
      <c r="A435" s="17"/>
      <c r="B435" s="19" t="str">
        <f>IF($A435="","",IFERROR(INDEX(Bills!$B:$B,MATCH($A435,Bills!$A:$A,0)),""))</f>
        <v/>
      </c>
      <c r="C435" s="17"/>
      <c r="D435" s="21" t="str">
        <f>IF($C435="","",IFERROR(VLOOKUP($C435,Services!$A$4:$C$203,2,FALSE),"Other"))</f>
        <v/>
      </c>
      <c r="E435" s="17"/>
      <c r="F435" s="18" t="str">
        <f>IF($C435="","",IFERROR(VLOOKUP($C435,Services!$A$4:$C$203,3,FALSE),0))</f>
        <v/>
      </c>
      <c r="G435" s="20" t="str">
        <f t="shared" si="12"/>
        <v/>
      </c>
      <c r="H435" s="18"/>
      <c r="I435" s="20" t="str">
        <f t="shared" si="13"/>
        <v/>
      </c>
      <c r="J435" s="21" t="str">
        <f>IF(OR($A435="",$C435=""),"",$A435&amp;"#"&amp;COUNTIFS($A$4:$A435,$A435,$C$4:$C435,"&lt;&gt;"))</f>
        <v/>
      </c>
    </row>
    <row r="436" spans="1:10" x14ac:dyDescent="0.3">
      <c r="A436" s="17"/>
      <c r="B436" s="19" t="str">
        <f>IF($A436="","",IFERROR(INDEX(Bills!$B:$B,MATCH($A436,Bills!$A:$A,0)),""))</f>
        <v/>
      </c>
      <c r="C436" s="17"/>
      <c r="D436" s="21" t="str">
        <f>IF($C436="","",IFERROR(VLOOKUP($C436,Services!$A$4:$C$203,2,FALSE),"Other"))</f>
        <v/>
      </c>
      <c r="E436" s="17"/>
      <c r="F436" s="18" t="str">
        <f>IF($C436="","",IFERROR(VLOOKUP($C436,Services!$A$4:$C$203,3,FALSE),0))</f>
        <v/>
      </c>
      <c r="G436" s="20" t="str">
        <f t="shared" si="12"/>
        <v/>
      </c>
      <c r="H436" s="18"/>
      <c r="I436" s="20" t="str">
        <f t="shared" si="13"/>
        <v/>
      </c>
      <c r="J436" s="21" t="str">
        <f>IF(OR($A436="",$C436=""),"",$A436&amp;"#"&amp;COUNTIFS($A$4:$A436,$A436,$C$4:$C436,"&lt;&gt;"))</f>
        <v/>
      </c>
    </row>
    <row r="437" spans="1:10" x14ac:dyDescent="0.3">
      <c r="A437" s="17"/>
      <c r="B437" s="19" t="str">
        <f>IF($A437="","",IFERROR(INDEX(Bills!$B:$B,MATCH($A437,Bills!$A:$A,0)),""))</f>
        <v/>
      </c>
      <c r="C437" s="17"/>
      <c r="D437" s="21" t="str">
        <f>IF($C437="","",IFERROR(VLOOKUP($C437,Services!$A$4:$C$203,2,FALSE),"Other"))</f>
        <v/>
      </c>
      <c r="E437" s="17"/>
      <c r="F437" s="18" t="str">
        <f>IF($C437="","",IFERROR(VLOOKUP($C437,Services!$A$4:$C$203,3,FALSE),0))</f>
        <v/>
      </c>
      <c r="G437" s="20" t="str">
        <f t="shared" si="12"/>
        <v/>
      </c>
      <c r="H437" s="18"/>
      <c r="I437" s="20" t="str">
        <f t="shared" si="13"/>
        <v/>
      </c>
      <c r="J437" s="21" t="str">
        <f>IF(OR($A437="",$C437=""),"",$A437&amp;"#"&amp;COUNTIFS($A$4:$A437,$A437,$C$4:$C437,"&lt;&gt;"))</f>
        <v/>
      </c>
    </row>
    <row r="438" spans="1:10" x14ac:dyDescent="0.3">
      <c r="A438" s="17"/>
      <c r="B438" s="19" t="str">
        <f>IF($A438="","",IFERROR(INDEX(Bills!$B:$B,MATCH($A438,Bills!$A:$A,0)),""))</f>
        <v/>
      </c>
      <c r="C438" s="17"/>
      <c r="D438" s="21" t="str">
        <f>IF($C438="","",IFERROR(VLOOKUP($C438,Services!$A$4:$C$203,2,FALSE),"Other"))</f>
        <v/>
      </c>
      <c r="E438" s="17"/>
      <c r="F438" s="18" t="str">
        <f>IF($C438="","",IFERROR(VLOOKUP($C438,Services!$A$4:$C$203,3,FALSE),0))</f>
        <v/>
      </c>
      <c r="G438" s="20" t="str">
        <f t="shared" si="12"/>
        <v/>
      </c>
      <c r="H438" s="18"/>
      <c r="I438" s="20" t="str">
        <f t="shared" si="13"/>
        <v/>
      </c>
      <c r="J438" s="21" t="str">
        <f>IF(OR($A438="",$C438=""),"",$A438&amp;"#"&amp;COUNTIFS($A$4:$A438,$A438,$C$4:$C438,"&lt;&gt;"))</f>
        <v/>
      </c>
    </row>
    <row r="439" spans="1:10" x14ac:dyDescent="0.3">
      <c r="A439" s="17"/>
      <c r="B439" s="19" t="str">
        <f>IF($A439="","",IFERROR(INDEX(Bills!$B:$B,MATCH($A439,Bills!$A:$A,0)),""))</f>
        <v/>
      </c>
      <c r="C439" s="17"/>
      <c r="D439" s="21" t="str">
        <f>IF($C439="","",IFERROR(VLOOKUP($C439,Services!$A$4:$C$203,2,FALSE),"Other"))</f>
        <v/>
      </c>
      <c r="E439" s="17"/>
      <c r="F439" s="18" t="str">
        <f>IF($C439="","",IFERROR(VLOOKUP($C439,Services!$A$4:$C$203,3,FALSE),0))</f>
        <v/>
      </c>
      <c r="G439" s="20" t="str">
        <f t="shared" si="12"/>
        <v/>
      </c>
      <c r="H439" s="18"/>
      <c r="I439" s="20" t="str">
        <f t="shared" si="13"/>
        <v/>
      </c>
      <c r="J439" s="21" t="str">
        <f>IF(OR($A439="",$C439=""),"",$A439&amp;"#"&amp;COUNTIFS($A$4:$A439,$A439,$C$4:$C439,"&lt;&gt;"))</f>
        <v/>
      </c>
    </row>
    <row r="440" spans="1:10" x14ac:dyDescent="0.3">
      <c r="A440" s="17"/>
      <c r="B440" s="19" t="str">
        <f>IF($A440="","",IFERROR(INDEX(Bills!$B:$B,MATCH($A440,Bills!$A:$A,0)),""))</f>
        <v/>
      </c>
      <c r="C440" s="17"/>
      <c r="D440" s="21" t="str">
        <f>IF($C440="","",IFERROR(VLOOKUP($C440,Services!$A$4:$C$203,2,FALSE),"Other"))</f>
        <v/>
      </c>
      <c r="E440" s="17"/>
      <c r="F440" s="18" t="str">
        <f>IF($C440="","",IFERROR(VLOOKUP($C440,Services!$A$4:$C$203,3,FALSE),0))</f>
        <v/>
      </c>
      <c r="G440" s="20" t="str">
        <f t="shared" si="12"/>
        <v/>
      </c>
      <c r="H440" s="18"/>
      <c r="I440" s="20" t="str">
        <f t="shared" si="13"/>
        <v/>
      </c>
      <c r="J440" s="21" t="str">
        <f>IF(OR($A440="",$C440=""),"",$A440&amp;"#"&amp;COUNTIFS($A$4:$A440,$A440,$C$4:$C440,"&lt;&gt;"))</f>
        <v/>
      </c>
    </row>
    <row r="441" spans="1:10" x14ac:dyDescent="0.3">
      <c r="A441" s="17"/>
      <c r="B441" s="19" t="str">
        <f>IF($A441="","",IFERROR(INDEX(Bills!$B:$B,MATCH($A441,Bills!$A:$A,0)),""))</f>
        <v/>
      </c>
      <c r="C441" s="17"/>
      <c r="D441" s="21" t="str">
        <f>IF($C441="","",IFERROR(VLOOKUP($C441,Services!$A$4:$C$203,2,FALSE),"Other"))</f>
        <v/>
      </c>
      <c r="E441" s="17"/>
      <c r="F441" s="18" t="str">
        <f>IF($C441="","",IFERROR(VLOOKUP($C441,Services!$A$4:$C$203,3,FALSE),0))</f>
        <v/>
      </c>
      <c r="G441" s="20" t="str">
        <f t="shared" si="12"/>
        <v/>
      </c>
      <c r="H441" s="18"/>
      <c r="I441" s="20" t="str">
        <f t="shared" si="13"/>
        <v/>
      </c>
      <c r="J441" s="21" t="str">
        <f>IF(OR($A441="",$C441=""),"",$A441&amp;"#"&amp;COUNTIFS($A$4:$A441,$A441,$C$4:$C441,"&lt;&gt;"))</f>
        <v/>
      </c>
    </row>
    <row r="442" spans="1:10" x14ac:dyDescent="0.3">
      <c r="A442" s="17"/>
      <c r="B442" s="19" t="str">
        <f>IF($A442="","",IFERROR(INDEX(Bills!$B:$B,MATCH($A442,Bills!$A:$A,0)),""))</f>
        <v/>
      </c>
      <c r="C442" s="17"/>
      <c r="D442" s="21" t="str">
        <f>IF($C442="","",IFERROR(VLOOKUP($C442,Services!$A$4:$C$203,2,FALSE),"Other"))</f>
        <v/>
      </c>
      <c r="E442" s="17"/>
      <c r="F442" s="18" t="str">
        <f>IF($C442="","",IFERROR(VLOOKUP($C442,Services!$A$4:$C$203,3,FALSE),0))</f>
        <v/>
      </c>
      <c r="G442" s="20" t="str">
        <f t="shared" si="12"/>
        <v/>
      </c>
      <c r="H442" s="18"/>
      <c r="I442" s="20" t="str">
        <f t="shared" si="13"/>
        <v/>
      </c>
      <c r="J442" s="21" t="str">
        <f>IF(OR($A442="",$C442=""),"",$A442&amp;"#"&amp;COUNTIFS($A$4:$A442,$A442,$C$4:$C442,"&lt;&gt;"))</f>
        <v/>
      </c>
    </row>
    <row r="443" spans="1:10" x14ac:dyDescent="0.3">
      <c r="A443" s="17"/>
      <c r="B443" s="19" t="str">
        <f>IF($A443="","",IFERROR(INDEX(Bills!$B:$B,MATCH($A443,Bills!$A:$A,0)),""))</f>
        <v/>
      </c>
      <c r="C443" s="17"/>
      <c r="D443" s="21" t="str">
        <f>IF($C443="","",IFERROR(VLOOKUP($C443,Services!$A$4:$C$203,2,FALSE),"Other"))</f>
        <v/>
      </c>
      <c r="E443" s="17"/>
      <c r="F443" s="18" t="str">
        <f>IF($C443="","",IFERROR(VLOOKUP($C443,Services!$A$4:$C$203,3,FALSE),0))</f>
        <v/>
      </c>
      <c r="G443" s="20" t="str">
        <f t="shared" si="12"/>
        <v/>
      </c>
      <c r="H443" s="18"/>
      <c r="I443" s="20" t="str">
        <f t="shared" si="13"/>
        <v/>
      </c>
      <c r="J443" s="21" t="str">
        <f>IF(OR($A443="",$C443=""),"",$A443&amp;"#"&amp;COUNTIFS($A$4:$A443,$A443,$C$4:$C443,"&lt;&gt;"))</f>
        <v/>
      </c>
    </row>
    <row r="444" spans="1:10" x14ac:dyDescent="0.3">
      <c r="A444" s="17"/>
      <c r="B444" s="19" t="str">
        <f>IF($A444="","",IFERROR(INDEX(Bills!$B:$B,MATCH($A444,Bills!$A:$A,0)),""))</f>
        <v/>
      </c>
      <c r="C444" s="17"/>
      <c r="D444" s="21" t="str">
        <f>IF($C444="","",IFERROR(VLOOKUP($C444,Services!$A$4:$C$203,2,FALSE),"Other"))</f>
        <v/>
      </c>
      <c r="E444" s="17"/>
      <c r="F444" s="18" t="str">
        <f>IF($C444="","",IFERROR(VLOOKUP($C444,Services!$A$4:$C$203,3,FALSE),0))</f>
        <v/>
      </c>
      <c r="G444" s="20" t="str">
        <f t="shared" si="12"/>
        <v/>
      </c>
      <c r="H444" s="18"/>
      <c r="I444" s="20" t="str">
        <f t="shared" si="13"/>
        <v/>
      </c>
      <c r="J444" s="21" t="str">
        <f>IF(OR($A444="",$C444=""),"",$A444&amp;"#"&amp;COUNTIFS($A$4:$A444,$A444,$C$4:$C444,"&lt;&gt;"))</f>
        <v/>
      </c>
    </row>
    <row r="445" spans="1:10" x14ac:dyDescent="0.3">
      <c r="A445" s="17"/>
      <c r="B445" s="19" t="str">
        <f>IF($A445="","",IFERROR(INDEX(Bills!$B:$B,MATCH($A445,Bills!$A:$A,0)),""))</f>
        <v/>
      </c>
      <c r="C445" s="17"/>
      <c r="D445" s="21" t="str">
        <f>IF($C445="","",IFERROR(VLOOKUP($C445,Services!$A$4:$C$203,2,FALSE),"Other"))</f>
        <v/>
      </c>
      <c r="E445" s="17"/>
      <c r="F445" s="18" t="str">
        <f>IF($C445="","",IFERROR(VLOOKUP($C445,Services!$A$4:$C$203,3,FALSE),0))</f>
        <v/>
      </c>
      <c r="G445" s="20" t="str">
        <f t="shared" si="12"/>
        <v/>
      </c>
      <c r="H445" s="18"/>
      <c r="I445" s="20" t="str">
        <f t="shared" si="13"/>
        <v/>
      </c>
      <c r="J445" s="21" t="str">
        <f>IF(OR($A445="",$C445=""),"",$A445&amp;"#"&amp;COUNTIFS($A$4:$A445,$A445,$C$4:$C445,"&lt;&gt;"))</f>
        <v/>
      </c>
    </row>
    <row r="446" spans="1:10" x14ac:dyDescent="0.3">
      <c r="A446" s="17"/>
      <c r="B446" s="19" t="str">
        <f>IF($A446="","",IFERROR(INDEX(Bills!$B:$B,MATCH($A446,Bills!$A:$A,0)),""))</f>
        <v/>
      </c>
      <c r="C446" s="17"/>
      <c r="D446" s="21" t="str">
        <f>IF($C446="","",IFERROR(VLOOKUP($C446,Services!$A$4:$C$203,2,FALSE),"Other"))</f>
        <v/>
      </c>
      <c r="E446" s="17"/>
      <c r="F446" s="18" t="str">
        <f>IF($C446="","",IFERROR(VLOOKUP($C446,Services!$A$4:$C$203,3,FALSE),0))</f>
        <v/>
      </c>
      <c r="G446" s="20" t="str">
        <f t="shared" si="12"/>
        <v/>
      </c>
      <c r="H446" s="18"/>
      <c r="I446" s="20" t="str">
        <f t="shared" si="13"/>
        <v/>
      </c>
      <c r="J446" s="21" t="str">
        <f>IF(OR($A446="",$C446=""),"",$A446&amp;"#"&amp;COUNTIFS($A$4:$A446,$A446,$C$4:$C446,"&lt;&gt;"))</f>
        <v/>
      </c>
    </row>
    <row r="447" spans="1:10" x14ac:dyDescent="0.3">
      <c r="A447" s="17"/>
      <c r="B447" s="19" t="str">
        <f>IF($A447="","",IFERROR(INDEX(Bills!$B:$B,MATCH($A447,Bills!$A:$A,0)),""))</f>
        <v/>
      </c>
      <c r="C447" s="17"/>
      <c r="D447" s="21" t="str">
        <f>IF($C447="","",IFERROR(VLOOKUP($C447,Services!$A$4:$C$203,2,FALSE),"Other"))</f>
        <v/>
      </c>
      <c r="E447" s="17"/>
      <c r="F447" s="18" t="str">
        <f>IF($C447="","",IFERROR(VLOOKUP($C447,Services!$A$4:$C$203,3,FALSE),0))</f>
        <v/>
      </c>
      <c r="G447" s="20" t="str">
        <f t="shared" si="12"/>
        <v/>
      </c>
      <c r="H447" s="18"/>
      <c r="I447" s="20" t="str">
        <f t="shared" si="13"/>
        <v/>
      </c>
      <c r="J447" s="21" t="str">
        <f>IF(OR($A447="",$C447=""),"",$A447&amp;"#"&amp;COUNTIFS($A$4:$A447,$A447,$C$4:$C447,"&lt;&gt;"))</f>
        <v/>
      </c>
    </row>
    <row r="448" spans="1:10" x14ac:dyDescent="0.3">
      <c r="A448" s="17"/>
      <c r="B448" s="19" t="str">
        <f>IF($A448="","",IFERROR(INDEX(Bills!$B:$B,MATCH($A448,Bills!$A:$A,0)),""))</f>
        <v/>
      </c>
      <c r="C448" s="17"/>
      <c r="D448" s="21" t="str">
        <f>IF($C448="","",IFERROR(VLOOKUP($C448,Services!$A$4:$C$203,2,FALSE),"Other"))</f>
        <v/>
      </c>
      <c r="E448" s="17"/>
      <c r="F448" s="18" t="str">
        <f>IF($C448="","",IFERROR(VLOOKUP($C448,Services!$A$4:$C$203,3,FALSE),0))</f>
        <v/>
      </c>
      <c r="G448" s="20" t="str">
        <f t="shared" si="12"/>
        <v/>
      </c>
      <c r="H448" s="18"/>
      <c r="I448" s="20" t="str">
        <f t="shared" si="13"/>
        <v/>
      </c>
      <c r="J448" s="21" t="str">
        <f>IF(OR($A448="",$C448=""),"",$A448&amp;"#"&amp;COUNTIFS($A$4:$A448,$A448,$C$4:$C448,"&lt;&gt;"))</f>
        <v/>
      </c>
    </row>
    <row r="449" spans="1:10" x14ac:dyDescent="0.3">
      <c r="A449" s="17"/>
      <c r="B449" s="19" t="str">
        <f>IF($A449="","",IFERROR(INDEX(Bills!$B:$B,MATCH($A449,Bills!$A:$A,0)),""))</f>
        <v/>
      </c>
      <c r="C449" s="17"/>
      <c r="D449" s="21" t="str">
        <f>IF($C449="","",IFERROR(VLOOKUP($C449,Services!$A$4:$C$203,2,FALSE),"Other"))</f>
        <v/>
      </c>
      <c r="E449" s="17"/>
      <c r="F449" s="18" t="str">
        <f>IF($C449="","",IFERROR(VLOOKUP($C449,Services!$A$4:$C$203,3,FALSE),0))</f>
        <v/>
      </c>
      <c r="G449" s="20" t="str">
        <f t="shared" si="12"/>
        <v/>
      </c>
      <c r="H449" s="18"/>
      <c r="I449" s="20" t="str">
        <f t="shared" si="13"/>
        <v/>
      </c>
      <c r="J449" s="21" t="str">
        <f>IF(OR($A449="",$C449=""),"",$A449&amp;"#"&amp;COUNTIFS($A$4:$A449,$A449,$C$4:$C449,"&lt;&gt;"))</f>
        <v/>
      </c>
    </row>
    <row r="450" spans="1:10" x14ac:dyDescent="0.3">
      <c r="A450" s="17"/>
      <c r="B450" s="19" t="str">
        <f>IF($A450="","",IFERROR(INDEX(Bills!$B:$B,MATCH($A450,Bills!$A:$A,0)),""))</f>
        <v/>
      </c>
      <c r="C450" s="17"/>
      <c r="D450" s="21" t="str">
        <f>IF($C450="","",IFERROR(VLOOKUP($C450,Services!$A$4:$C$203,2,FALSE),"Other"))</f>
        <v/>
      </c>
      <c r="E450" s="17"/>
      <c r="F450" s="18" t="str">
        <f>IF($C450="","",IFERROR(VLOOKUP($C450,Services!$A$4:$C$203,3,FALSE),0))</f>
        <v/>
      </c>
      <c r="G450" s="20" t="str">
        <f t="shared" si="12"/>
        <v/>
      </c>
      <c r="H450" s="18"/>
      <c r="I450" s="20" t="str">
        <f t="shared" si="13"/>
        <v/>
      </c>
      <c r="J450" s="21" t="str">
        <f>IF(OR($A450="",$C450=""),"",$A450&amp;"#"&amp;COUNTIFS($A$4:$A450,$A450,$C$4:$C450,"&lt;&gt;"))</f>
        <v/>
      </c>
    </row>
    <row r="451" spans="1:10" x14ac:dyDescent="0.3">
      <c r="A451" s="17"/>
      <c r="B451" s="19" t="str">
        <f>IF($A451="","",IFERROR(INDEX(Bills!$B:$B,MATCH($A451,Bills!$A:$A,0)),""))</f>
        <v/>
      </c>
      <c r="C451" s="17"/>
      <c r="D451" s="21" t="str">
        <f>IF($C451="","",IFERROR(VLOOKUP($C451,Services!$A$4:$C$203,2,FALSE),"Other"))</f>
        <v/>
      </c>
      <c r="E451" s="17"/>
      <c r="F451" s="18" t="str">
        <f>IF($C451="","",IFERROR(VLOOKUP($C451,Services!$A$4:$C$203,3,FALSE),0))</f>
        <v/>
      </c>
      <c r="G451" s="20" t="str">
        <f t="shared" si="12"/>
        <v/>
      </c>
      <c r="H451" s="18"/>
      <c r="I451" s="20" t="str">
        <f t="shared" si="13"/>
        <v/>
      </c>
      <c r="J451" s="21" t="str">
        <f>IF(OR($A451="",$C451=""),"",$A451&amp;"#"&amp;COUNTIFS($A$4:$A451,$A451,$C$4:$C451,"&lt;&gt;"))</f>
        <v/>
      </c>
    </row>
    <row r="452" spans="1:10" x14ac:dyDescent="0.3">
      <c r="A452" s="17"/>
      <c r="B452" s="19" t="str">
        <f>IF($A452="","",IFERROR(INDEX(Bills!$B:$B,MATCH($A452,Bills!$A:$A,0)),""))</f>
        <v/>
      </c>
      <c r="C452" s="17"/>
      <c r="D452" s="21" t="str">
        <f>IF($C452="","",IFERROR(VLOOKUP($C452,Services!$A$4:$C$203,2,FALSE),"Other"))</f>
        <v/>
      </c>
      <c r="E452" s="17"/>
      <c r="F452" s="18" t="str">
        <f>IF($C452="","",IFERROR(VLOOKUP($C452,Services!$A$4:$C$203,3,FALSE),0))</f>
        <v/>
      </c>
      <c r="G452" s="20" t="str">
        <f t="shared" ref="G452:G515" si="14">IF($C452="","",IF($E452="",1,N($E452))*N($F452))</f>
        <v/>
      </c>
      <c r="H452" s="18"/>
      <c r="I452" s="20" t="str">
        <f t="shared" ref="I452:I515" si="15">IF($C452="","",G452-N(H452))</f>
        <v/>
      </c>
      <c r="J452" s="21" t="str">
        <f>IF(OR($A452="",$C452=""),"",$A452&amp;"#"&amp;COUNTIFS($A$4:$A452,$A452,$C$4:$C452,"&lt;&gt;"))</f>
        <v/>
      </c>
    </row>
    <row r="453" spans="1:10" x14ac:dyDescent="0.3">
      <c r="A453" s="17"/>
      <c r="B453" s="19" t="str">
        <f>IF($A453="","",IFERROR(INDEX(Bills!$B:$B,MATCH($A453,Bills!$A:$A,0)),""))</f>
        <v/>
      </c>
      <c r="C453" s="17"/>
      <c r="D453" s="21" t="str">
        <f>IF($C453="","",IFERROR(VLOOKUP($C453,Services!$A$4:$C$203,2,FALSE),"Other"))</f>
        <v/>
      </c>
      <c r="E453" s="17"/>
      <c r="F453" s="18" t="str">
        <f>IF($C453="","",IFERROR(VLOOKUP($C453,Services!$A$4:$C$203,3,FALSE),0))</f>
        <v/>
      </c>
      <c r="G453" s="20" t="str">
        <f t="shared" si="14"/>
        <v/>
      </c>
      <c r="H453" s="18"/>
      <c r="I453" s="20" t="str">
        <f t="shared" si="15"/>
        <v/>
      </c>
      <c r="J453" s="21" t="str">
        <f>IF(OR($A453="",$C453=""),"",$A453&amp;"#"&amp;COUNTIFS($A$4:$A453,$A453,$C$4:$C453,"&lt;&gt;"))</f>
        <v/>
      </c>
    </row>
    <row r="454" spans="1:10" x14ac:dyDescent="0.3">
      <c r="A454" s="17"/>
      <c r="B454" s="19" t="str">
        <f>IF($A454="","",IFERROR(INDEX(Bills!$B:$B,MATCH($A454,Bills!$A:$A,0)),""))</f>
        <v/>
      </c>
      <c r="C454" s="17"/>
      <c r="D454" s="21" t="str">
        <f>IF($C454="","",IFERROR(VLOOKUP($C454,Services!$A$4:$C$203,2,FALSE),"Other"))</f>
        <v/>
      </c>
      <c r="E454" s="17"/>
      <c r="F454" s="18" t="str">
        <f>IF($C454="","",IFERROR(VLOOKUP($C454,Services!$A$4:$C$203,3,FALSE),0))</f>
        <v/>
      </c>
      <c r="G454" s="20" t="str">
        <f t="shared" si="14"/>
        <v/>
      </c>
      <c r="H454" s="18"/>
      <c r="I454" s="20" t="str">
        <f t="shared" si="15"/>
        <v/>
      </c>
      <c r="J454" s="21" t="str">
        <f>IF(OR($A454="",$C454=""),"",$A454&amp;"#"&amp;COUNTIFS($A$4:$A454,$A454,$C$4:$C454,"&lt;&gt;"))</f>
        <v/>
      </c>
    </row>
    <row r="455" spans="1:10" x14ac:dyDescent="0.3">
      <c r="A455" s="17"/>
      <c r="B455" s="19" t="str">
        <f>IF($A455="","",IFERROR(INDEX(Bills!$B:$B,MATCH($A455,Bills!$A:$A,0)),""))</f>
        <v/>
      </c>
      <c r="C455" s="17"/>
      <c r="D455" s="21" t="str">
        <f>IF($C455="","",IFERROR(VLOOKUP($C455,Services!$A$4:$C$203,2,FALSE),"Other"))</f>
        <v/>
      </c>
      <c r="E455" s="17"/>
      <c r="F455" s="18" t="str">
        <f>IF($C455="","",IFERROR(VLOOKUP($C455,Services!$A$4:$C$203,3,FALSE),0))</f>
        <v/>
      </c>
      <c r="G455" s="20" t="str">
        <f t="shared" si="14"/>
        <v/>
      </c>
      <c r="H455" s="18"/>
      <c r="I455" s="20" t="str">
        <f t="shared" si="15"/>
        <v/>
      </c>
      <c r="J455" s="21" t="str">
        <f>IF(OR($A455="",$C455=""),"",$A455&amp;"#"&amp;COUNTIFS($A$4:$A455,$A455,$C$4:$C455,"&lt;&gt;"))</f>
        <v/>
      </c>
    </row>
    <row r="456" spans="1:10" x14ac:dyDescent="0.3">
      <c r="A456" s="17"/>
      <c r="B456" s="19" t="str">
        <f>IF($A456="","",IFERROR(INDEX(Bills!$B:$B,MATCH($A456,Bills!$A:$A,0)),""))</f>
        <v/>
      </c>
      <c r="C456" s="17"/>
      <c r="D456" s="21" t="str">
        <f>IF($C456="","",IFERROR(VLOOKUP($C456,Services!$A$4:$C$203,2,FALSE),"Other"))</f>
        <v/>
      </c>
      <c r="E456" s="17"/>
      <c r="F456" s="18" t="str">
        <f>IF($C456="","",IFERROR(VLOOKUP($C456,Services!$A$4:$C$203,3,FALSE),0))</f>
        <v/>
      </c>
      <c r="G456" s="20" t="str">
        <f t="shared" si="14"/>
        <v/>
      </c>
      <c r="H456" s="18"/>
      <c r="I456" s="20" t="str">
        <f t="shared" si="15"/>
        <v/>
      </c>
      <c r="J456" s="21" t="str">
        <f>IF(OR($A456="",$C456=""),"",$A456&amp;"#"&amp;COUNTIFS($A$4:$A456,$A456,$C$4:$C456,"&lt;&gt;"))</f>
        <v/>
      </c>
    </row>
    <row r="457" spans="1:10" x14ac:dyDescent="0.3">
      <c r="A457" s="17"/>
      <c r="B457" s="19" t="str">
        <f>IF($A457="","",IFERROR(INDEX(Bills!$B:$B,MATCH($A457,Bills!$A:$A,0)),""))</f>
        <v/>
      </c>
      <c r="C457" s="17"/>
      <c r="D457" s="21" t="str">
        <f>IF($C457="","",IFERROR(VLOOKUP($C457,Services!$A$4:$C$203,2,FALSE),"Other"))</f>
        <v/>
      </c>
      <c r="E457" s="17"/>
      <c r="F457" s="18" t="str">
        <f>IF($C457="","",IFERROR(VLOOKUP($C457,Services!$A$4:$C$203,3,FALSE),0))</f>
        <v/>
      </c>
      <c r="G457" s="20" t="str">
        <f t="shared" si="14"/>
        <v/>
      </c>
      <c r="H457" s="18"/>
      <c r="I457" s="20" t="str">
        <f t="shared" si="15"/>
        <v/>
      </c>
      <c r="J457" s="21" t="str">
        <f>IF(OR($A457="",$C457=""),"",$A457&amp;"#"&amp;COUNTIFS($A$4:$A457,$A457,$C$4:$C457,"&lt;&gt;"))</f>
        <v/>
      </c>
    </row>
    <row r="458" spans="1:10" x14ac:dyDescent="0.3">
      <c r="A458" s="17"/>
      <c r="B458" s="19" t="str">
        <f>IF($A458="","",IFERROR(INDEX(Bills!$B:$B,MATCH($A458,Bills!$A:$A,0)),""))</f>
        <v/>
      </c>
      <c r="C458" s="17"/>
      <c r="D458" s="21" t="str">
        <f>IF($C458="","",IFERROR(VLOOKUP($C458,Services!$A$4:$C$203,2,FALSE),"Other"))</f>
        <v/>
      </c>
      <c r="E458" s="17"/>
      <c r="F458" s="18" t="str">
        <f>IF($C458="","",IFERROR(VLOOKUP($C458,Services!$A$4:$C$203,3,FALSE),0))</f>
        <v/>
      </c>
      <c r="G458" s="20" t="str">
        <f t="shared" si="14"/>
        <v/>
      </c>
      <c r="H458" s="18"/>
      <c r="I458" s="20" t="str">
        <f t="shared" si="15"/>
        <v/>
      </c>
      <c r="J458" s="21" t="str">
        <f>IF(OR($A458="",$C458=""),"",$A458&amp;"#"&amp;COUNTIFS($A$4:$A458,$A458,$C$4:$C458,"&lt;&gt;"))</f>
        <v/>
      </c>
    </row>
    <row r="459" spans="1:10" x14ac:dyDescent="0.3">
      <c r="A459" s="17"/>
      <c r="B459" s="19" t="str">
        <f>IF($A459="","",IFERROR(INDEX(Bills!$B:$B,MATCH($A459,Bills!$A:$A,0)),""))</f>
        <v/>
      </c>
      <c r="C459" s="17"/>
      <c r="D459" s="21" t="str">
        <f>IF($C459="","",IFERROR(VLOOKUP($C459,Services!$A$4:$C$203,2,FALSE),"Other"))</f>
        <v/>
      </c>
      <c r="E459" s="17"/>
      <c r="F459" s="18" t="str">
        <f>IF($C459="","",IFERROR(VLOOKUP($C459,Services!$A$4:$C$203,3,FALSE),0))</f>
        <v/>
      </c>
      <c r="G459" s="20" t="str">
        <f t="shared" si="14"/>
        <v/>
      </c>
      <c r="H459" s="18"/>
      <c r="I459" s="20" t="str">
        <f t="shared" si="15"/>
        <v/>
      </c>
      <c r="J459" s="21" t="str">
        <f>IF(OR($A459="",$C459=""),"",$A459&amp;"#"&amp;COUNTIFS($A$4:$A459,$A459,$C$4:$C459,"&lt;&gt;"))</f>
        <v/>
      </c>
    </row>
    <row r="460" spans="1:10" x14ac:dyDescent="0.3">
      <c r="A460" s="17"/>
      <c r="B460" s="19" t="str">
        <f>IF($A460="","",IFERROR(INDEX(Bills!$B:$B,MATCH($A460,Bills!$A:$A,0)),""))</f>
        <v/>
      </c>
      <c r="C460" s="17"/>
      <c r="D460" s="21" t="str">
        <f>IF($C460="","",IFERROR(VLOOKUP($C460,Services!$A$4:$C$203,2,FALSE),"Other"))</f>
        <v/>
      </c>
      <c r="E460" s="17"/>
      <c r="F460" s="18" t="str">
        <f>IF($C460="","",IFERROR(VLOOKUP($C460,Services!$A$4:$C$203,3,FALSE),0))</f>
        <v/>
      </c>
      <c r="G460" s="20" t="str">
        <f t="shared" si="14"/>
        <v/>
      </c>
      <c r="H460" s="18"/>
      <c r="I460" s="20" t="str">
        <f t="shared" si="15"/>
        <v/>
      </c>
      <c r="J460" s="21" t="str">
        <f>IF(OR($A460="",$C460=""),"",$A460&amp;"#"&amp;COUNTIFS($A$4:$A460,$A460,$C$4:$C460,"&lt;&gt;"))</f>
        <v/>
      </c>
    </row>
    <row r="461" spans="1:10" x14ac:dyDescent="0.3">
      <c r="A461" s="17"/>
      <c r="B461" s="19" t="str">
        <f>IF($A461="","",IFERROR(INDEX(Bills!$B:$B,MATCH($A461,Bills!$A:$A,0)),""))</f>
        <v/>
      </c>
      <c r="C461" s="17"/>
      <c r="D461" s="21" t="str">
        <f>IF($C461="","",IFERROR(VLOOKUP($C461,Services!$A$4:$C$203,2,FALSE),"Other"))</f>
        <v/>
      </c>
      <c r="E461" s="17"/>
      <c r="F461" s="18" t="str">
        <f>IF($C461="","",IFERROR(VLOOKUP($C461,Services!$A$4:$C$203,3,FALSE),0))</f>
        <v/>
      </c>
      <c r="G461" s="20" t="str">
        <f t="shared" si="14"/>
        <v/>
      </c>
      <c r="H461" s="18"/>
      <c r="I461" s="20" t="str">
        <f t="shared" si="15"/>
        <v/>
      </c>
      <c r="J461" s="21" t="str">
        <f>IF(OR($A461="",$C461=""),"",$A461&amp;"#"&amp;COUNTIFS($A$4:$A461,$A461,$C$4:$C461,"&lt;&gt;"))</f>
        <v/>
      </c>
    </row>
    <row r="462" spans="1:10" x14ac:dyDescent="0.3">
      <c r="A462" s="17"/>
      <c r="B462" s="19" t="str">
        <f>IF($A462="","",IFERROR(INDEX(Bills!$B:$B,MATCH($A462,Bills!$A:$A,0)),""))</f>
        <v/>
      </c>
      <c r="C462" s="17"/>
      <c r="D462" s="21" t="str">
        <f>IF($C462="","",IFERROR(VLOOKUP($C462,Services!$A$4:$C$203,2,FALSE),"Other"))</f>
        <v/>
      </c>
      <c r="E462" s="17"/>
      <c r="F462" s="18" t="str">
        <f>IF($C462="","",IFERROR(VLOOKUP($C462,Services!$A$4:$C$203,3,FALSE),0))</f>
        <v/>
      </c>
      <c r="G462" s="20" t="str">
        <f t="shared" si="14"/>
        <v/>
      </c>
      <c r="H462" s="18"/>
      <c r="I462" s="20" t="str">
        <f t="shared" si="15"/>
        <v/>
      </c>
      <c r="J462" s="21" t="str">
        <f>IF(OR($A462="",$C462=""),"",$A462&amp;"#"&amp;COUNTIFS($A$4:$A462,$A462,$C$4:$C462,"&lt;&gt;"))</f>
        <v/>
      </c>
    </row>
    <row r="463" spans="1:10" x14ac:dyDescent="0.3">
      <c r="A463" s="17"/>
      <c r="B463" s="19" t="str">
        <f>IF($A463="","",IFERROR(INDEX(Bills!$B:$B,MATCH($A463,Bills!$A:$A,0)),""))</f>
        <v/>
      </c>
      <c r="C463" s="17"/>
      <c r="D463" s="21" t="str">
        <f>IF($C463="","",IFERROR(VLOOKUP($C463,Services!$A$4:$C$203,2,FALSE),"Other"))</f>
        <v/>
      </c>
      <c r="E463" s="17"/>
      <c r="F463" s="18" t="str">
        <f>IF($C463="","",IFERROR(VLOOKUP($C463,Services!$A$4:$C$203,3,FALSE),0))</f>
        <v/>
      </c>
      <c r="G463" s="20" t="str">
        <f t="shared" si="14"/>
        <v/>
      </c>
      <c r="H463" s="18"/>
      <c r="I463" s="20" t="str">
        <f t="shared" si="15"/>
        <v/>
      </c>
      <c r="J463" s="21" t="str">
        <f>IF(OR($A463="",$C463=""),"",$A463&amp;"#"&amp;COUNTIFS($A$4:$A463,$A463,$C$4:$C463,"&lt;&gt;"))</f>
        <v/>
      </c>
    </row>
    <row r="464" spans="1:10" x14ac:dyDescent="0.3">
      <c r="A464" s="17"/>
      <c r="B464" s="19" t="str">
        <f>IF($A464="","",IFERROR(INDEX(Bills!$B:$B,MATCH($A464,Bills!$A:$A,0)),""))</f>
        <v/>
      </c>
      <c r="C464" s="17"/>
      <c r="D464" s="21" t="str">
        <f>IF($C464="","",IFERROR(VLOOKUP($C464,Services!$A$4:$C$203,2,FALSE),"Other"))</f>
        <v/>
      </c>
      <c r="E464" s="17"/>
      <c r="F464" s="18" t="str">
        <f>IF($C464="","",IFERROR(VLOOKUP($C464,Services!$A$4:$C$203,3,FALSE),0))</f>
        <v/>
      </c>
      <c r="G464" s="20" t="str">
        <f t="shared" si="14"/>
        <v/>
      </c>
      <c r="H464" s="18"/>
      <c r="I464" s="20" t="str">
        <f t="shared" si="15"/>
        <v/>
      </c>
      <c r="J464" s="21" t="str">
        <f>IF(OR($A464="",$C464=""),"",$A464&amp;"#"&amp;COUNTIFS($A$4:$A464,$A464,$C$4:$C464,"&lt;&gt;"))</f>
        <v/>
      </c>
    </row>
    <row r="465" spans="1:10" x14ac:dyDescent="0.3">
      <c r="A465" s="17"/>
      <c r="B465" s="19" t="str">
        <f>IF($A465="","",IFERROR(INDEX(Bills!$B:$B,MATCH($A465,Bills!$A:$A,0)),""))</f>
        <v/>
      </c>
      <c r="C465" s="17"/>
      <c r="D465" s="21" t="str">
        <f>IF($C465="","",IFERROR(VLOOKUP($C465,Services!$A$4:$C$203,2,FALSE),"Other"))</f>
        <v/>
      </c>
      <c r="E465" s="17"/>
      <c r="F465" s="18" t="str">
        <f>IF($C465="","",IFERROR(VLOOKUP($C465,Services!$A$4:$C$203,3,FALSE),0))</f>
        <v/>
      </c>
      <c r="G465" s="20" t="str">
        <f t="shared" si="14"/>
        <v/>
      </c>
      <c r="H465" s="18"/>
      <c r="I465" s="20" t="str">
        <f t="shared" si="15"/>
        <v/>
      </c>
      <c r="J465" s="21" t="str">
        <f>IF(OR($A465="",$C465=""),"",$A465&amp;"#"&amp;COUNTIFS($A$4:$A465,$A465,$C$4:$C465,"&lt;&gt;"))</f>
        <v/>
      </c>
    </row>
    <row r="466" spans="1:10" x14ac:dyDescent="0.3">
      <c r="A466" s="17"/>
      <c r="B466" s="19" t="str">
        <f>IF($A466="","",IFERROR(INDEX(Bills!$B:$B,MATCH($A466,Bills!$A:$A,0)),""))</f>
        <v/>
      </c>
      <c r="C466" s="17"/>
      <c r="D466" s="21" t="str">
        <f>IF($C466="","",IFERROR(VLOOKUP($C466,Services!$A$4:$C$203,2,FALSE),"Other"))</f>
        <v/>
      </c>
      <c r="E466" s="17"/>
      <c r="F466" s="18" t="str">
        <f>IF($C466="","",IFERROR(VLOOKUP($C466,Services!$A$4:$C$203,3,FALSE),0))</f>
        <v/>
      </c>
      <c r="G466" s="20" t="str">
        <f t="shared" si="14"/>
        <v/>
      </c>
      <c r="H466" s="18"/>
      <c r="I466" s="20" t="str">
        <f t="shared" si="15"/>
        <v/>
      </c>
      <c r="J466" s="21" t="str">
        <f>IF(OR($A466="",$C466=""),"",$A466&amp;"#"&amp;COUNTIFS($A$4:$A466,$A466,$C$4:$C466,"&lt;&gt;"))</f>
        <v/>
      </c>
    </row>
    <row r="467" spans="1:10" x14ac:dyDescent="0.3">
      <c r="A467" s="17"/>
      <c r="B467" s="19" t="str">
        <f>IF($A467="","",IFERROR(INDEX(Bills!$B:$B,MATCH($A467,Bills!$A:$A,0)),""))</f>
        <v/>
      </c>
      <c r="C467" s="17"/>
      <c r="D467" s="21" t="str">
        <f>IF($C467="","",IFERROR(VLOOKUP($C467,Services!$A$4:$C$203,2,FALSE),"Other"))</f>
        <v/>
      </c>
      <c r="E467" s="17"/>
      <c r="F467" s="18" t="str">
        <f>IF($C467="","",IFERROR(VLOOKUP($C467,Services!$A$4:$C$203,3,FALSE),0))</f>
        <v/>
      </c>
      <c r="G467" s="20" t="str">
        <f t="shared" si="14"/>
        <v/>
      </c>
      <c r="H467" s="18"/>
      <c r="I467" s="20" t="str">
        <f t="shared" si="15"/>
        <v/>
      </c>
      <c r="J467" s="21" t="str">
        <f>IF(OR($A467="",$C467=""),"",$A467&amp;"#"&amp;COUNTIFS($A$4:$A467,$A467,$C$4:$C467,"&lt;&gt;"))</f>
        <v/>
      </c>
    </row>
    <row r="468" spans="1:10" x14ac:dyDescent="0.3">
      <c r="A468" s="17"/>
      <c r="B468" s="19" t="str">
        <f>IF($A468="","",IFERROR(INDEX(Bills!$B:$B,MATCH($A468,Bills!$A:$A,0)),""))</f>
        <v/>
      </c>
      <c r="C468" s="17"/>
      <c r="D468" s="21" t="str">
        <f>IF($C468="","",IFERROR(VLOOKUP($C468,Services!$A$4:$C$203,2,FALSE),"Other"))</f>
        <v/>
      </c>
      <c r="E468" s="17"/>
      <c r="F468" s="18" t="str">
        <f>IF($C468="","",IFERROR(VLOOKUP($C468,Services!$A$4:$C$203,3,FALSE),0))</f>
        <v/>
      </c>
      <c r="G468" s="20" t="str">
        <f t="shared" si="14"/>
        <v/>
      </c>
      <c r="H468" s="18"/>
      <c r="I468" s="20" t="str">
        <f t="shared" si="15"/>
        <v/>
      </c>
      <c r="J468" s="21" t="str">
        <f>IF(OR($A468="",$C468=""),"",$A468&amp;"#"&amp;COUNTIFS($A$4:$A468,$A468,$C$4:$C468,"&lt;&gt;"))</f>
        <v/>
      </c>
    </row>
    <row r="469" spans="1:10" x14ac:dyDescent="0.3">
      <c r="A469" s="17"/>
      <c r="B469" s="19" t="str">
        <f>IF($A469="","",IFERROR(INDEX(Bills!$B:$B,MATCH($A469,Bills!$A:$A,0)),""))</f>
        <v/>
      </c>
      <c r="C469" s="17"/>
      <c r="D469" s="21" t="str">
        <f>IF($C469="","",IFERROR(VLOOKUP($C469,Services!$A$4:$C$203,2,FALSE),"Other"))</f>
        <v/>
      </c>
      <c r="E469" s="17"/>
      <c r="F469" s="18" t="str">
        <f>IF($C469="","",IFERROR(VLOOKUP($C469,Services!$A$4:$C$203,3,FALSE),0))</f>
        <v/>
      </c>
      <c r="G469" s="20" t="str">
        <f t="shared" si="14"/>
        <v/>
      </c>
      <c r="H469" s="18"/>
      <c r="I469" s="20" t="str">
        <f t="shared" si="15"/>
        <v/>
      </c>
      <c r="J469" s="21" t="str">
        <f>IF(OR($A469="",$C469=""),"",$A469&amp;"#"&amp;COUNTIFS($A$4:$A469,$A469,$C$4:$C469,"&lt;&gt;"))</f>
        <v/>
      </c>
    </row>
    <row r="470" spans="1:10" x14ac:dyDescent="0.3">
      <c r="A470" s="17"/>
      <c r="B470" s="19" t="str">
        <f>IF($A470="","",IFERROR(INDEX(Bills!$B:$B,MATCH($A470,Bills!$A:$A,0)),""))</f>
        <v/>
      </c>
      <c r="C470" s="17"/>
      <c r="D470" s="21" t="str">
        <f>IF($C470="","",IFERROR(VLOOKUP($C470,Services!$A$4:$C$203,2,FALSE),"Other"))</f>
        <v/>
      </c>
      <c r="E470" s="17"/>
      <c r="F470" s="18" t="str">
        <f>IF($C470="","",IFERROR(VLOOKUP($C470,Services!$A$4:$C$203,3,FALSE),0))</f>
        <v/>
      </c>
      <c r="G470" s="20" t="str">
        <f t="shared" si="14"/>
        <v/>
      </c>
      <c r="H470" s="18"/>
      <c r="I470" s="20" t="str">
        <f t="shared" si="15"/>
        <v/>
      </c>
      <c r="J470" s="21" t="str">
        <f>IF(OR($A470="",$C470=""),"",$A470&amp;"#"&amp;COUNTIFS($A$4:$A470,$A470,$C$4:$C470,"&lt;&gt;"))</f>
        <v/>
      </c>
    </row>
    <row r="471" spans="1:10" x14ac:dyDescent="0.3">
      <c r="A471" s="17"/>
      <c r="B471" s="19" t="str">
        <f>IF($A471="","",IFERROR(INDEX(Bills!$B:$B,MATCH($A471,Bills!$A:$A,0)),""))</f>
        <v/>
      </c>
      <c r="C471" s="17"/>
      <c r="D471" s="21" t="str">
        <f>IF($C471="","",IFERROR(VLOOKUP($C471,Services!$A$4:$C$203,2,FALSE),"Other"))</f>
        <v/>
      </c>
      <c r="E471" s="17"/>
      <c r="F471" s="18" t="str">
        <f>IF($C471="","",IFERROR(VLOOKUP($C471,Services!$A$4:$C$203,3,FALSE),0))</f>
        <v/>
      </c>
      <c r="G471" s="20" t="str">
        <f t="shared" si="14"/>
        <v/>
      </c>
      <c r="H471" s="18"/>
      <c r="I471" s="20" t="str">
        <f t="shared" si="15"/>
        <v/>
      </c>
      <c r="J471" s="21" t="str">
        <f>IF(OR($A471="",$C471=""),"",$A471&amp;"#"&amp;COUNTIFS($A$4:$A471,$A471,$C$4:$C471,"&lt;&gt;"))</f>
        <v/>
      </c>
    </row>
    <row r="472" spans="1:10" x14ac:dyDescent="0.3">
      <c r="A472" s="17"/>
      <c r="B472" s="19" t="str">
        <f>IF($A472="","",IFERROR(INDEX(Bills!$B:$B,MATCH($A472,Bills!$A:$A,0)),""))</f>
        <v/>
      </c>
      <c r="C472" s="17"/>
      <c r="D472" s="21" t="str">
        <f>IF($C472="","",IFERROR(VLOOKUP($C472,Services!$A$4:$C$203,2,FALSE),"Other"))</f>
        <v/>
      </c>
      <c r="E472" s="17"/>
      <c r="F472" s="18" t="str">
        <f>IF($C472="","",IFERROR(VLOOKUP($C472,Services!$A$4:$C$203,3,FALSE),0))</f>
        <v/>
      </c>
      <c r="G472" s="20" t="str">
        <f t="shared" si="14"/>
        <v/>
      </c>
      <c r="H472" s="18"/>
      <c r="I472" s="20" t="str">
        <f t="shared" si="15"/>
        <v/>
      </c>
      <c r="J472" s="21" t="str">
        <f>IF(OR($A472="",$C472=""),"",$A472&amp;"#"&amp;COUNTIFS($A$4:$A472,$A472,$C$4:$C472,"&lt;&gt;"))</f>
        <v/>
      </c>
    </row>
    <row r="473" spans="1:10" x14ac:dyDescent="0.3">
      <c r="A473" s="17"/>
      <c r="B473" s="19" t="str">
        <f>IF($A473="","",IFERROR(INDEX(Bills!$B:$B,MATCH($A473,Bills!$A:$A,0)),""))</f>
        <v/>
      </c>
      <c r="C473" s="17"/>
      <c r="D473" s="21" t="str">
        <f>IF($C473="","",IFERROR(VLOOKUP($C473,Services!$A$4:$C$203,2,FALSE),"Other"))</f>
        <v/>
      </c>
      <c r="E473" s="17"/>
      <c r="F473" s="18" t="str">
        <f>IF($C473="","",IFERROR(VLOOKUP($C473,Services!$A$4:$C$203,3,FALSE),0))</f>
        <v/>
      </c>
      <c r="G473" s="20" t="str">
        <f t="shared" si="14"/>
        <v/>
      </c>
      <c r="H473" s="18"/>
      <c r="I473" s="20" t="str">
        <f t="shared" si="15"/>
        <v/>
      </c>
      <c r="J473" s="21" t="str">
        <f>IF(OR($A473="",$C473=""),"",$A473&amp;"#"&amp;COUNTIFS($A$4:$A473,$A473,$C$4:$C473,"&lt;&gt;"))</f>
        <v/>
      </c>
    </row>
    <row r="474" spans="1:10" x14ac:dyDescent="0.3">
      <c r="A474" s="17"/>
      <c r="B474" s="19" t="str">
        <f>IF($A474="","",IFERROR(INDEX(Bills!$B:$B,MATCH($A474,Bills!$A:$A,0)),""))</f>
        <v/>
      </c>
      <c r="C474" s="17"/>
      <c r="D474" s="21" t="str">
        <f>IF($C474="","",IFERROR(VLOOKUP($C474,Services!$A$4:$C$203,2,FALSE),"Other"))</f>
        <v/>
      </c>
      <c r="E474" s="17"/>
      <c r="F474" s="18" t="str">
        <f>IF($C474="","",IFERROR(VLOOKUP($C474,Services!$A$4:$C$203,3,FALSE),0))</f>
        <v/>
      </c>
      <c r="G474" s="20" t="str">
        <f t="shared" si="14"/>
        <v/>
      </c>
      <c r="H474" s="18"/>
      <c r="I474" s="20" t="str">
        <f t="shared" si="15"/>
        <v/>
      </c>
      <c r="J474" s="21" t="str">
        <f>IF(OR($A474="",$C474=""),"",$A474&amp;"#"&amp;COUNTIFS($A$4:$A474,$A474,$C$4:$C474,"&lt;&gt;"))</f>
        <v/>
      </c>
    </row>
    <row r="475" spans="1:10" x14ac:dyDescent="0.3">
      <c r="A475" s="17"/>
      <c r="B475" s="19" t="str">
        <f>IF($A475="","",IFERROR(INDEX(Bills!$B:$B,MATCH($A475,Bills!$A:$A,0)),""))</f>
        <v/>
      </c>
      <c r="C475" s="17"/>
      <c r="D475" s="21" t="str">
        <f>IF($C475="","",IFERROR(VLOOKUP($C475,Services!$A$4:$C$203,2,FALSE),"Other"))</f>
        <v/>
      </c>
      <c r="E475" s="17"/>
      <c r="F475" s="18" t="str">
        <f>IF($C475="","",IFERROR(VLOOKUP($C475,Services!$A$4:$C$203,3,FALSE),0))</f>
        <v/>
      </c>
      <c r="G475" s="20" t="str">
        <f t="shared" si="14"/>
        <v/>
      </c>
      <c r="H475" s="18"/>
      <c r="I475" s="20" t="str">
        <f t="shared" si="15"/>
        <v/>
      </c>
      <c r="J475" s="21" t="str">
        <f>IF(OR($A475="",$C475=""),"",$A475&amp;"#"&amp;COUNTIFS($A$4:$A475,$A475,$C$4:$C475,"&lt;&gt;"))</f>
        <v/>
      </c>
    </row>
    <row r="476" spans="1:10" x14ac:dyDescent="0.3">
      <c r="A476" s="17"/>
      <c r="B476" s="19" t="str">
        <f>IF($A476="","",IFERROR(INDEX(Bills!$B:$B,MATCH($A476,Bills!$A:$A,0)),""))</f>
        <v/>
      </c>
      <c r="C476" s="17"/>
      <c r="D476" s="21" t="str">
        <f>IF($C476="","",IFERROR(VLOOKUP($C476,Services!$A$4:$C$203,2,FALSE),"Other"))</f>
        <v/>
      </c>
      <c r="E476" s="17"/>
      <c r="F476" s="18" t="str">
        <f>IF($C476="","",IFERROR(VLOOKUP($C476,Services!$A$4:$C$203,3,FALSE),0))</f>
        <v/>
      </c>
      <c r="G476" s="20" t="str">
        <f t="shared" si="14"/>
        <v/>
      </c>
      <c r="H476" s="18"/>
      <c r="I476" s="20" t="str">
        <f t="shared" si="15"/>
        <v/>
      </c>
      <c r="J476" s="21" t="str">
        <f>IF(OR($A476="",$C476=""),"",$A476&amp;"#"&amp;COUNTIFS($A$4:$A476,$A476,$C$4:$C476,"&lt;&gt;"))</f>
        <v/>
      </c>
    </row>
    <row r="477" spans="1:10" x14ac:dyDescent="0.3">
      <c r="A477" s="17"/>
      <c r="B477" s="19" t="str">
        <f>IF($A477="","",IFERROR(INDEX(Bills!$B:$B,MATCH($A477,Bills!$A:$A,0)),""))</f>
        <v/>
      </c>
      <c r="C477" s="17"/>
      <c r="D477" s="21" t="str">
        <f>IF($C477="","",IFERROR(VLOOKUP($C477,Services!$A$4:$C$203,2,FALSE),"Other"))</f>
        <v/>
      </c>
      <c r="E477" s="17"/>
      <c r="F477" s="18" t="str">
        <f>IF($C477="","",IFERROR(VLOOKUP($C477,Services!$A$4:$C$203,3,FALSE),0))</f>
        <v/>
      </c>
      <c r="G477" s="20" t="str">
        <f t="shared" si="14"/>
        <v/>
      </c>
      <c r="H477" s="18"/>
      <c r="I477" s="20" t="str">
        <f t="shared" si="15"/>
        <v/>
      </c>
      <c r="J477" s="21" t="str">
        <f>IF(OR($A477="",$C477=""),"",$A477&amp;"#"&amp;COUNTIFS($A$4:$A477,$A477,$C$4:$C477,"&lt;&gt;"))</f>
        <v/>
      </c>
    </row>
    <row r="478" spans="1:10" x14ac:dyDescent="0.3">
      <c r="A478" s="17"/>
      <c r="B478" s="19" t="str">
        <f>IF($A478="","",IFERROR(INDEX(Bills!$B:$B,MATCH($A478,Bills!$A:$A,0)),""))</f>
        <v/>
      </c>
      <c r="C478" s="17"/>
      <c r="D478" s="21" t="str">
        <f>IF($C478="","",IFERROR(VLOOKUP($C478,Services!$A$4:$C$203,2,FALSE),"Other"))</f>
        <v/>
      </c>
      <c r="E478" s="17"/>
      <c r="F478" s="18" t="str">
        <f>IF($C478="","",IFERROR(VLOOKUP($C478,Services!$A$4:$C$203,3,FALSE),0))</f>
        <v/>
      </c>
      <c r="G478" s="20" t="str">
        <f t="shared" si="14"/>
        <v/>
      </c>
      <c r="H478" s="18"/>
      <c r="I478" s="20" t="str">
        <f t="shared" si="15"/>
        <v/>
      </c>
      <c r="J478" s="21" t="str">
        <f>IF(OR($A478="",$C478=""),"",$A478&amp;"#"&amp;COUNTIFS($A$4:$A478,$A478,$C$4:$C478,"&lt;&gt;"))</f>
        <v/>
      </c>
    </row>
    <row r="479" spans="1:10" x14ac:dyDescent="0.3">
      <c r="A479" s="17"/>
      <c r="B479" s="19" t="str">
        <f>IF($A479="","",IFERROR(INDEX(Bills!$B:$B,MATCH($A479,Bills!$A:$A,0)),""))</f>
        <v/>
      </c>
      <c r="C479" s="17"/>
      <c r="D479" s="21" t="str">
        <f>IF($C479="","",IFERROR(VLOOKUP($C479,Services!$A$4:$C$203,2,FALSE),"Other"))</f>
        <v/>
      </c>
      <c r="E479" s="17"/>
      <c r="F479" s="18" t="str">
        <f>IF($C479="","",IFERROR(VLOOKUP($C479,Services!$A$4:$C$203,3,FALSE),0))</f>
        <v/>
      </c>
      <c r="G479" s="20" t="str">
        <f t="shared" si="14"/>
        <v/>
      </c>
      <c r="H479" s="18"/>
      <c r="I479" s="20" t="str">
        <f t="shared" si="15"/>
        <v/>
      </c>
      <c r="J479" s="21" t="str">
        <f>IF(OR($A479="",$C479=""),"",$A479&amp;"#"&amp;COUNTIFS($A$4:$A479,$A479,$C$4:$C479,"&lt;&gt;"))</f>
        <v/>
      </c>
    </row>
    <row r="480" spans="1:10" x14ac:dyDescent="0.3">
      <c r="A480" s="17"/>
      <c r="B480" s="19" t="str">
        <f>IF($A480="","",IFERROR(INDEX(Bills!$B:$B,MATCH($A480,Bills!$A:$A,0)),""))</f>
        <v/>
      </c>
      <c r="C480" s="17"/>
      <c r="D480" s="21" t="str">
        <f>IF($C480="","",IFERROR(VLOOKUP($C480,Services!$A$4:$C$203,2,FALSE),"Other"))</f>
        <v/>
      </c>
      <c r="E480" s="17"/>
      <c r="F480" s="18" t="str">
        <f>IF($C480="","",IFERROR(VLOOKUP($C480,Services!$A$4:$C$203,3,FALSE),0))</f>
        <v/>
      </c>
      <c r="G480" s="20" t="str">
        <f t="shared" si="14"/>
        <v/>
      </c>
      <c r="H480" s="18"/>
      <c r="I480" s="20" t="str">
        <f t="shared" si="15"/>
        <v/>
      </c>
      <c r="J480" s="21" t="str">
        <f>IF(OR($A480="",$C480=""),"",$A480&amp;"#"&amp;COUNTIFS($A$4:$A480,$A480,$C$4:$C480,"&lt;&gt;"))</f>
        <v/>
      </c>
    </row>
    <row r="481" spans="1:10" x14ac:dyDescent="0.3">
      <c r="A481" s="17"/>
      <c r="B481" s="19" t="str">
        <f>IF($A481="","",IFERROR(INDEX(Bills!$B:$B,MATCH($A481,Bills!$A:$A,0)),""))</f>
        <v/>
      </c>
      <c r="C481" s="17"/>
      <c r="D481" s="21" t="str">
        <f>IF($C481="","",IFERROR(VLOOKUP($C481,Services!$A$4:$C$203,2,FALSE),"Other"))</f>
        <v/>
      </c>
      <c r="E481" s="17"/>
      <c r="F481" s="18" t="str">
        <f>IF($C481="","",IFERROR(VLOOKUP($C481,Services!$A$4:$C$203,3,FALSE),0))</f>
        <v/>
      </c>
      <c r="G481" s="20" t="str">
        <f t="shared" si="14"/>
        <v/>
      </c>
      <c r="H481" s="18"/>
      <c r="I481" s="20" t="str">
        <f t="shared" si="15"/>
        <v/>
      </c>
      <c r="J481" s="21" t="str">
        <f>IF(OR($A481="",$C481=""),"",$A481&amp;"#"&amp;COUNTIFS($A$4:$A481,$A481,$C$4:$C481,"&lt;&gt;"))</f>
        <v/>
      </c>
    </row>
    <row r="482" spans="1:10" x14ac:dyDescent="0.3">
      <c r="A482" s="17"/>
      <c r="B482" s="19" t="str">
        <f>IF($A482="","",IFERROR(INDEX(Bills!$B:$B,MATCH($A482,Bills!$A:$A,0)),""))</f>
        <v/>
      </c>
      <c r="C482" s="17"/>
      <c r="D482" s="21" t="str">
        <f>IF($C482="","",IFERROR(VLOOKUP($C482,Services!$A$4:$C$203,2,FALSE),"Other"))</f>
        <v/>
      </c>
      <c r="E482" s="17"/>
      <c r="F482" s="18" t="str">
        <f>IF($C482="","",IFERROR(VLOOKUP($C482,Services!$A$4:$C$203,3,FALSE),0))</f>
        <v/>
      </c>
      <c r="G482" s="20" t="str">
        <f t="shared" si="14"/>
        <v/>
      </c>
      <c r="H482" s="18"/>
      <c r="I482" s="20" t="str">
        <f t="shared" si="15"/>
        <v/>
      </c>
      <c r="J482" s="21" t="str">
        <f>IF(OR($A482="",$C482=""),"",$A482&amp;"#"&amp;COUNTIFS($A$4:$A482,$A482,$C$4:$C482,"&lt;&gt;"))</f>
        <v/>
      </c>
    </row>
    <row r="483" spans="1:10" x14ac:dyDescent="0.3">
      <c r="A483" s="17"/>
      <c r="B483" s="19" t="str">
        <f>IF($A483="","",IFERROR(INDEX(Bills!$B:$B,MATCH($A483,Bills!$A:$A,0)),""))</f>
        <v/>
      </c>
      <c r="C483" s="17"/>
      <c r="D483" s="21" t="str">
        <f>IF($C483="","",IFERROR(VLOOKUP($C483,Services!$A$4:$C$203,2,FALSE),"Other"))</f>
        <v/>
      </c>
      <c r="E483" s="17"/>
      <c r="F483" s="18" t="str">
        <f>IF($C483="","",IFERROR(VLOOKUP($C483,Services!$A$4:$C$203,3,FALSE),0))</f>
        <v/>
      </c>
      <c r="G483" s="20" t="str">
        <f t="shared" si="14"/>
        <v/>
      </c>
      <c r="H483" s="18"/>
      <c r="I483" s="20" t="str">
        <f t="shared" si="15"/>
        <v/>
      </c>
      <c r="J483" s="21" t="str">
        <f>IF(OR($A483="",$C483=""),"",$A483&amp;"#"&amp;COUNTIFS($A$4:$A483,$A483,$C$4:$C483,"&lt;&gt;"))</f>
        <v/>
      </c>
    </row>
    <row r="484" spans="1:10" x14ac:dyDescent="0.3">
      <c r="A484" s="17"/>
      <c r="B484" s="19" t="str">
        <f>IF($A484="","",IFERROR(INDEX(Bills!$B:$B,MATCH($A484,Bills!$A:$A,0)),""))</f>
        <v/>
      </c>
      <c r="C484" s="17"/>
      <c r="D484" s="21" t="str">
        <f>IF($C484="","",IFERROR(VLOOKUP($C484,Services!$A$4:$C$203,2,FALSE),"Other"))</f>
        <v/>
      </c>
      <c r="E484" s="17"/>
      <c r="F484" s="18" t="str">
        <f>IF($C484="","",IFERROR(VLOOKUP($C484,Services!$A$4:$C$203,3,FALSE),0))</f>
        <v/>
      </c>
      <c r="G484" s="20" t="str">
        <f t="shared" si="14"/>
        <v/>
      </c>
      <c r="H484" s="18"/>
      <c r="I484" s="20" t="str">
        <f t="shared" si="15"/>
        <v/>
      </c>
      <c r="J484" s="21" t="str">
        <f>IF(OR($A484="",$C484=""),"",$A484&amp;"#"&amp;COUNTIFS($A$4:$A484,$A484,$C$4:$C484,"&lt;&gt;"))</f>
        <v/>
      </c>
    </row>
    <row r="485" spans="1:10" x14ac:dyDescent="0.3">
      <c r="A485" s="17"/>
      <c r="B485" s="19" t="str">
        <f>IF($A485="","",IFERROR(INDEX(Bills!$B:$B,MATCH($A485,Bills!$A:$A,0)),""))</f>
        <v/>
      </c>
      <c r="C485" s="17"/>
      <c r="D485" s="21" t="str">
        <f>IF($C485="","",IFERROR(VLOOKUP($C485,Services!$A$4:$C$203,2,FALSE),"Other"))</f>
        <v/>
      </c>
      <c r="E485" s="17"/>
      <c r="F485" s="18" t="str">
        <f>IF($C485="","",IFERROR(VLOOKUP($C485,Services!$A$4:$C$203,3,FALSE),0))</f>
        <v/>
      </c>
      <c r="G485" s="20" t="str">
        <f t="shared" si="14"/>
        <v/>
      </c>
      <c r="H485" s="18"/>
      <c r="I485" s="20" t="str">
        <f t="shared" si="15"/>
        <v/>
      </c>
      <c r="J485" s="21" t="str">
        <f>IF(OR($A485="",$C485=""),"",$A485&amp;"#"&amp;COUNTIFS($A$4:$A485,$A485,$C$4:$C485,"&lt;&gt;"))</f>
        <v/>
      </c>
    </row>
    <row r="486" spans="1:10" x14ac:dyDescent="0.3">
      <c r="A486" s="17"/>
      <c r="B486" s="19" t="str">
        <f>IF($A486="","",IFERROR(INDEX(Bills!$B:$B,MATCH($A486,Bills!$A:$A,0)),""))</f>
        <v/>
      </c>
      <c r="C486" s="17"/>
      <c r="D486" s="21" t="str">
        <f>IF($C486="","",IFERROR(VLOOKUP($C486,Services!$A$4:$C$203,2,FALSE),"Other"))</f>
        <v/>
      </c>
      <c r="E486" s="17"/>
      <c r="F486" s="18" t="str">
        <f>IF($C486="","",IFERROR(VLOOKUP($C486,Services!$A$4:$C$203,3,FALSE),0))</f>
        <v/>
      </c>
      <c r="G486" s="20" t="str">
        <f t="shared" si="14"/>
        <v/>
      </c>
      <c r="H486" s="18"/>
      <c r="I486" s="20" t="str">
        <f t="shared" si="15"/>
        <v/>
      </c>
      <c r="J486" s="21" t="str">
        <f>IF(OR($A486="",$C486=""),"",$A486&amp;"#"&amp;COUNTIFS($A$4:$A486,$A486,$C$4:$C486,"&lt;&gt;"))</f>
        <v/>
      </c>
    </row>
    <row r="487" spans="1:10" x14ac:dyDescent="0.3">
      <c r="A487" s="17"/>
      <c r="B487" s="19" t="str">
        <f>IF($A487="","",IFERROR(INDEX(Bills!$B:$B,MATCH($A487,Bills!$A:$A,0)),""))</f>
        <v/>
      </c>
      <c r="C487" s="17"/>
      <c r="D487" s="21" t="str">
        <f>IF($C487="","",IFERROR(VLOOKUP($C487,Services!$A$4:$C$203,2,FALSE),"Other"))</f>
        <v/>
      </c>
      <c r="E487" s="17"/>
      <c r="F487" s="18" t="str">
        <f>IF($C487="","",IFERROR(VLOOKUP($C487,Services!$A$4:$C$203,3,FALSE),0))</f>
        <v/>
      </c>
      <c r="G487" s="20" t="str">
        <f t="shared" si="14"/>
        <v/>
      </c>
      <c r="H487" s="18"/>
      <c r="I487" s="20" t="str">
        <f t="shared" si="15"/>
        <v/>
      </c>
      <c r="J487" s="21" t="str">
        <f>IF(OR($A487="",$C487=""),"",$A487&amp;"#"&amp;COUNTIFS($A$4:$A487,$A487,$C$4:$C487,"&lt;&gt;"))</f>
        <v/>
      </c>
    </row>
    <row r="488" spans="1:10" x14ac:dyDescent="0.3">
      <c r="A488" s="17"/>
      <c r="B488" s="19" t="str">
        <f>IF($A488="","",IFERROR(INDEX(Bills!$B:$B,MATCH($A488,Bills!$A:$A,0)),""))</f>
        <v/>
      </c>
      <c r="C488" s="17"/>
      <c r="D488" s="21" t="str">
        <f>IF($C488="","",IFERROR(VLOOKUP($C488,Services!$A$4:$C$203,2,FALSE),"Other"))</f>
        <v/>
      </c>
      <c r="E488" s="17"/>
      <c r="F488" s="18" t="str">
        <f>IF($C488="","",IFERROR(VLOOKUP($C488,Services!$A$4:$C$203,3,FALSE),0))</f>
        <v/>
      </c>
      <c r="G488" s="20" t="str">
        <f t="shared" si="14"/>
        <v/>
      </c>
      <c r="H488" s="18"/>
      <c r="I488" s="20" t="str">
        <f t="shared" si="15"/>
        <v/>
      </c>
      <c r="J488" s="21" t="str">
        <f>IF(OR($A488="",$C488=""),"",$A488&amp;"#"&amp;COUNTIFS($A$4:$A488,$A488,$C$4:$C488,"&lt;&gt;"))</f>
        <v/>
      </c>
    </row>
    <row r="489" spans="1:10" x14ac:dyDescent="0.3">
      <c r="A489" s="17"/>
      <c r="B489" s="19" t="str">
        <f>IF($A489="","",IFERROR(INDEX(Bills!$B:$B,MATCH($A489,Bills!$A:$A,0)),""))</f>
        <v/>
      </c>
      <c r="C489" s="17"/>
      <c r="D489" s="21" t="str">
        <f>IF($C489="","",IFERROR(VLOOKUP($C489,Services!$A$4:$C$203,2,FALSE),"Other"))</f>
        <v/>
      </c>
      <c r="E489" s="17"/>
      <c r="F489" s="18" t="str">
        <f>IF($C489="","",IFERROR(VLOOKUP($C489,Services!$A$4:$C$203,3,FALSE),0))</f>
        <v/>
      </c>
      <c r="G489" s="20" t="str">
        <f t="shared" si="14"/>
        <v/>
      </c>
      <c r="H489" s="18"/>
      <c r="I489" s="20" t="str">
        <f t="shared" si="15"/>
        <v/>
      </c>
      <c r="J489" s="21" t="str">
        <f>IF(OR($A489="",$C489=""),"",$A489&amp;"#"&amp;COUNTIFS($A$4:$A489,$A489,$C$4:$C489,"&lt;&gt;"))</f>
        <v/>
      </c>
    </row>
    <row r="490" spans="1:10" x14ac:dyDescent="0.3">
      <c r="A490" s="17"/>
      <c r="B490" s="19" t="str">
        <f>IF($A490="","",IFERROR(INDEX(Bills!$B:$B,MATCH($A490,Bills!$A:$A,0)),""))</f>
        <v/>
      </c>
      <c r="C490" s="17"/>
      <c r="D490" s="21" t="str">
        <f>IF($C490="","",IFERROR(VLOOKUP($C490,Services!$A$4:$C$203,2,FALSE),"Other"))</f>
        <v/>
      </c>
      <c r="E490" s="17"/>
      <c r="F490" s="18" t="str">
        <f>IF($C490="","",IFERROR(VLOOKUP($C490,Services!$A$4:$C$203,3,FALSE),0))</f>
        <v/>
      </c>
      <c r="G490" s="20" t="str">
        <f t="shared" si="14"/>
        <v/>
      </c>
      <c r="H490" s="18"/>
      <c r="I490" s="20" t="str">
        <f t="shared" si="15"/>
        <v/>
      </c>
      <c r="J490" s="21" t="str">
        <f>IF(OR($A490="",$C490=""),"",$A490&amp;"#"&amp;COUNTIFS($A$4:$A490,$A490,$C$4:$C490,"&lt;&gt;"))</f>
        <v/>
      </c>
    </row>
    <row r="491" spans="1:10" x14ac:dyDescent="0.3">
      <c r="A491" s="17"/>
      <c r="B491" s="19" t="str">
        <f>IF($A491="","",IFERROR(INDEX(Bills!$B:$B,MATCH($A491,Bills!$A:$A,0)),""))</f>
        <v/>
      </c>
      <c r="C491" s="17"/>
      <c r="D491" s="21" t="str">
        <f>IF($C491="","",IFERROR(VLOOKUP($C491,Services!$A$4:$C$203,2,FALSE),"Other"))</f>
        <v/>
      </c>
      <c r="E491" s="17"/>
      <c r="F491" s="18" t="str">
        <f>IF($C491="","",IFERROR(VLOOKUP($C491,Services!$A$4:$C$203,3,FALSE),0))</f>
        <v/>
      </c>
      <c r="G491" s="20" t="str">
        <f t="shared" si="14"/>
        <v/>
      </c>
      <c r="H491" s="18"/>
      <c r="I491" s="20" t="str">
        <f t="shared" si="15"/>
        <v/>
      </c>
      <c r="J491" s="21" t="str">
        <f>IF(OR($A491="",$C491=""),"",$A491&amp;"#"&amp;COUNTIFS($A$4:$A491,$A491,$C$4:$C491,"&lt;&gt;"))</f>
        <v/>
      </c>
    </row>
    <row r="492" spans="1:10" x14ac:dyDescent="0.3">
      <c r="A492" s="17"/>
      <c r="B492" s="19" t="str">
        <f>IF($A492="","",IFERROR(INDEX(Bills!$B:$B,MATCH($A492,Bills!$A:$A,0)),""))</f>
        <v/>
      </c>
      <c r="C492" s="17"/>
      <c r="D492" s="21" t="str">
        <f>IF($C492="","",IFERROR(VLOOKUP($C492,Services!$A$4:$C$203,2,FALSE),"Other"))</f>
        <v/>
      </c>
      <c r="E492" s="17"/>
      <c r="F492" s="18" t="str">
        <f>IF($C492="","",IFERROR(VLOOKUP($C492,Services!$A$4:$C$203,3,FALSE),0))</f>
        <v/>
      </c>
      <c r="G492" s="20" t="str">
        <f t="shared" si="14"/>
        <v/>
      </c>
      <c r="H492" s="18"/>
      <c r="I492" s="20" t="str">
        <f t="shared" si="15"/>
        <v/>
      </c>
      <c r="J492" s="21" t="str">
        <f>IF(OR($A492="",$C492=""),"",$A492&amp;"#"&amp;COUNTIFS($A$4:$A492,$A492,$C$4:$C492,"&lt;&gt;"))</f>
        <v/>
      </c>
    </row>
    <row r="493" spans="1:10" x14ac:dyDescent="0.3">
      <c r="A493" s="17"/>
      <c r="B493" s="19" t="str">
        <f>IF($A493="","",IFERROR(INDEX(Bills!$B:$B,MATCH($A493,Bills!$A:$A,0)),""))</f>
        <v/>
      </c>
      <c r="C493" s="17"/>
      <c r="D493" s="21" t="str">
        <f>IF($C493="","",IFERROR(VLOOKUP($C493,Services!$A$4:$C$203,2,FALSE),"Other"))</f>
        <v/>
      </c>
      <c r="E493" s="17"/>
      <c r="F493" s="18" t="str">
        <f>IF($C493="","",IFERROR(VLOOKUP($C493,Services!$A$4:$C$203,3,FALSE),0))</f>
        <v/>
      </c>
      <c r="G493" s="20" t="str">
        <f t="shared" si="14"/>
        <v/>
      </c>
      <c r="H493" s="18"/>
      <c r="I493" s="20" t="str">
        <f t="shared" si="15"/>
        <v/>
      </c>
      <c r="J493" s="21" t="str">
        <f>IF(OR($A493="",$C493=""),"",$A493&amp;"#"&amp;COUNTIFS($A$4:$A493,$A493,$C$4:$C493,"&lt;&gt;"))</f>
        <v/>
      </c>
    </row>
    <row r="494" spans="1:10" x14ac:dyDescent="0.3">
      <c r="A494" s="17"/>
      <c r="B494" s="19" t="str">
        <f>IF($A494="","",IFERROR(INDEX(Bills!$B:$B,MATCH($A494,Bills!$A:$A,0)),""))</f>
        <v/>
      </c>
      <c r="C494" s="17"/>
      <c r="D494" s="21" t="str">
        <f>IF($C494="","",IFERROR(VLOOKUP($C494,Services!$A$4:$C$203,2,FALSE),"Other"))</f>
        <v/>
      </c>
      <c r="E494" s="17"/>
      <c r="F494" s="18" t="str">
        <f>IF($C494="","",IFERROR(VLOOKUP($C494,Services!$A$4:$C$203,3,FALSE),0))</f>
        <v/>
      </c>
      <c r="G494" s="20" t="str">
        <f t="shared" si="14"/>
        <v/>
      </c>
      <c r="H494" s="18"/>
      <c r="I494" s="20" t="str">
        <f t="shared" si="15"/>
        <v/>
      </c>
      <c r="J494" s="21" t="str">
        <f>IF(OR($A494="",$C494=""),"",$A494&amp;"#"&amp;COUNTIFS($A$4:$A494,$A494,$C$4:$C494,"&lt;&gt;"))</f>
        <v/>
      </c>
    </row>
    <row r="495" spans="1:10" x14ac:dyDescent="0.3">
      <c r="A495" s="17"/>
      <c r="B495" s="19" t="str">
        <f>IF($A495="","",IFERROR(INDEX(Bills!$B:$B,MATCH($A495,Bills!$A:$A,0)),""))</f>
        <v/>
      </c>
      <c r="C495" s="17"/>
      <c r="D495" s="21" t="str">
        <f>IF($C495="","",IFERROR(VLOOKUP($C495,Services!$A$4:$C$203,2,FALSE),"Other"))</f>
        <v/>
      </c>
      <c r="E495" s="17"/>
      <c r="F495" s="18" t="str">
        <f>IF($C495="","",IFERROR(VLOOKUP($C495,Services!$A$4:$C$203,3,FALSE),0))</f>
        <v/>
      </c>
      <c r="G495" s="20" t="str">
        <f t="shared" si="14"/>
        <v/>
      </c>
      <c r="H495" s="18"/>
      <c r="I495" s="20" t="str">
        <f t="shared" si="15"/>
        <v/>
      </c>
      <c r="J495" s="21" t="str">
        <f>IF(OR($A495="",$C495=""),"",$A495&amp;"#"&amp;COUNTIFS($A$4:$A495,$A495,$C$4:$C495,"&lt;&gt;"))</f>
        <v/>
      </c>
    </row>
    <row r="496" spans="1:10" x14ac:dyDescent="0.3">
      <c r="A496" s="17"/>
      <c r="B496" s="19" t="str">
        <f>IF($A496="","",IFERROR(INDEX(Bills!$B:$B,MATCH($A496,Bills!$A:$A,0)),""))</f>
        <v/>
      </c>
      <c r="C496" s="17"/>
      <c r="D496" s="21" t="str">
        <f>IF($C496="","",IFERROR(VLOOKUP($C496,Services!$A$4:$C$203,2,FALSE),"Other"))</f>
        <v/>
      </c>
      <c r="E496" s="17"/>
      <c r="F496" s="18" t="str">
        <f>IF($C496="","",IFERROR(VLOOKUP($C496,Services!$A$4:$C$203,3,FALSE),0))</f>
        <v/>
      </c>
      <c r="G496" s="20" t="str">
        <f t="shared" si="14"/>
        <v/>
      </c>
      <c r="H496" s="18"/>
      <c r="I496" s="20" t="str">
        <f t="shared" si="15"/>
        <v/>
      </c>
      <c r="J496" s="21" t="str">
        <f>IF(OR($A496="",$C496=""),"",$A496&amp;"#"&amp;COUNTIFS($A$4:$A496,$A496,$C$4:$C496,"&lt;&gt;"))</f>
        <v/>
      </c>
    </row>
    <row r="497" spans="1:10" x14ac:dyDescent="0.3">
      <c r="A497" s="17"/>
      <c r="B497" s="19" t="str">
        <f>IF($A497="","",IFERROR(INDEX(Bills!$B:$B,MATCH($A497,Bills!$A:$A,0)),""))</f>
        <v/>
      </c>
      <c r="C497" s="17"/>
      <c r="D497" s="21" t="str">
        <f>IF($C497="","",IFERROR(VLOOKUP($C497,Services!$A$4:$C$203,2,FALSE),"Other"))</f>
        <v/>
      </c>
      <c r="E497" s="17"/>
      <c r="F497" s="18" t="str">
        <f>IF($C497="","",IFERROR(VLOOKUP($C497,Services!$A$4:$C$203,3,FALSE),0))</f>
        <v/>
      </c>
      <c r="G497" s="20" t="str">
        <f t="shared" si="14"/>
        <v/>
      </c>
      <c r="H497" s="18"/>
      <c r="I497" s="20" t="str">
        <f t="shared" si="15"/>
        <v/>
      </c>
      <c r="J497" s="21" t="str">
        <f>IF(OR($A497="",$C497=""),"",$A497&amp;"#"&amp;COUNTIFS($A$4:$A497,$A497,$C$4:$C497,"&lt;&gt;"))</f>
        <v/>
      </c>
    </row>
    <row r="498" spans="1:10" x14ac:dyDescent="0.3">
      <c r="A498" s="17"/>
      <c r="B498" s="19" t="str">
        <f>IF($A498="","",IFERROR(INDEX(Bills!$B:$B,MATCH($A498,Bills!$A:$A,0)),""))</f>
        <v/>
      </c>
      <c r="C498" s="17"/>
      <c r="D498" s="21" t="str">
        <f>IF($C498="","",IFERROR(VLOOKUP($C498,Services!$A$4:$C$203,2,FALSE),"Other"))</f>
        <v/>
      </c>
      <c r="E498" s="17"/>
      <c r="F498" s="18" t="str">
        <f>IF($C498="","",IFERROR(VLOOKUP($C498,Services!$A$4:$C$203,3,FALSE),0))</f>
        <v/>
      </c>
      <c r="G498" s="20" t="str">
        <f t="shared" si="14"/>
        <v/>
      </c>
      <c r="H498" s="18"/>
      <c r="I498" s="20" t="str">
        <f t="shared" si="15"/>
        <v/>
      </c>
      <c r="J498" s="21" t="str">
        <f>IF(OR($A498="",$C498=""),"",$A498&amp;"#"&amp;COUNTIFS($A$4:$A498,$A498,$C$4:$C498,"&lt;&gt;"))</f>
        <v/>
      </c>
    </row>
    <row r="499" spans="1:10" x14ac:dyDescent="0.3">
      <c r="A499" s="17"/>
      <c r="B499" s="19" t="str">
        <f>IF($A499="","",IFERROR(INDEX(Bills!$B:$B,MATCH($A499,Bills!$A:$A,0)),""))</f>
        <v/>
      </c>
      <c r="C499" s="17"/>
      <c r="D499" s="21" t="str">
        <f>IF($C499="","",IFERROR(VLOOKUP($C499,Services!$A$4:$C$203,2,FALSE),"Other"))</f>
        <v/>
      </c>
      <c r="E499" s="17"/>
      <c r="F499" s="18" t="str">
        <f>IF($C499="","",IFERROR(VLOOKUP($C499,Services!$A$4:$C$203,3,FALSE),0))</f>
        <v/>
      </c>
      <c r="G499" s="20" t="str">
        <f t="shared" si="14"/>
        <v/>
      </c>
      <c r="H499" s="18"/>
      <c r="I499" s="20" t="str">
        <f t="shared" si="15"/>
        <v/>
      </c>
      <c r="J499" s="21" t="str">
        <f>IF(OR($A499="",$C499=""),"",$A499&amp;"#"&amp;COUNTIFS($A$4:$A499,$A499,$C$4:$C499,"&lt;&gt;"))</f>
        <v/>
      </c>
    </row>
    <row r="500" spans="1:10" x14ac:dyDescent="0.3">
      <c r="A500" s="17"/>
      <c r="B500" s="19" t="str">
        <f>IF($A500="","",IFERROR(INDEX(Bills!$B:$B,MATCH($A500,Bills!$A:$A,0)),""))</f>
        <v/>
      </c>
      <c r="C500" s="17"/>
      <c r="D500" s="21" t="str">
        <f>IF($C500="","",IFERROR(VLOOKUP($C500,Services!$A$4:$C$203,2,FALSE),"Other"))</f>
        <v/>
      </c>
      <c r="E500" s="17"/>
      <c r="F500" s="18" t="str">
        <f>IF($C500="","",IFERROR(VLOOKUP($C500,Services!$A$4:$C$203,3,FALSE),0))</f>
        <v/>
      </c>
      <c r="G500" s="20" t="str">
        <f t="shared" si="14"/>
        <v/>
      </c>
      <c r="H500" s="18"/>
      <c r="I500" s="20" t="str">
        <f t="shared" si="15"/>
        <v/>
      </c>
      <c r="J500" s="21" t="str">
        <f>IF(OR($A500="",$C500=""),"",$A500&amp;"#"&amp;COUNTIFS($A$4:$A500,$A500,$C$4:$C500,"&lt;&gt;"))</f>
        <v/>
      </c>
    </row>
    <row r="501" spans="1:10" x14ac:dyDescent="0.3">
      <c r="A501" s="17"/>
      <c r="B501" s="19" t="str">
        <f>IF($A501="","",IFERROR(INDEX(Bills!$B:$B,MATCH($A501,Bills!$A:$A,0)),""))</f>
        <v/>
      </c>
      <c r="C501" s="17"/>
      <c r="D501" s="21" t="str">
        <f>IF($C501="","",IFERROR(VLOOKUP($C501,Services!$A$4:$C$203,2,FALSE),"Other"))</f>
        <v/>
      </c>
      <c r="E501" s="17"/>
      <c r="F501" s="18" t="str">
        <f>IF($C501="","",IFERROR(VLOOKUP($C501,Services!$A$4:$C$203,3,FALSE),0))</f>
        <v/>
      </c>
      <c r="G501" s="20" t="str">
        <f t="shared" si="14"/>
        <v/>
      </c>
      <c r="H501" s="18"/>
      <c r="I501" s="20" t="str">
        <f t="shared" si="15"/>
        <v/>
      </c>
      <c r="J501" s="21" t="str">
        <f>IF(OR($A501="",$C501=""),"",$A501&amp;"#"&amp;COUNTIFS($A$4:$A501,$A501,$C$4:$C501,"&lt;&gt;"))</f>
        <v/>
      </c>
    </row>
    <row r="502" spans="1:10" x14ac:dyDescent="0.3">
      <c r="A502" s="17"/>
      <c r="B502" s="19" t="str">
        <f>IF($A502="","",IFERROR(INDEX(Bills!$B:$B,MATCH($A502,Bills!$A:$A,0)),""))</f>
        <v/>
      </c>
      <c r="C502" s="17"/>
      <c r="D502" s="21" t="str">
        <f>IF($C502="","",IFERROR(VLOOKUP($C502,Services!$A$4:$C$203,2,FALSE),"Other"))</f>
        <v/>
      </c>
      <c r="E502" s="17"/>
      <c r="F502" s="18" t="str">
        <f>IF($C502="","",IFERROR(VLOOKUP($C502,Services!$A$4:$C$203,3,FALSE),0))</f>
        <v/>
      </c>
      <c r="G502" s="20" t="str">
        <f t="shared" si="14"/>
        <v/>
      </c>
      <c r="H502" s="18"/>
      <c r="I502" s="20" t="str">
        <f t="shared" si="15"/>
        <v/>
      </c>
      <c r="J502" s="21" t="str">
        <f>IF(OR($A502="",$C502=""),"",$A502&amp;"#"&amp;COUNTIFS($A$4:$A502,$A502,$C$4:$C502,"&lt;&gt;"))</f>
        <v/>
      </c>
    </row>
    <row r="503" spans="1:10" x14ac:dyDescent="0.3">
      <c r="A503" s="17"/>
      <c r="B503" s="19" t="str">
        <f>IF($A503="","",IFERROR(INDEX(Bills!$B:$B,MATCH($A503,Bills!$A:$A,0)),""))</f>
        <v/>
      </c>
      <c r="C503" s="17"/>
      <c r="D503" s="21" t="str">
        <f>IF($C503="","",IFERROR(VLOOKUP($C503,Services!$A$4:$C$203,2,FALSE),"Other"))</f>
        <v/>
      </c>
      <c r="E503" s="17"/>
      <c r="F503" s="18" t="str">
        <f>IF($C503="","",IFERROR(VLOOKUP($C503,Services!$A$4:$C$203,3,FALSE),0))</f>
        <v/>
      </c>
      <c r="G503" s="20" t="str">
        <f t="shared" si="14"/>
        <v/>
      </c>
      <c r="H503" s="18"/>
      <c r="I503" s="20" t="str">
        <f t="shared" si="15"/>
        <v/>
      </c>
      <c r="J503" s="21" t="str">
        <f>IF(OR($A503="",$C503=""),"",$A503&amp;"#"&amp;COUNTIFS($A$4:$A503,$A503,$C$4:$C503,"&lt;&gt;"))</f>
        <v/>
      </c>
    </row>
    <row r="504" spans="1:10" x14ac:dyDescent="0.3">
      <c r="A504" s="17"/>
      <c r="B504" s="19" t="str">
        <f>IF($A504="","",IFERROR(INDEX(Bills!$B:$B,MATCH($A504,Bills!$A:$A,0)),""))</f>
        <v/>
      </c>
      <c r="C504" s="17"/>
      <c r="D504" s="21" t="str">
        <f>IF($C504="","",IFERROR(VLOOKUP($C504,Services!$A$4:$C$203,2,FALSE),"Other"))</f>
        <v/>
      </c>
      <c r="E504" s="17"/>
      <c r="F504" s="18" t="str">
        <f>IF($C504="","",IFERROR(VLOOKUP($C504,Services!$A$4:$C$203,3,FALSE),0))</f>
        <v/>
      </c>
      <c r="G504" s="20" t="str">
        <f t="shared" si="14"/>
        <v/>
      </c>
      <c r="H504" s="18"/>
      <c r="I504" s="20" t="str">
        <f t="shared" si="15"/>
        <v/>
      </c>
      <c r="J504" s="21" t="str">
        <f>IF(OR($A504="",$C504=""),"",$A504&amp;"#"&amp;COUNTIFS($A$4:$A504,$A504,$C$4:$C504,"&lt;&gt;"))</f>
        <v/>
      </c>
    </row>
    <row r="505" spans="1:10" x14ac:dyDescent="0.3">
      <c r="A505" s="17"/>
      <c r="B505" s="19" t="str">
        <f>IF($A505="","",IFERROR(INDEX(Bills!$B:$B,MATCH($A505,Bills!$A:$A,0)),""))</f>
        <v/>
      </c>
      <c r="C505" s="17"/>
      <c r="D505" s="21" t="str">
        <f>IF($C505="","",IFERROR(VLOOKUP($C505,Services!$A$4:$C$203,2,FALSE),"Other"))</f>
        <v/>
      </c>
      <c r="E505" s="17"/>
      <c r="F505" s="18" t="str">
        <f>IF($C505="","",IFERROR(VLOOKUP($C505,Services!$A$4:$C$203,3,FALSE),0))</f>
        <v/>
      </c>
      <c r="G505" s="20" t="str">
        <f t="shared" si="14"/>
        <v/>
      </c>
      <c r="H505" s="18"/>
      <c r="I505" s="20" t="str">
        <f t="shared" si="15"/>
        <v/>
      </c>
      <c r="J505" s="21" t="str">
        <f>IF(OR($A505="",$C505=""),"",$A505&amp;"#"&amp;COUNTIFS($A$4:$A505,$A505,$C$4:$C505,"&lt;&gt;"))</f>
        <v/>
      </c>
    </row>
    <row r="506" spans="1:10" x14ac:dyDescent="0.3">
      <c r="A506" s="17"/>
      <c r="B506" s="19" t="str">
        <f>IF($A506="","",IFERROR(INDEX(Bills!$B:$B,MATCH($A506,Bills!$A:$A,0)),""))</f>
        <v/>
      </c>
      <c r="C506" s="17"/>
      <c r="D506" s="21" t="str">
        <f>IF($C506="","",IFERROR(VLOOKUP($C506,Services!$A$4:$C$203,2,FALSE),"Other"))</f>
        <v/>
      </c>
      <c r="E506" s="17"/>
      <c r="F506" s="18" t="str">
        <f>IF($C506="","",IFERROR(VLOOKUP($C506,Services!$A$4:$C$203,3,FALSE),0))</f>
        <v/>
      </c>
      <c r="G506" s="20" t="str">
        <f t="shared" si="14"/>
        <v/>
      </c>
      <c r="H506" s="18"/>
      <c r="I506" s="20" t="str">
        <f t="shared" si="15"/>
        <v/>
      </c>
      <c r="J506" s="21" t="str">
        <f>IF(OR($A506="",$C506=""),"",$A506&amp;"#"&amp;COUNTIFS($A$4:$A506,$A506,$C$4:$C506,"&lt;&gt;"))</f>
        <v/>
      </c>
    </row>
    <row r="507" spans="1:10" x14ac:dyDescent="0.3">
      <c r="A507" s="17"/>
      <c r="B507" s="19" t="str">
        <f>IF($A507="","",IFERROR(INDEX(Bills!$B:$B,MATCH($A507,Bills!$A:$A,0)),""))</f>
        <v/>
      </c>
      <c r="C507" s="17"/>
      <c r="D507" s="21" t="str">
        <f>IF($C507="","",IFERROR(VLOOKUP($C507,Services!$A$4:$C$203,2,FALSE),"Other"))</f>
        <v/>
      </c>
      <c r="E507" s="17"/>
      <c r="F507" s="18" t="str">
        <f>IF($C507="","",IFERROR(VLOOKUP($C507,Services!$A$4:$C$203,3,FALSE),0))</f>
        <v/>
      </c>
      <c r="G507" s="20" t="str">
        <f t="shared" si="14"/>
        <v/>
      </c>
      <c r="H507" s="18"/>
      <c r="I507" s="20" t="str">
        <f t="shared" si="15"/>
        <v/>
      </c>
      <c r="J507" s="21" t="str">
        <f>IF(OR($A507="",$C507=""),"",$A507&amp;"#"&amp;COUNTIFS($A$4:$A507,$A507,$C$4:$C507,"&lt;&gt;"))</f>
        <v/>
      </c>
    </row>
    <row r="508" spans="1:10" x14ac:dyDescent="0.3">
      <c r="A508" s="17"/>
      <c r="B508" s="19" t="str">
        <f>IF($A508="","",IFERROR(INDEX(Bills!$B:$B,MATCH($A508,Bills!$A:$A,0)),""))</f>
        <v/>
      </c>
      <c r="C508" s="17"/>
      <c r="D508" s="21" t="str">
        <f>IF($C508="","",IFERROR(VLOOKUP($C508,Services!$A$4:$C$203,2,FALSE),"Other"))</f>
        <v/>
      </c>
      <c r="E508" s="17"/>
      <c r="F508" s="18" t="str">
        <f>IF($C508="","",IFERROR(VLOOKUP($C508,Services!$A$4:$C$203,3,FALSE),0))</f>
        <v/>
      </c>
      <c r="G508" s="20" t="str">
        <f t="shared" si="14"/>
        <v/>
      </c>
      <c r="H508" s="18"/>
      <c r="I508" s="20" t="str">
        <f t="shared" si="15"/>
        <v/>
      </c>
      <c r="J508" s="21" t="str">
        <f>IF(OR($A508="",$C508=""),"",$A508&amp;"#"&amp;COUNTIFS($A$4:$A508,$A508,$C$4:$C508,"&lt;&gt;"))</f>
        <v/>
      </c>
    </row>
    <row r="509" spans="1:10" x14ac:dyDescent="0.3">
      <c r="A509" s="17"/>
      <c r="B509" s="19" t="str">
        <f>IF($A509="","",IFERROR(INDEX(Bills!$B:$B,MATCH($A509,Bills!$A:$A,0)),""))</f>
        <v/>
      </c>
      <c r="C509" s="17"/>
      <c r="D509" s="21" t="str">
        <f>IF($C509="","",IFERROR(VLOOKUP($C509,Services!$A$4:$C$203,2,FALSE),"Other"))</f>
        <v/>
      </c>
      <c r="E509" s="17"/>
      <c r="F509" s="18" t="str">
        <f>IF($C509="","",IFERROR(VLOOKUP($C509,Services!$A$4:$C$203,3,FALSE),0))</f>
        <v/>
      </c>
      <c r="G509" s="20" t="str">
        <f t="shared" si="14"/>
        <v/>
      </c>
      <c r="H509" s="18"/>
      <c r="I509" s="20" t="str">
        <f t="shared" si="15"/>
        <v/>
      </c>
      <c r="J509" s="21" t="str">
        <f>IF(OR($A509="",$C509=""),"",$A509&amp;"#"&amp;COUNTIFS($A$4:$A509,$A509,$C$4:$C509,"&lt;&gt;"))</f>
        <v/>
      </c>
    </row>
    <row r="510" spans="1:10" x14ac:dyDescent="0.3">
      <c r="A510" s="17"/>
      <c r="B510" s="19" t="str">
        <f>IF($A510="","",IFERROR(INDEX(Bills!$B:$B,MATCH($A510,Bills!$A:$A,0)),""))</f>
        <v/>
      </c>
      <c r="C510" s="17"/>
      <c r="D510" s="21" t="str">
        <f>IF($C510="","",IFERROR(VLOOKUP($C510,Services!$A$4:$C$203,2,FALSE),"Other"))</f>
        <v/>
      </c>
      <c r="E510" s="17"/>
      <c r="F510" s="18" t="str">
        <f>IF($C510="","",IFERROR(VLOOKUP($C510,Services!$A$4:$C$203,3,FALSE),0))</f>
        <v/>
      </c>
      <c r="G510" s="20" t="str">
        <f t="shared" si="14"/>
        <v/>
      </c>
      <c r="H510" s="18"/>
      <c r="I510" s="20" t="str">
        <f t="shared" si="15"/>
        <v/>
      </c>
      <c r="J510" s="21" t="str">
        <f>IF(OR($A510="",$C510=""),"",$A510&amp;"#"&amp;COUNTIFS($A$4:$A510,$A510,$C$4:$C510,"&lt;&gt;"))</f>
        <v/>
      </c>
    </row>
    <row r="511" spans="1:10" x14ac:dyDescent="0.3">
      <c r="A511" s="17"/>
      <c r="B511" s="19" t="str">
        <f>IF($A511="","",IFERROR(INDEX(Bills!$B:$B,MATCH($A511,Bills!$A:$A,0)),""))</f>
        <v/>
      </c>
      <c r="C511" s="17"/>
      <c r="D511" s="21" t="str">
        <f>IF($C511="","",IFERROR(VLOOKUP($C511,Services!$A$4:$C$203,2,FALSE),"Other"))</f>
        <v/>
      </c>
      <c r="E511" s="17"/>
      <c r="F511" s="18" t="str">
        <f>IF($C511="","",IFERROR(VLOOKUP($C511,Services!$A$4:$C$203,3,FALSE),0))</f>
        <v/>
      </c>
      <c r="G511" s="20" t="str">
        <f t="shared" si="14"/>
        <v/>
      </c>
      <c r="H511" s="18"/>
      <c r="I511" s="20" t="str">
        <f t="shared" si="15"/>
        <v/>
      </c>
      <c r="J511" s="21" t="str">
        <f>IF(OR($A511="",$C511=""),"",$A511&amp;"#"&amp;COUNTIFS($A$4:$A511,$A511,$C$4:$C511,"&lt;&gt;"))</f>
        <v/>
      </c>
    </row>
    <row r="512" spans="1:10" x14ac:dyDescent="0.3">
      <c r="A512" s="17"/>
      <c r="B512" s="19" t="str">
        <f>IF($A512="","",IFERROR(INDEX(Bills!$B:$B,MATCH($A512,Bills!$A:$A,0)),""))</f>
        <v/>
      </c>
      <c r="C512" s="17"/>
      <c r="D512" s="21" t="str">
        <f>IF($C512="","",IFERROR(VLOOKUP($C512,Services!$A$4:$C$203,2,FALSE),"Other"))</f>
        <v/>
      </c>
      <c r="E512" s="17"/>
      <c r="F512" s="18" t="str">
        <f>IF($C512="","",IFERROR(VLOOKUP($C512,Services!$A$4:$C$203,3,FALSE),0))</f>
        <v/>
      </c>
      <c r="G512" s="20" t="str">
        <f t="shared" si="14"/>
        <v/>
      </c>
      <c r="H512" s="18"/>
      <c r="I512" s="20" t="str">
        <f t="shared" si="15"/>
        <v/>
      </c>
      <c r="J512" s="21" t="str">
        <f>IF(OR($A512="",$C512=""),"",$A512&amp;"#"&amp;COUNTIFS($A$4:$A512,$A512,$C$4:$C512,"&lt;&gt;"))</f>
        <v/>
      </c>
    </row>
    <row r="513" spans="1:10" x14ac:dyDescent="0.3">
      <c r="A513" s="17"/>
      <c r="B513" s="19" t="str">
        <f>IF($A513="","",IFERROR(INDEX(Bills!$B:$B,MATCH($A513,Bills!$A:$A,0)),""))</f>
        <v/>
      </c>
      <c r="C513" s="17"/>
      <c r="D513" s="21" t="str">
        <f>IF($C513="","",IFERROR(VLOOKUP($C513,Services!$A$4:$C$203,2,FALSE),"Other"))</f>
        <v/>
      </c>
      <c r="E513" s="17"/>
      <c r="F513" s="18" t="str">
        <f>IF($C513="","",IFERROR(VLOOKUP($C513,Services!$A$4:$C$203,3,FALSE),0))</f>
        <v/>
      </c>
      <c r="G513" s="20" t="str">
        <f t="shared" si="14"/>
        <v/>
      </c>
      <c r="H513" s="18"/>
      <c r="I513" s="20" t="str">
        <f t="shared" si="15"/>
        <v/>
      </c>
      <c r="J513" s="21" t="str">
        <f>IF(OR($A513="",$C513=""),"",$A513&amp;"#"&amp;COUNTIFS($A$4:$A513,$A513,$C$4:$C513,"&lt;&gt;"))</f>
        <v/>
      </c>
    </row>
    <row r="514" spans="1:10" x14ac:dyDescent="0.3">
      <c r="A514" s="17"/>
      <c r="B514" s="19" t="str">
        <f>IF($A514="","",IFERROR(INDEX(Bills!$B:$B,MATCH($A514,Bills!$A:$A,0)),""))</f>
        <v/>
      </c>
      <c r="C514" s="17"/>
      <c r="D514" s="21" t="str">
        <f>IF($C514="","",IFERROR(VLOOKUP($C514,Services!$A$4:$C$203,2,FALSE),"Other"))</f>
        <v/>
      </c>
      <c r="E514" s="17"/>
      <c r="F514" s="18" t="str">
        <f>IF($C514="","",IFERROR(VLOOKUP($C514,Services!$A$4:$C$203,3,FALSE),0))</f>
        <v/>
      </c>
      <c r="G514" s="20" t="str">
        <f t="shared" si="14"/>
        <v/>
      </c>
      <c r="H514" s="18"/>
      <c r="I514" s="20" t="str">
        <f t="shared" si="15"/>
        <v/>
      </c>
      <c r="J514" s="21" t="str">
        <f>IF(OR($A514="",$C514=""),"",$A514&amp;"#"&amp;COUNTIFS($A$4:$A514,$A514,$C$4:$C514,"&lt;&gt;"))</f>
        <v/>
      </c>
    </row>
    <row r="515" spans="1:10" x14ac:dyDescent="0.3">
      <c r="A515" s="17"/>
      <c r="B515" s="19" t="str">
        <f>IF($A515="","",IFERROR(INDEX(Bills!$B:$B,MATCH($A515,Bills!$A:$A,0)),""))</f>
        <v/>
      </c>
      <c r="C515" s="17"/>
      <c r="D515" s="21" t="str">
        <f>IF($C515="","",IFERROR(VLOOKUP($C515,Services!$A$4:$C$203,2,FALSE),"Other"))</f>
        <v/>
      </c>
      <c r="E515" s="17"/>
      <c r="F515" s="18" t="str">
        <f>IF($C515="","",IFERROR(VLOOKUP($C515,Services!$A$4:$C$203,3,FALSE),0))</f>
        <v/>
      </c>
      <c r="G515" s="20" t="str">
        <f t="shared" si="14"/>
        <v/>
      </c>
      <c r="H515" s="18"/>
      <c r="I515" s="20" t="str">
        <f t="shared" si="15"/>
        <v/>
      </c>
      <c r="J515" s="21" t="str">
        <f>IF(OR($A515="",$C515=""),"",$A515&amp;"#"&amp;COUNTIFS($A$4:$A515,$A515,$C$4:$C515,"&lt;&gt;"))</f>
        <v/>
      </c>
    </row>
    <row r="516" spans="1:10" x14ac:dyDescent="0.3">
      <c r="A516" s="17"/>
      <c r="B516" s="19" t="str">
        <f>IF($A516="","",IFERROR(INDEX(Bills!$B:$B,MATCH($A516,Bills!$A:$A,0)),""))</f>
        <v/>
      </c>
      <c r="C516" s="17"/>
      <c r="D516" s="21" t="str">
        <f>IF($C516="","",IFERROR(VLOOKUP($C516,Services!$A$4:$C$203,2,FALSE),"Other"))</f>
        <v/>
      </c>
      <c r="E516" s="17"/>
      <c r="F516" s="18" t="str">
        <f>IF($C516="","",IFERROR(VLOOKUP($C516,Services!$A$4:$C$203,3,FALSE),0))</f>
        <v/>
      </c>
      <c r="G516" s="20" t="str">
        <f t="shared" ref="G516:G579" si="16">IF($C516="","",IF($E516="",1,N($E516))*N($F516))</f>
        <v/>
      </c>
      <c r="H516" s="18"/>
      <c r="I516" s="20" t="str">
        <f t="shared" ref="I516:I579" si="17">IF($C516="","",G516-N(H516))</f>
        <v/>
      </c>
      <c r="J516" s="21" t="str">
        <f>IF(OR($A516="",$C516=""),"",$A516&amp;"#"&amp;COUNTIFS($A$4:$A516,$A516,$C$4:$C516,"&lt;&gt;"))</f>
        <v/>
      </c>
    </row>
    <row r="517" spans="1:10" x14ac:dyDescent="0.3">
      <c r="A517" s="17"/>
      <c r="B517" s="19" t="str">
        <f>IF($A517="","",IFERROR(INDEX(Bills!$B:$B,MATCH($A517,Bills!$A:$A,0)),""))</f>
        <v/>
      </c>
      <c r="C517" s="17"/>
      <c r="D517" s="21" t="str">
        <f>IF($C517="","",IFERROR(VLOOKUP($C517,Services!$A$4:$C$203,2,FALSE),"Other"))</f>
        <v/>
      </c>
      <c r="E517" s="17"/>
      <c r="F517" s="18" t="str">
        <f>IF($C517="","",IFERROR(VLOOKUP($C517,Services!$A$4:$C$203,3,FALSE),0))</f>
        <v/>
      </c>
      <c r="G517" s="20" t="str">
        <f t="shared" si="16"/>
        <v/>
      </c>
      <c r="H517" s="18"/>
      <c r="I517" s="20" t="str">
        <f t="shared" si="17"/>
        <v/>
      </c>
      <c r="J517" s="21" t="str">
        <f>IF(OR($A517="",$C517=""),"",$A517&amp;"#"&amp;COUNTIFS($A$4:$A517,$A517,$C$4:$C517,"&lt;&gt;"))</f>
        <v/>
      </c>
    </row>
    <row r="518" spans="1:10" x14ac:dyDescent="0.3">
      <c r="A518" s="17"/>
      <c r="B518" s="19" t="str">
        <f>IF($A518="","",IFERROR(INDEX(Bills!$B:$B,MATCH($A518,Bills!$A:$A,0)),""))</f>
        <v/>
      </c>
      <c r="C518" s="17"/>
      <c r="D518" s="21" t="str">
        <f>IF($C518="","",IFERROR(VLOOKUP($C518,Services!$A$4:$C$203,2,FALSE),"Other"))</f>
        <v/>
      </c>
      <c r="E518" s="17"/>
      <c r="F518" s="18" t="str">
        <f>IF($C518="","",IFERROR(VLOOKUP($C518,Services!$A$4:$C$203,3,FALSE),0))</f>
        <v/>
      </c>
      <c r="G518" s="20" t="str">
        <f t="shared" si="16"/>
        <v/>
      </c>
      <c r="H518" s="18"/>
      <c r="I518" s="20" t="str">
        <f t="shared" si="17"/>
        <v/>
      </c>
      <c r="J518" s="21" t="str">
        <f>IF(OR($A518="",$C518=""),"",$A518&amp;"#"&amp;COUNTIFS($A$4:$A518,$A518,$C$4:$C518,"&lt;&gt;"))</f>
        <v/>
      </c>
    </row>
    <row r="519" spans="1:10" x14ac:dyDescent="0.3">
      <c r="A519" s="17"/>
      <c r="B519" s="19" t="str">
        <f>IF($A519="","",IFERROR(INDEX(Bills!$B:$B,MATCH($A519,Bills!$A:$A,0)),""))</f>
        <v/>
      </c>
      <c r="C519" s="17"/>
      <c r="D519" s="21" t="str">
        <f>IF($C519="","",IFERROR(VLOOKUP($C519,Services!$A$4:$C$203,2,FALSE),"Other"))</f>
        <v/>
      </c>
      <c r="E519" s="17"/>
      <c r="F519" s="18" t="str">
        <f>IF($C519="","",IFERROR(VLOOKUP($C519,Services!$A$4:$C$203,3,FALSE),0))</f>
        <v/>
      </c>
      <c r="G519" s="20" t="str">
        <f t="shared" si="16"/>
        <v/>
      </c>
      <c r="H519" s="18"/>
      <c r="I519" s="20" t="str">
        <f t="shared" si="17"/>
        <v/>
      </c>
      <c r="J519" s="21" t="str">
        <f>IF(OR($A519="",$C519=""),"",$A519&amp;"#"&amp;COUNTIFS($A$4:$A519,$A519,$C$4:$C519,"&lt;&gt;"))</f>
        <v/>
      </c>
    </row>
    <row r="520" spans="1:10" x14ac:dyDescent="0.3">
      <c r="A520" s="17"/>
      <c r="B520" s="19" t="str">
        <f>IF($A520="","",IFERROR(INDEX(Bills!$B:$B,MATCH($A520,Bills!$A:$A,0)),""))</f>
        <v/>
      </c>
      <c r="C520" s="17"/>
      <c r="D520" s="21" t="str">
        <f>IF($C520="","",IFERROR(VLOOKUP($C520,Services!$A$4:$C$203,2,FALSE),"Other"))</f>
        <v/>
      </c>
      <c r="E520" s="17"/>
      <c r="F520" s="18" t="str">
        <f>IF($C520="","",IFERROR(VLOOKUP($C520,Services!$A$4:$C$203,3,FALSE),0))</f>
        <v/>
      </c>
      <c r="G520" s="20" t="str">
        <f t="shared" si="16"/>
        <v/>
      </c>
      <c r="H520" s="18"/>
      <c r="I520" s="20" t="str">
        <f t="shared" si="17"/>
        <v/>
      </c>
      <c r="J520" s="21" t="str">
        <f>IF(OR($A520="",$C520=""),"",$A520&amp;"#"&amp;COUNTIFS($A$4:$A520,$A520,$C$4:$C520,"&lt;&gt;"))</f>
        <v/>
      </c>
    </row>
    <row r="521" spans="1:10" x14ac:dyDescent="0.3">
      <c r="A521" s="17"/>
      <c r="B521" s="19" t="str">
        <f>IF($A521="","",IFERROR(INDEX(Bills!$B:$B,MATCH($A521,Bills!$A:$A,0)),""))</f>
        <v/>
      </c>
      <c r="C521" s="17"/>
      <c r="D521" s="21" t="str">
        <f>IF($C521="","",IFERROR(VLOOKUP($C521,Services!$A$4:$C$203,2,FALSE),"Other"))</f>
        <v/>
      </c>
      <c r="E521" s="17"/>
      <c r="F521" s="18" t="str">
        <f>IF($C521="","",IFERROR(VLOOKUP($C521,Services!$A$4:$C$203,3,FALSE),0))</f>
        <v/>
      </c>
      <c r="G521" s="20" t="str">
        <f t="shared" si="16"/>
        <v/>
      </c>
      <c r="H521" s="18"/>
      <c r="I521" s="20" t="str">
        <f t="shared" si="17"/>
        <v/>
      </c>
      <c r="J521" s="21" t="str">
        <f>IF(OR($A521="",$C521=""),"",$A521&amp;"#"&amp;COUNTIFS($A$4:$A521,$A521,$C$4:$C521,"&lt;&gt;"))</f>
        <v/>
      </c>
    </row>
    <row r="522" spans="1:10" x14ac:dyDescent="0.3">
      <c r="A522" s="17"/>
      <c r="B522" s="19" t="str">
        <f>IF($A522="","",IFERROR(INDEX(Bills!$B:$B,MATCH($A522,Bills!$A:$A,0)),""))</f>
        <v/>
      </c>
      <c r="C522" s="17"/>
      <c r="D522" s="21" t="str">
        <f>IF($C522="","",IFERROR(VLOOKUP($C522,Services!$A$4:$C$203,2,FALSE),"Other"))</f>
        <v/>
      </c>
      <c r="E522" s="17"/>
      <c r="F522" s="18" t="str">
        <f>IF($C522="","",IFERROR(VLOOKUP($C522,Services!$A$4:$C$203,3,FALSE),0))</f>
        <v/>
      </c>
      <c r="G522" s="20" t="str">
        <f t="shared" si="16"/>
        <v/>
      </c>
      <c r="H522" s="18"/>
      <c r="I522" s="20" t="str">
        <f t="shared" si="17"/>
        <v/>
      </c>
      <c r="J522" s="21" t="str">
        <f>IF(OR($A522="",$C522=""),"",$A522&amp;"#"&amp;COUNTIFS($A$4:$A522,$A522,$C$4:$C522,"&lt;&gt;"))</f>
        <v/>
      </c>
    </row>
    <row r="523" spans="1:10" x14ac:dyDescent="0.3">
      <c r="A523" s="17"/>
      <c r="B523" s="19" t="str">
        <f>IF($A523="","",IFERROR(INDEX(Bills!$B:$B,MATCH($A523,Bills!$A:$A,0)),""))</f>
        <v/>
      </c>
      <c r="C523" s="17"/>
      <c r="D523" s="21" t="str">
        <f>IF($C523="","",IFERROR(VLOOKUP($C523,Services!$A$4:$C$203,2,FALSE),"Other"))</f>
        <v/>
      </c>
      <c r="E523" s="17"/>
      <c r="F523" s="18" t="str">
        <f>IF($C523="","",IFERROR(VLOOKUP($C523,Services!$A$4:$C$203,3,FALSE),0))</f>
        <v/>
      </c>
      <c r="G523" s="20" t="str">
        <f t="shared" si="16"/>
        <v/>
      </c>
      <c r="H523" s="18"/>
      <c r="I523" s="20" t="str">
        <f t="shared" si="17"/>
        <v/>
      </c>
      <c r="J523" s="21" t="str">
        <f>IF(OR($A523="",$C523=""),"",$A523&amp;"#"&amp;COUNTIFS($A$4:$A523,$A523,$C$4:$C523,"&lt;&gt;"))</f>
        <v/>
      </c>
    </row>
    <row r="524" spans="1:10" x14ac:dyDescent="0.3">
      <c r="A524" s="17"/>
      <c r="B524" s="19" t="str">
        <f>IF($A524="","",IFERROR(INDEX(Bills!$B:$B,MATCH($A524,Bills!$A:$A,0)),""))</f>
        <v/>
      </c>
      <c r="C524" s="17"/>
      <c r="D524" s="21" t="str">
        <f>IF($C524="","",IFERROR(VLOOKUP($C524,Services!$A$4:$C$203,2,FALSE),"Other"))</f>
        <v/>
      </c>
      <c r="E524" s="17"/>
      <c r="F524" s="18" t="str">
        <f>IF($C524="","",IFERROR(VLOOKUP($C524,Services!$A$4:$C$203,3,FALSE),0))</f>
        <v/>
      </c>
      <c r="G524" s="20" t="str">
        <f t="shared" si="16"/>
        <v/>
      </c>
      <c r="H524" s="18"/>
      <c r="I524" s="20" t="str">
        <f t="shared" si="17"/>
        <v/>
      </c>
      <c r="J524" s="21" t="str">
        <f>IF(OR($A524="",$C524=""),"",$A524&amp;"#"&amp;COUNTIFS($A$4:$A524,$A524,$C$4:$C524,"&lt;&gt;"))</f>
        <v/>
      </c>
    </row>
    <row r="525" spans="1:10" x14ac:dyDescent="0.3">
      <c r="A525" s="17"/>
      <c r="B525" s="19" t="str">
        <f>IF($A525="","",IFERROR(INDEX(Bills!$B:$B,MATCH($A525,Bills!$A:$A,0)),""))</f>
        <v/>
      </c>
      <c r="C525" s="17"/>
      <c r="D525" s="21" t="str">
        <f>IF($C525="","",IFERROR(VLOOKUP($C525,Services!$A$4:$C$203,2,FALSE),"Other"))</f>
        <v/>
      </c>
      <c r="E525" s="17"/>
      <c r="F525" s="18" t="str">
        <f>IF($C525="","",IFERROR(VLOOKUP($C525,Services!$A$4:$C$203,3,FALSE),0))</f>
        <v/>
      </c>
      <c r="G525" s="20" t="str">
        <f t="shared" si="16"/>
        <v/>
      </c>
      <c r="H525" s="18"/>
      <c r="I525" s="20" t="str">
        <f t="shared" si="17"/>
        <v/>
      </c>
      <c r="J525" s="21" t="str">
        <f>IF(OR($A525="",$C525=""),"",$A525&amp;"#"&amp;COUNTIFS($A$4:$A525,$A525,$C$4:$C525,"&lt;&gt;"))</f>
        <v/>
      </c>
    </row>
    <row r="526" spans="1:10" x14ac:dyDescent="0.3">
      <c r="A526" s="17"/>
      <c r="B526" s="19" t="str">
        <f>IF($A526="","",IFERROR(INDEX(Bills!$B:$B,MATCH($A526,Bills!$A:$A,0)),""))</f>
        <v/>
      </c>
      <c r="C526" s="17"/>
      <c r="D526" s="21" t="str">
        <f>IF($C526="","",IFERROR(VLOOKUP($C526,Services!$A$4:$C$203,2,FALSE),"Other"))</f>
        <v/>
      </c>
      <c r="E526" s="17"/>
      <c r="F526" s="18" t="str">
        <f>IF($C526="","",IFERROR(VLOOKUP($C526,Services!$A$4:$C$203,3,FALSE),0))</f>
        <v/>
      </c>
      <c r="G526" s="20" t="str">
        <f t="shared" si="16"/>
        <v/>
      </c>
      <c r="H526" s="18"/>
      <c r="I526" s="20" t="str">
        <f t="shared" si="17"/>
        <v/>
      </c>
      <c r="J526" s="21" t="str">
        <f>IF(OR($A526="",$C526=""),"",$A526&amp;"#"&amp;COUNTIFS($A$4:$A526,$A526,$C$4:$C526,"&lt;&gt;"))</f>
        <v/>
      </c>
    </row>
    <row r="527" spans="1:10" x14ac:dyDescent="0.3">
      <c r="A527" s="17"/>
      <c r="B527" s="19" t="str">
        <f>IF($A527="","",IFERROR(INDEX(Bills!$B:$B,MATCH($A527,Bills!$A:$A,0)),""))</f>
        <v/>
      </c>
      <c r="C527" s="17"/>
      <c r="D527" s="21" t="str">
        <f>IF($C527="","",IFERROR(VLOOKUP($C527,Services!$A$4:$C$203,2,FALSE),"Other"))</f>
        <v/>
      </c>
      <c r="E527" s="17"/>
      <c r="F527" s="18" t="str">
        <f>IF($C527="","",IFERROR(VLOOKUP($C527,Services!$A$4:$C$203,3,FALSE),0))</f>
        <v/>
      </c>
      <c r="G527" s="20" t="str">
        <f t="shared" si="16"/>
        <v/>
      </c>
      <c r="H527" s="18"/>
      <c r="I527" s="20" t="str">
        <f t="shared" si="17"/>
        <v/>
      </c>
      <c r="J527" s="21" t="str">
        <f>IF(OR($A527="",$C527=""),"",$A527&amp;"#"&amp;COUNTIFS($A$4:$A527,$A527,$C$4:$C527,"&lt;&gt;"))</f>
        <v/>
      </c>
    </row>
    <row r="528" spans="1:10" x14ac:dyDescent="0.3">
      <c r="A528" s="17"/>
      <c r="B528" s="19" t="str">
        <f>IF($A528="","",IFERROR(INDEX(Bills!$B:$B,MATCH($A528,Bills!$A:$A,0)),""))</f>
        <v/>
      </c>
      <c r="C528" s="17"/>
      <c r="D528" s="21" t="str">
        <f>IF($C528="","",IFERROR(VLOOKUP($C528,Services!$A$4:$C$203,2,FALSE),"Other"))</f>
        <v/>
      </c>
      <c r="E528" s="17"/>
      <c r="F528" s="18" t="str">
        <f>IF($C528="","",IFERROR(VLOOKUP($C528,Services!$A$4:$C$203,3,FALSE),0))</f>
        <v/>
      </c>
      <c r="G528" s="20" t="str">
        <f t="shared" si="16"/>
        <v/>
      </c>
      <c r="H528" s="18"/>
      <c r="I528" s="20" t="str">
        <f t="shared" si="17"/>
        <v/>
      </c>
      <c r="J528" s="21" t="str">
        <f>IF(OR($A528="",$C528=""),"",$A528&amp;"#"&amp;COUNTIFS($A$4:$A528,$A528,$C$4:$C528,"&lt;&gt;"))</f>
        <v/>
      </c>
    </row>
    <row r="529" spans="1:10" x14ac:dyDescent="0.3">
      <c r="A529" s="17"/>
      <c r="B529" s="19" t="str">
        <f>IF($A529="","",IFERROR(INDEX(Bills!$B:$B,MATCH($A529,Bills!$A:$A,0)),""))</f>
        <v/>
      </c>
      <c r="C529" s="17"/>
      <c r="D529" s="21" t="str">
        <f>IF($C529="","",IFERROR(VLOOKUP($C529,Services!$A$4:$C$203,2,FALSE),"Other"))</f>
        <v/>
      </c>
      <c r="E529" s="17"/>
      <c r="F529" s="18" t="str">
        <f>IF($C529="","",IFERROR(VLOOKUP($C529,Services!$A$4:$C$203,3,FALSE),0))</f>
        <v/>
      </c>
      <c r="G529" s="20" t="str">
        <f t="shared" si="16"/>
        <v/>
      </c>
      <c r="H529" s="18"/>
      <c r="I529" s="20" t="str">
        <f t="shared" si="17"/>
        <v/>
      </c>
      <c r="J529" s="21" t="str">
        <f>IF(OR($A529="",$C529=""),"",$A529&amp;"#"&amp;COUNTIFS($A$4:$A529,$A529,$C$4:$C529,"&lt;&gt;"))</f>
        <v/>
      </c>
    </row>
    <row r="530" spans="1:10" x14ac:dyDescent="0.3">
      <c r="A530" s="17"/>
      <c r="B530" s="19" t="str">
        <f>IF($A530="","",IFERROR(INDEX(Bills!$B:$B,MATCH($A530,Bills!$A:$A,0)),""))</f>
        <v/>
      </c>
      <c r="C530" s="17"/>
      <c r="D530" s="21" t="str">
        <f>IF($C530="","",IFERROR(VLOOKUP($C530,Services!$A$4:$C$203,2,FALSE),"Other"))</f>
        <v/>
      </c>
      <c r="E530" s="17"/>
      <c r="F530" s="18" t="str">
        <f>IF($C530="","",IFERROR(VLOOKUP($C530,Services!$A$4:$C$203,3,FALSE),0))</f>
        <v/>
      </c>
      <c r="G530" s="20" t="str">
        <f t="shared" si="16"/>
        <v/>
      </c>
      <c r="H530" s="18"/>
      <c r="I530" s="20" t="str">
        <f t="shared" si="17"/>
        <v/>
      </c>
      <c r="J530" s="21" t="str">
        <f>IF(OR($A530="",$C530=""),"",$A530&amp;"#"&amp;COUNTIFS($A$4:$A530,$A530,$C$4:$C530,"&lt;&gt;"))</f>
        <v/>
      </c>
    </row>
    <row r="531" spans="1:10" x14ac:dyDescent="0.3">
      <c r="A531" s="17"/>
      <c r="B531" s="19" t="str">
        <f>IF($A531="","",IFERROR(INDEX(Bills!$B:$B,MATCH($A531,Bills!$A:$A,0)),""))</f>
        <v/>
      </c>
      <c r="C531" s="17"/>
      <c r="D531" s="21" t="str">
        <f>IF($C531="","",IFERROR(VLOOKUP($C531,Services!$A$4:$C$203,2,FALSE),"Other"))</f>
        <v/>
      </c>
      <c r="E531" s="17"/>
      <c r="F531" s="18" t="str">
        <f>IF($C531="","",IFERROR(VLOOKUP($C531,Services!$A$4:$C$203,3,FALSE),0))</f>
        <v/>
      </c>
      <c r="G531" s="20" t="str">
        <f t="shared" si="16"/>
        <v/>
      </c>
      <c r="H531" s="18"/>
      <c r="I531" s="20" t="str">
        <f t="shared" si="17"/>
        <v/>
      </c>
      <c r="J531" s="21" t="str">
        <f>IF(OR($A531="",$C531=""),"",$A531&amp;"#"&amp;COUNTIFS($A$4:$A531,$A531,$C$4:$C531,"&lt;&gt;"))</f>
        <v/>
      </c>
    </row>
    <row r="532" spans="1:10" x14ac:dyDescent="0.3">
      <c r="A532" s="17"/>
      <c r="B532" s="19" t="str">
        <f>IF($A532="","",IFERROR(INDEX(Bills!$B:$B,MATCH($A532,Bills!$A:$A,0)),""))</f>
        <v/>
      </c>
      <c r="C532" s="17"/>
      <c r="D532" s="21" t="str">
        <f>IF($C532="","",IFERROR(VLOOKUP($C532,Services!$A$4:$C$203,2,FALSE),"Other"))</f>
        <v/>
      </c>
      <c r="E532" s="17"/>
      <c r="F532" s="18" t="str">
        <f>IF($C532="","",IFERROR(VLOOKUP($C532,Services!$A$4:$C$203,3,FALSE),0))</f>
        <v/>
      </c>
      <c r="G532" s="20" t="str">
        <f t="shared" si="16"/>
        <v/>
      </c>
      <c r="H532" s="18"/>
      <c r="I532" s="20" t="str">
        <f t="shared" si="17"/>
        <v/>
      </c>
      <c r="J532" s="21" t="str">
        <f>IF(OR($A532="",$C532=""),"",$A532&amp;"#"&amp;COUNTIFS($A$4:$A532,$A532,$C$4:$C532,"&lt;&gt;"))</f>
        <v/>
      </c>
    </row>
    <row r="533" spans="1:10" x14ac:dyDescent="0.3">
      <c r="A533" s="17"/>
      <c r="B533" s="19" t="str">
        <f>IF($A533="","",IFERROR(INDEX(Bills!$B:$B,MATCH($A533,Bills!$A:$A,0)),""))</f>
        <v/>
      </c>
      <c r="C533" s="17"/>
      <c r="D533" s="21" t="str">
        <f>IF($C533="","",IFERROR(VLOOKUP($C533,Services!$A$4:$C$203,2,FALSE),"Other"))</f>
        <v/>
      </c>
      <c r="E533" s="17"/>
      <c r="F533" s="18" t="str">
        <f>IF($C533="","",IFERROR(VLOOKUP($C533,Services!$A$4:$C$203,3,FALSE),0))</f>
        <v/>
      </c>
      <c r="G533" s="20" t="str">
        <f t="shared" si="16"/>
        <v/>
      </c>
      <c r="H533" s="18"/>
      <c r="I533" s="20" t="str">
        <f t="shared" si="17"/>
        <v/>
      </c>
      <c r="J533" s="21" t="str">
        <f>IF(OR($A533="",$C533=""),"",$A533&amp;"#"&amp;COUNTIFS($A$4:$A533,$A533,$C$4:$C533,"&lt;&gt;"))</f>
        <v/>
      </c>
    </row>
    <row r="534" spans="1:10" x14ac:dyDescent="0.3">
      <c r="A534" s="17"/>
      <c r="B534" s="19" t="str">
        <f>IF($A534="","",IFERROR(INDEX(Bills!$B:$B,MATCH($A534,Bills!$A:$A,0)),""))</f>
        <v/>
      </c>
      <c r="C534" s="17"/>
      <c r="D534" s="21" t="str">
        <f>IF($C534="","",IFERROR(VLOOKUP($C534,Services!$A$4:$C$203,2,FALSE),"Other"))</f>
        <v/>
      </c>
      <c r="E534" s="17"/>
      <c r="F534" s="18" t="str">
        <f>IF($C534="","",IFERROR(VLOOKUP($C534,Services!$A$4:$C$203,3,FALSE),0))</f>
        <v/>
      </c>
      <c r="G534" s="20" t="str">
        <f t="shared" si="16"/>
        <v/>
      </c>
      <c r="H534" s="18"/>
      <c r="I534" s="20" t="str">
        <f t="shared" si="17"/>
        <v/>
      </c>
      <c r="J534" s="21" t="str">
        <f>IF(OR($A534="",$C534=""),"",$A534&amp;"#"&amp;COUNTIFS($A$4:$A534,$A534,$C$4:$C534,"&lt;&gt;"))</f>
        <v/>
      </c>
    </row>
    <row r="535" spans="1:10" x14ac:dyDescent="0.3">
      <c r="A535" s="17"/>
      <c r="B535" s="19" t="str">
        <f>IF($A535="","",IFERROR(INDEX(Bills!$B:$B,MATCH($A535,Bills!$A:$A,0)),""))</f>
        <v/>
      </c>
      <c r="C535" s="17"/>
      <c r="D535" s="21" t="str">
        <f>IF($C535="","",IFERROR(VLOOKUP($C535,Services!$A$4:$C$203,2,FALSE),"Other"))</f>
        <v/>
      </c>
      <c r="E535" s="17"/>
      <c r="F535" s="18" t="str">
        <f>IF($C535="","",IFERROR(VLOOKUP($C535,Services!$A$4:$C$203,3,FALSE),0))</f>
        <v/>
      </c>
      <c r="G535" s="20" t="str">
        <f t="shared" si="16"/>
        <v/>
      </c>
      <c r="H535" s="18"/>
      <c r="I535" s="20" t="str">
        <f t="shared" si="17"/>
        <v/>
      </c>
      <c r="J535" s="21" t="str">
        <f>IF(OR($A535="",$C535=""),"",$A535&amp;"#"&amp;COUNTIFS($A$4:$A535,$A535,$C$4:$C535,"&lt;&gt;"))</f>
        <v/>
      </c>
    </row>
    <row r="536" spans="1:10" x14ac:dyDescent="0.3">
      <c r="A536" s="17"/>
      <c r="B536" s="19" t="str">
        <f>IF($A536="","",IFERROR(INDEX(Bills!$B:$B,MATCH($A536,Bills!$A:$A,0)),""))</f>
        <v/>
      </c>
      <c r="C536" s="17"/>
      <c r="D536" s="21" t="str">
        <f>IF($C536="","",IFERROR(VLOOKUP($C536,Services!$A$4:$C$203,2,FALSE),"Other"))</f>
        <v/>
      </c>
      <c r="E536" s="17"/>
      <c r="F536" s="18" t="str">
        <f>IF($C536="","",IFERROR(VLOOKUP($C536,Services!$A$4:$C$203,3,FALSE),0))</f>
        <v/>
      </c>
      <c r="G536" s="20" t="str">
        <f t="shared" si="16"/>
        <v/>
      </c>
      <c r="H536" s="18"/>
      <c r="I536" s="20" t="str">
        <f t="shared" si="17"/>
        <v/>
      </c>
      <c r="J536" s="21" t="str">
        <f>IF(OR($A536="",$C536=""),"",$A536&amp;"#"&amp;COUNTIFS($A$4:$A536,$A536,$C$4:$C536,"&lt;&gt;"))</f>
        <v/>
      </c>
    </row>
    <row r="537" spans="1:10" x14ac:dyDescent="0.3">
      <c r="A537" s="17"/>
      <c r="B537" s="19" t="str">
        <f>IF($A537="","",IFERROR(INDEX(Bills!$B:$B,MATCH($A537,Bills!$A:$A,0)),""))</f>
        <v/>
      </c>
      <c r="C537" s="17"/>
      <c r="D537" s="21" t="str">
        <f>IF($C537="","",IFERROR(VLOOKUP($C537,Services!$A$4:$C$203,2,FALSE),"Other"))</f>
        <v/>
      </c>
      <c r="E537" s="17"/>
      <c r="F537" s="18" t="str">
        <f>IF($C537="","",IFERROR(VLOOKUP($C537,Services!$A$4:$C$203,3,FALSE),0))</f>
        <v/>
      </c>
      <c r="G537" s="20" t="str">
        <f t="shared" si="16"/>
        <v/>
      </c>
      <c r="H537" s="18"/>
      <c r="I537" s="20" t="str">
        <f t="shared" si="17"/>
        <v/>
      </c>
      <c r="J537" s="21" t="str">
        <f>IF(OR($A537="",$C537=""),"",$A537&amp;"#"&amp;COUNTIFS($A$4:$A537,$A537,$C$4:$C537,"&lt;&gt;"))</f>
        <v/>
      </c>
    </row>
    <row r="538" spans="1:10" x14ac:dyDescent="0.3">
      <c r="A538" s="17"/>
      <c r="B538" s="19" t="str">
        <f>IF($A538="","",IFERROR(INDEX(Bills!$B:$B,MATCH($A538,Bills!$A:$A,0)),""))</f>
        <v/>
      </c>
      <c r="C538" s="17"/>
      <c r="D538" s="21" t="str">
        <f>IF($C538="","",IFERROR(VLOOKUP($C538,Services!$A$4:$C$203,2,FALSE),"Other"))</f>
        <v/>
      </c>
      <c r="E538" s="17"/>
      <c r="F538" s="18" t="str">
        <f>IF($C538="","",IFERROR(VLOOKUP($C538,Services!$A$4:$C$203,3,FALSE),0))</f>
        <v/>
      </c>
      <c r="G538" s="20" t="str">
        <f t="shared" si="16"/>
        <v/>
      </c>
      <c r="H538" s="18"/>
      <c r="I538" s="20" t="str">
        <f t="shared" si="17"/>
        <v/>
      </c>
      <c r="J538" s="21" t="str">
        <f>IF(OR($A538="",$C538=""),"",$A538&amp;"#"&amp;COUNTIFS($A$4:$A538,$A538,$C$4:$C538,"&lt;&gt;"))</f>
        <v/>
      </c>
    </row>
    <row r="539" spans="1:10" x14ac:dyDescent="0.3">
      <c r="A539" s="17"/>
      <c r="B539" s="19" t="str">
        <f>IF($A539="","",IFERROR(INDEX(Bills!$B:$B,MATCH($A539,Bills!$A:$A,0)),""))</f>
        <v/>
      </c>
      <c r="C539" s="17"/>
      <c r="D539" s="21" t="str">
        <f>IF($C539="","",IFERROR(VLOOKUP($C539,Services!$A$4:$C$203,2,FALSE),"Other"))</f>
        <v/>
      </c>
      <c r="E539" s="17"/>
      <c r="F539" s="18" t="str">
        <f>IF($C539="","",IFERROR(VLOOKUP($C539,Services!$A$4:$C$203,3,FALSE),0))</f>
        <v/>
      </c>
      <c r="G539" s="20" t="str">
        <f t="shared" si="16"/>
        <v/>
      </c>
      <c r="H539" s="18"/>
      <c r="I539" s="20" t="str">
        <f t="shared" si="17"/>
        <v/>
      </c>
      <c r="J539" s="21" t="str">
        <f>IF(OR($A539="",$C539=""),"",$A539&amp;"#"&amp;COUNTIFS($A$4:$A539,$A539,$C$4:$C539,"&lt;&gt;"))</f>
        <v/>
      </c>
    </row>
    <row r="540" spans="1:10" x14ac:dyDescent="0.3">
      <c r="A540" s="17"/>
      <c r="B540" s="19" t="str">
        <f>IF($A540="","",IFERROR(INDEX(Bills!$B:$B,MATCH($A540,Bills!$A:$A,0)),""))</f>
        <v/>
      </c>
      <c r="C540" s="17"/>
      <c r="D540" s="21" t="str">
        <f>IF($C540="","",IFERROR(VLOOKUP($C540,Services!$A$4:$C$203,2,FALSE),"Other"))</f>
        <v/>
      </c>
      <c r="E540" s="17"/>
      <c r="F540" s="18" t="str">
        <f>IF($C540="","",IFERROR(VLOOKUP($C540,Services!$A$4:$C$203,3,FALSE),0))</f>
        <v/>
      </c>
      <c r="G540" s="20" t="str">
        <f t="shared" si="16"/>
        <v/>
      </c>
      <c r="H540" s="18"/>
      <c r="I540" s="20" t="str">
        <f t="shared" si="17"/>
        <v/>
      </c>
      <c r="J540" s="21" t="str">
        <f>IF(OR($A540="",$C540=""),"",$A540&amp;"#"&amp;COUNTIFS($A$4:$A540,$A540,$C$4:$C540,"&lt;&gt;"))</f>
        <v/>
      </c>
    </row>
    <row r="541" spans="1:10" x14ac:dyDescent="0.3">
      <c r="A541" s="17"/>
      <c r="B541" s="19" t="str">
        <f>IF($A541="","",IFERROR(INDEX(Bills!$B:$B,MATCH($A541,Bills!$A:$A,0)),""))</f>
        <v/>
      </c>
      <c r="C541" s="17"/>
      <c r="D541" s="21" t="str">
        <f>IF($C541="","",IFERROR(VLOOKUP($C541,Services!$A$4:$C$203,2,FALSE),"Other"))</f>
        <v/>
      </c>
      <c r="E541" s="17"/>
      <c r="F541" s="18" t="str">
        <f>IF($C541="","",IFERROR(VLOOKUP($C541,Services!$A$4:$C$203,3,FALSE),0))</f>
        <v/>
      </c>
      <c r="G541" s="20" t="str">
        <f t="shared" si="16"/>
        <v/>
      </c>
      <c r="H541" s="18"/>
      <c r="I541" s="20" t="str">
        <f t="shared" si="17"/>
        <v/>
      </c>
      <c r="J541" s="21" t="str">
        <f>IF(OR($A541="",$C541=""),"",$A541&amp;"#"&amp;COUNTIFS($A$4:$A541,$A541,$C$4:$C541,"&lt;&gt;"))</f>
        <v/>
      </c>
    </row>
    <row r="542" spans="1:10" x14ac:dyDescent="0.3">
      <c r="A542" s="17"/>
      <c r="B542" s="19" t="str">
        <f>IF($A542="","",IFERROR(INDEX(Bills!$B:$B,MATCH($A542,Bills!$A:$A,0)),""))</f>
        <v/>
      </c>
      <c r="C542" s="17"/>
      <c r="D542" s="21" t="str">
        <f>IF($C542="","",IFERROR(VLOOKUP($C542,Services!$A$4:$C$203,2,FALSE),"Other"))</f>
        <v/>
      </c>
      <c r="E542" s="17"/>
      <c r="F542" s="18" t="str">
        <f>IF($C542="","",IFERROR(VLOOKUP($C542,Services!$A$4:$C$203,3,FALSE),0))</f>
        <v/>
      </c>
      <c r="G542" s="20" t="str">
        <f t="shared" si="16"/>
        <v/>
      </c>
      <c r="H542" s="18"/>
      <c r="I542" s="20" t="str">
        <f t="shared" si="17"/>
        <v/>
      </c>
      <c r="J542" s="21" t="str">
        <f>IF(OR($A542="",$C542=""),"",$A542&amp;"#"&amp;COUNTIFS($A$4:$A542,$A542,$C$4:$C542,"&lt;&gt;"))</f>
        <v/>
      </c>
    </row>
    <row r="543" spans="1:10" x14ac:dyDescent="0.3">
      <c r="A543" s="17"/>
      <c r="B543" s="19" t="str">
        <f>IF($A543="","",IFERROR(INDEX(Bills!$B:$B,MATCH($A543,Bills!$A:$A,0)),""))</f>
        <v/>
      </c>
      <c r="C543" s="17"/>
      <c r="D543" s="21" t="str">
        <f>IF($C543="","",IFERROR(VLOOKUP($C543,Services!$A$4:$C$203,2,FALSE),"Other"))</f>
        <v/>
      </c>
      <c r="E543" s="17"/>
      <c r="F543" s="18" t="str">
        <f>IF($C543="","",IFERROR(VLOOKUP($C543,Services!$A$4:$C$203,3,FALSE),0))</f>
        <v/>
      </c>
      <c r="G543" s="20" t="str">
        <f t="shared" si="16"/>
        <v/>
      </c>
      <c r="H543" s="18"/>
      <c r="I543" s="20" t="str">
        <f t="shared" si="17"/>
        <v/>
      </c>
      <c r="J543" s="21" t="str">
        <f>IF(OR($A543="",$C543=""),"",$A543&amp;"#"&amp;COUNTIFS($A$4:$A543,$A543,$C$4:$C543,"&lt;&gt;"))</f>
        <v/>
      </c>
    </row>
    <row r="544" spans="1:10" x14ac:dyDescent="0.3">
      <c r="A544" s="17"/>
      <c r="B544" s="19" t="str">
        <f>IF($A544="","",IFERROR(INDEX(Bills!$B:$B,MATCH($A544,Bills!$A:$A,0)),""))</f>
        <v/>
      </c>
      <c r="C544" s="17"/>
      <c r="D544" s="21" t="str">
        <f>IF($C544="","",IFERROR(VLOOKUP($C544,Services!$A$4:$C$203,2,FALSE),"Other"))</f>
        <v/>
      </c>
      <c r="E544" s="17"/>
      <c r="F544" s="18" t="str">
        <f>IF($C544="","",IFERROR(VLOOKUP($C544,Services!$A$4:$C$203,3,FALSE),0))</f>
        <v/>
      </c>
      <c r="G544" s="20" t="str">
        <f t="shared" si="16"/>
        <v/>
      </c>
      <c r="H544" s="18"/>
      <c r="I544" s="20" t="str">
        <f t="shared" si="17"/>
        <v/>
      </c>
      <c r="J544" s="21" t="str">
        <f>IF(OR($A544="",$C544=""),"",$A544&amp;"#"&amp;COUNTIFS($A$4:$A544,$A544,$C$4:$C544,"&lt;&gt;"))</f>
        <v/>
      </c>
    </row>
    <row r="545" spans="1:10" x14ac:dyDescent="0.3">
      <c r="A545" s="17"/>
      <c r="B545" s="19" t="str">
        <f>IF($A545="","",IFERROR(INDEX(Bills!$B:$B,MATCH($A545,Bills!$A:$A,0)),""))</f>
        <v/>
      </c>
      <c r="C545" s="17"/>
      <c r="D545" s="21" t="str">
        <f>IF($C545="","",IFERROR(VLOOKUP($C545,Services!$A$4:$C$203,2,FALSE),"Other"))</f>
        <v/>
      </c>
      <c r="E545" s="17"/>
      <c r="F545" s="18" t="str">
        <f>IF($C545="","",IFERROR(VLOOKUP($C545,Services!$A$4:$C$203,3,FALSE),0))</f>
        <v/>
      </c>
      <c r="G545" s="20" t="str">
        <f t="shared" si="16"/>
        <v/>
      </c>
      <c r="H545" s="18"/>
      <c r="I545" s="20" t="str">
        <f t="shared" si="17"/>
        <v/>
      </c>
      <c r="J545" s="21" t="str">
        <f>IF(OR($A545="",$C545=""),"",$A545&amp;"#"&amp;COUNTIFS($A$4:$A545,$A545,$C$4:$C545,"&lt;&gt;"))</f>
        <v/>
      </c>
    </row>
    <row r="546" spans="1:10" x14ac:dyDescent="0.3">
      <c r="A546" s="17"/>
      <c r="B546" s="19" t="str">
        <f>IF($A546="","",IFERROR(INDEX(Bills!$B:$B,MATCH($A546,Bills!$A:$A,0)),""))</f>
        <v/>
      </c>
      <c r="C546" s="17"/>
      <c r="D546" s="21" t="str">
        <f>IF($C546="","",IFERROR(VLOOKUP($C546,Services!$A$4:$C$203,2,FALSE),"Other"))</f>
        <v/>
      </c>
      <c r="E546" s="17"/>
      <c r="F546" s="18" t="str">
        <f>IF($C546="","",IFERROR(VLOOKUP($C546,Services!$A$4:$C$203,3,FALSE),0))</f>
        <v/>
      </c>
      <c r="G546" s="20" t="str">
        <f t="shared" si="16"/>
        <v/>
      </c>
      <c r="H546" s="18"/>
      <c r="I546" s="20" t="str">
        <f t="shared" si="17"/>
        <v/>
      </c>
      <c r="J546" s="21" t="str">
        <f>IF(OR($A546="",$C546=""),"",$A546&amp;"#"&amp;COUNTIFS($A$4:$A546,$A546,$C$4:$C546,"&lt;&gt;"))</f>
        <v/>
      </c>
    </row>
    <row r="547" spans="1:10" x14ac:dyDescent="0.3">
      <c r="A547" s="17"/>
      <c r="B547" s="19" t="str">
        <f>IF($A547="","",IFERROR(INDEX(Bills!$B:$B,MATCH($A547,Bills!$A:$A,0)),""))</f>
        <v/>
      </c>
      <c r="C547" s="17"/>
      <c r="D547" s="21" t="str">
        <f>IF($C547="","",IFERROR(VLOOKUP($C547,Services!$A$4:$C$203,2,FALSE),"Other"))</f>
        <v/>
      </c>
      <c r="E547" s="17"/>
      <c r="F547" s="18" t="str">
        <f>IF($C547="","",IFERROR(VLOOKUP($C547,Services!$A$4:$C$203,3,FALSE),0))</f>
        <v/>
      </c>
      <c r="G547" s="20" t="str">
        <f t="shared" si="16"/>
        <v/>
      </c>
      <c r="H547" s="18"/>
      <c r="I547" s="20" t="str">
        <f t="shared" si="17"/>
        <v/>
      </c>
      <c r="J547" s="21" t="str">
        <f>IF(OR($A547="",$C547=""),"",$A547&amp;"#"&amp;COUNTIFS($A$4:$A547,$A547,$C$4:$C547,"&lt;&gt;"))</f>
        <v/>
      </c>
    </row>
    <row r="548" spans="1:10" x14ac:dyDescent="0.3">
      <c r="A548" s="17"/>
      <c r="B548" s="19" t="str">
        <f>IF($A548="","",IFERROR(INDEX(Bills!$B:$B,MATCH($A548,Bills!$A:$A,0)),""))</f>
        <v/>
      </c>
      <c r="C548" s="17"/>
      <c r="D548" s="21" t="str">
        <f>IF($C548="","",IFERROR(VLOOKUP($C548,Services!$A$4:$C$203,2,FALSE),"Other"))</f>
        <v/>
      </c>
      <c r="E548" s="17"/>
      <c r="F548" s="18" t="str">
        <f>IF($C548="","",IFERROR(VLOOKUP($C548,Services!$A$4:$C$203,3,FALSE),0))</f>
        <v/>
      </c>
      <c r="G548" s="20" t="str">
        <f t="shared" si="16"/>
        <v/>
      </c>
      <c r="H548" s="18"/>
      <c r="I548" s="20" t="str">
        <f t="shared" si="17"/>
        <v/>
      </c>
      <c r="J548" s="21" t="str">
        <f>IF(OR($A548="",$C548=""),"",$A548&amp;"#"&amp;COUNTIFS($A$4:$A548,$A548,$C$4:$C548,"&lt;&gt;"))</f>
        <v/>
      </c>
    </row>
    <row r="549" spans="1:10" x14ac:dyDescent="0.3">
      <c r="A549" s="17"/>
      <c r="B549" s="19" t="str">
        <f>IF($A549="","",IFERROR(INDEX(Bills!$B:$B,MATCH($A549,Bills!$A:$A,0)),""))</f>
        <v/>
      </c>
      <c r="C549" s="17"/>
      <c r="D549" s="21" t="str">
        <f>IF($C549="","",IFERROR(VLOOKUP($C549,Services!$A$4:$C$203,2,FALSE),"Other"))</f>
        <v/>
      </c>
      <c r="E549" s="17"/>
      <c r="F549" s="18" t="str">
        <f>IF($C549="","",IFERROR(VLOOKUP($C549,Services!$A$4:$C$203,3,FALSE),0))</f>
        <v/>
      </c>
      <c r="G549" s="20" t="str">
        <f t="shared" si="16"/>
        <v/>
      </c>
      <c r="H549" s="18"/>
      <c r="I549" s="20" t="str">
        <f t="shared" si="17"/>
        <v/>
      </c>
      <c r="J549" s="21" t="str">
        <f>IF(OR($A549="",$C549=""),"",$A549&amp;"#"&amp;COUNTIFS($A$4:$A549,$A549,$C$4:$C549,"&lt;&gt;"))</f>
        <v/>
      </c>
    </row>
    <row r="550" spans="1:10" x14ac:dyDescent="0.3">
      <c r="A550" s="17"/>
      <c r="B550" s="19" t="str">
        <f>IF($A550="","",IFERROR(INDEX(Bills!$B:$B,MATCH($A550,Bills!$A:$A,0)),""))</f>
        <v/>
      </c>
      <c r="C550" s="17"/>
      <c r="D550" s="21" t="str">
        <f>IF($C550="","",IFERROR(VLOOKUP($C550,Services!$A$4:$C$203,2,FALSE),"Other"))</f>
        <v/>
      </c>
      <c r="E550" s="17"/>
      <c r="F550" s="18" t="str">
        <f>IF($C550="","",IFERROR(VLOOKUP($C550,Services!$A$4:$C$203,3,FALSE),0))</f>
        <v/>
      </c>
      <c r="G550" s="20" t="str">
        <f t="shared" si="16"/>
        <v/>
      </c>
      <c r="H550" s="18"/>
      <c r="I550" s="20" t="str">
        <f t="shared" si="17"/>
        <v/>
      </c>
      <c r="J550" s="21" t="str">
        <f>IF(OR($A550="",$C550=""),"",$A550&amp;"#"&amp;COUNTIFS($A$4:$A550,$A550,$C$4:$C550,"&lt;&gt;"))</f>
        <v/>
      </c>
    </row>
    <row r="551" spans="1:10" x14ac:dyDescent="0.3">
      <c r="A551" s="17"/>
      <c r="B551" s="19" t="str">
        <f>IF($A551="","",IFERROR(INDEX(Bills!$B:$B,MATCH($A551,Bills!$A:$A,0)),""))</f>
        <v/>
      </c>
      <c r="C551" s="17"/>
      <c r="D551" s="21" t="str">
        <f>IF($C551="","",IFERROR(VLOOKUP($C551,Services!$A$4:$C$203,2,FALSE),"Other"))</f>
        <v/>
      </c>
      <c r="E551" s="17"/>
      <c r="F551" s="18" t="str">
        <f>IF($C551="","",IFERROR(VLOOKUP($C551,Services!$A$4:$C$203,3,FALSE),0))</f>
        <v/>
      </c>
      <c r="G551" s="20" t="str">
        <f t="shared" si="16"/>
        <v/>
      </c>
      <c r="H551" s="18"/>
      <c r="I551" s="20" t="str">
        <f t="shared" si="17"/>
        <v/>
      </c>
      <c r="J551" s="21" t="str">
        <f>IF(OR($A551="",$C551=""),"",$A551&amp;"#"&amp;COUNTIFS($A$4:$A551,$A551,$C$4:$C551,"&lt;&gt;"))</f>
        <v/>
      </c>
    </row>
    <row r="552" spans="1:10" x14ac:dyDescent="0.3">
      <c r="A552" s="17"/>
      <c r="B552" s="19" t="str">
        <f>IF($A552="","",IFERROR(INDEX(Bills!$B:$B,MATCH($A552,Bills!$A:$A,0)),""))</f>
        <v/>
      </c>
      <c r="C552" s="17"/>
      <c r="D552" s="21" t="str">
        <f>IF($C552="","",IFERROR(VLOOKUP($C552,Services!$A$4:$C$203,2,FALSE),"Other"))</f>
        <v/>
      </c>
      <c r="E552" s="17"/>
      <c r="F552" s="18" t="str">
        <f>IF($C552="","",IFERROR(VLOOKUP($C552,Services!$A$4:$C$203,3,FALSE),0))</f>
        <v/>
      </c>
      <c r="G552" s="20" t="str">
        <f t="shared" si="16"/>
        <v/>
      </c>
      <c r="H552" s="18"/>
      <c r="I552" s="20" t="str">
        <f t="shared" si="17"/>
        <v/>
      </c>
      <c r="J552" s="21" t="str">
        <f>IF(OR($A552="",$C552=""),"",$A552&amp;"#"&amp;COUNTIFS($A$4:$A552,$A552,$C$4:$C552,"&lt;&gt;"))</f>
        <v/>
      </c>
    </row>
    <row r="553" spans="1:10" x14ac:dyDescent="0.3">
      <c r="A553" s="17"/>
      <c r="B553" s="19" t="str">
        <f>IF($A553="","",IFERROR(INDEX(Bills!$B:$B,MATCH($A553,Bills!$A:$A,0)),""))</f>
        <v/>
      </c>
      <c r="C553" s="17"/>
      <c r="D553" s="21" t="str">
        <f>IF($C553="","",IFERROR(VLOOKUP($C553,Services!$A$4:$C$203,2,FALSE),"Other"))</f>
        <v/>
      </c>
      <c r="E553" s="17"/>
      <c r="F553" s="18" t="str">
        <f>IF($C553="","",IFERROR(VLOOKUP($C553,Services!$A$4:$C$203,3,FALSE),0))</f>
        <v/>
      </c>
      <c r="G553" s="20" t="str">
        <f t="shared" si="16"/>
        <v/>
      </c>
      <c r="H553" s="18"/>
      <c r="I553" s="20" t="str">
        <f t="shared" si="17"/>
        <v/>
      </c>
      <c r="J553" s="21" t="str">
        <f>IF(OR($A553="",$C553=""),"",$A553&amp;"#"&amp;COUNTIFS($A$4:$A553,$A553,$C$4:$C553,"&lt;&gt;"))</f>
        <v/>
      </c>
    </row>
    <row r="554" spans="1:10" x14ac:dyDescent="0.3">
      <c r="A554" s="17"/>
      <c r="B554" s="19" t="str">
        <f>IF($A554="","",IFERROR(INDEX(Bills!$B:$B,MATCH($A554,Bills!$A:$A,0)),""))</f>
        <v/>
      </c>
      <c r="C554" s="17"/>
      <c r="D554" s="21" t="str">
        <f>IF($C554="","",IFERROR(VLOOKUP($C554,Services!$A$4:$C$203,2,FALSE),"Other"))</f>
        <v/>
      </c>
      <c r="E554" s="17"/>
      <c r="F554" s="18" t="str">
        <f>IF($C554="","",IFERROR(VLOOKUP($C554,Services!$A$4:$C$203,3,FALSE),0))</f>
        <v/>
      </c>
      <c r="G554" s="20" t="str">
        <f t="shared" si="16"/>
        <v/>
      </c>
      <c r="H554" s="18"/>
      <c r="I554" s="20" t="str">
        <f t="shared" si="17"/>
        <v/>
      </c>
      <c r="J554" s="21" t="str">
        <f>IF(OR($A554="",$C554=""),"",$A554&amp;"#"&amp;COUNTIFS($A$4:$A554,$A554,$C$4:$C554,"&lt;&gt;"))</f>
        <v/>
      </c>
    </row>
    <row r="555" spans="1:10" x14ac:dyDescent="0.3">
      <c r="A555" s="17"/>
      <c r="B555" s="19" t="str">
        <f>IF($A555="","",IFERROR(INDEX(Bills!$B:$B,MATCH($A555,Bills!$A:$A,0)),""))</f>
        <v/>
      </c>
      <c r="C555" s="17"/>
      <c r="D555" s="21" t="str">
        <f>IF($C555="","",IFERROR(VLOOKUP($C555,Services!$A$4:$C$203,2,FALSE),"Other"))</f>
        <v/>
      </c>
      <c r="E555" s="17"/>
      <c r="F555" s="18" t="str">
        <f>IF($C555="","",IFERROR(VLOOKUP($C555,Services!$A$4:$C$203,3,FALSE),0))</f>
        <v/>
      </c>
      <c r="G555" s="20" t="str">
        <f t="shared" si="16"/>
        <v/>
      </c>
      <c r="H555" s="18"/>
      <c r="I555" s="20" t="str">
        <f t="shared" si="17"/>
        <v/>
      </c>
      <c r="J555" s="21" t="str">
        <f>IF(OR($A555="",$C555=""),"",$A555&amp;"#"&amp;COUNTIFS($A$4:$A555,$A555,$C$4:$C555,"&lt;&gt;"))</f>
        <v/>
      </c>
    </row>
    <row r="556" spans="1:10" x14ac:dyDescent="0.3">
      <c r="A556" s="17"/>
      <c r="B556" s="19" t="str">
        <f>IF($A556="","",IFERROR(INDEX(Bills!$B:$B,MATCH($A556,Bills!$A:$A,0)),""))</f>
        <v/>
      </c>
      <c r="C556" s="17"/>
      <c r="D556" s="21" t="str">
        <f>IF($C556="","",IFERROR(VLOOKUP($C556,Services!$A$4:$C$203,2,FALSE),"Other"))</f>
        <v/>
      </c>
      <c r="E556" s="17"/>
      <c r="F556" s="18" t="str">
        <f>IF($C556="","",IFERROR(VLOOKUP($C556,Services!$A$4:$C$203,3,FALSE),0))</f>
        <v/>
      </c>
      <c r="G556" s="20" t="str">
        <f t="shared" si="16"/>
        <v/>
      </c>
      <c r="H556" s="18"/>
      <c r="I556" s="20" t="str">
        <f t="shared" si="17"/>
        <v/>
      </c>
      <c r="J556" s="21" t="str">
        <f>IF(OR($A556="",$C556=""),"",$A556&amp;"#"&amp;COUNTIFS($A$4:$A556,$A556,$C$4:$C556,"&lt;&gt;"))</f>
        <v/>
      </c>
    </row>
    <row r="557" spans="1:10" x14ac:dyDescent="0.3">
      <c r="A557" s="17"/>
      <c r="B557" s="19" t="str">
        <f>IF($A557="","",IFERROR(INDEX(Bills!$B:$B,MATCH($A557,Bills!$A:$A,0)),""))</f>
        <v/>
      </c>
      <c r="C557" s="17"/>
      <c r="D557" s="21" t="str">
        <f>IF($C557="","",IFERROR(VLOOKUP($C557,Services!$A$4:$C$203,2,FALSE),"Other"))</f>
        <v/>
      </c>
      <c r="E557" s="17"/>
      <c r="F557" s="18" t="str">
        <f>IF($C557="","",IFERROR(VLOOKUP($C557,Services!$A$4:$C$203,3,FALSE),0))</f>
        <v/>
      </c>
      <c r="G557" s="20" t="str">
        <f t="shared" si="16"/>
        <v/>
      </c>
      <c r="H557" s="18"/>
      <c r="I557" s="20" t="str">
        <f t="shared" si="17"/>
        <v/>
      </c>
      <c r="J557" s="21" t="str">
        <f>IF(OR($A557="",$C557=""),"",$A557&amp;"#"&amp;COUNTIFS($A$4:$A557,$A557,$C$4:$C557,"&lt;&gt;"))</f>
        <v/>
      </c>
    </row>
    <row r="558" spans="1:10" x14ac:dyDescent="0.3">
      <c r="A558" s="17"/>
      <c r="B558" s="19" t="str">
        <f>IF($A558="","",IFERROR(INDEX(Bills!$B:$B,MATCH($A558,Bills!$A:$A,0)),""))</f>
        <v/>
      </c>
      <c r="C558" s="17"/>
      <c r="D558" s="21" t="str">
        <f>IF($C558="","",IFERROR(VLOOKUP($C558,Services!$A$4:$C$203,2,FALSE),"Other"))</f>
        <v/>
      </c>
      <c r="E558" s="17"/>
      <c r="F558" s="18" t="str">
        <f>IF($C558="","",IFERROR(VLOOKUP($C558,Services!$A$4:$C$203,3,FALSE),0))</f>
        <v/>
      </c>
      <c r="G558" s="20" t="str">
        <f t="shared" si="16"/>
        <v/>
      </c>
      <c r="H558" s="18"/>
      <c r="I558" s="20" t="str">
        <f t="shared" si="17"/>
        <v/>
      </c>
      <c r="J558" s="21" t="str">
        <f>IF(OR($A558="",$C558=""),"",$A558&amp;"#"&amp;COUNTIFS($A$4:$A558,$A558,$C$4:$C558,"&lt;&gt;"))</f>
        <v/>
      </c>
    </row>
    <row r="559" spans="1:10" x14ac:dyDescent="0.3">
      <c r="A559" s="17"/>
      <c r="B559" s="19" t="str">
        <f>IF($A559="","",IFERROR(INDEX(Bills!$B:$B,MATCH($A559,Bills!$A:$A,0)),""))</f>
        <v/>
      </c>
      <c r="C559" s="17"/>
      <c r="D559" s="21" t="str">
        <f>IF($C559="","",IFERROR(VLOOKUP($C559,Services!$A$4:$C$203,2,FALSE),"Other"))</f>
        <v/>
      </c>
      <c r="E559" s="17"/>
      <c r="F559" s="18" t="str">
        <f>IF($C559="","",IFERROR(VLOOKUP($C559,Services!$A$4:$C$203,3,FALSE),0))</f>
        <v/>
      </c>
      <c r="G559" s="20" t="str">
        <f t="shared" si="16"/>
        <v/>
      </c>
      <c r="H559" s="18"/>
      <c r="I559" s="20" t="str">
        <f t="shared" si="17"/>
        <v/>
      </c>
      <c r="J559" s="21" t="str">
        <f>IF(OR($A559="",$C559=""),"",$A559&amp;"#"&amp;COUNTIFS($A$4:$A559,$A559,$C$4:$C559,"&lt;&gt;"))</f>
        <v/>
      </c>
    </row>
    <row r="560" spans="1:10" x14ac:dyDescent="0.3">
      <c r="A560" s="17"/>
      <c r="B560" s="19" t="str">
        <f>IF($A560="","",IFERROR(INDEX(Bills!$B:$B,MATCH($A560,Bills!$A:$A,0)),""))</f>
        <v/>
      </c>
      <c r="C560" s="17"/>
      <c r="D560" s="21" t="str">
        <f>IF($C560="","",IFERROR(VLOOKUP($C560,Services!$A$4:$C$203,2,FALSE),"Other"))</f>
        <v/>
      </c>
      <c r="E560" s="17"/>
      <c r="F560" s="18" t="str">
        <f>IF($C560="","",IFERROR(VLOOKUP($C560,Services!$A$4:$C$203,3,FALSE),0))</f>
        <v/>
      </c>
      <c r="G560" s="20" t="str">
        <f t="shared" si="16"/>
        <v/>
      </c>
      <c r="H560" s="18"/>
      <c r="I560" s="20" t="str">
        <f t="shared" si="17"/>
        <v/>
      </c>
      <c r="J560" s="21" t="str">
        <f>IF(OR($A560="",$C560=""),"",$A560&amp;"#"&amp;COUNTIFS($A$4:$A560,$A560,$C$4:$C560,"&lt;&gt;"))</f>
        <v/>
      </c>
    </row>
    <row r="561" spans="1:10" x14ac:dyDescent="0.3">
      <c r="A561" s="17"/>
      <c r="B561" s="19" t="str">
        <f>IF($A561="","",IFERROR(INDEX(Bills!$B:$B,MATCH($A561,Bills!$A:$A,0)),""))</f>
        <v/>
      </c>
      <c r="C561" s="17"/>
      <c r="D561" s="21" t="str">
        <f>IF($C561="","",IFERROR(VLOOKUP($C561,Services!$A$4:$C$203,2,FALSE),"Other"))</f>
        <v/>
      </c>
      <c r="E561" s="17"/>
      <c r="F561" s="18" t="str">
        <f>IF($C561="","",IFERROR(VLOOKUP($C561,Services!$A$4:$C$203,3,FALSE),0))</f>
        <v/>
      </c>
      <c r="G561" s="20" t="str">
        <f t="shared" si="16"/>
        <v/>
      </c>
      <c r="H561" s="18"/>
      <c r="I561" s="20" t="str">
        <f t="shared" si="17"/>
        <v/>
      </c>
      <c r="J561" s="21" t="str">
        <f>IF(OR($A561="",$C561=""),"",$A561&amp;"#"&amp;COUNTIFS($A$4:$A561,$A561,$C$4:$C561,"&lt;&gt;"))</f>
        <v/>
      </c>
    </row>
    <row r="562" spans="1:10" x14ac:dyDescent="0.3">
      <c r="A562" s="17"/>
      <c r="B562" s="19" t="str">
        <f>IF($A562="","",IFERROR(INDEX(Bills!$B:$B,MATCH($A562,Bills!$A:$A,0)),""))</f>
        <v/>
      </c>
      <c r="C562" s="17"/>
      <c r="D562" s="21" t="str">
        <f>IF($C562="","",IFERROR(VLOOKUP($C562,Services!$A$4:$C$203,2,FALSE),"Other"))</f>
        <v/>
      </c>
      <c r="E562" s="17"/>
      <c r="F562" s="18" t="str">
        <f>IF($C562="","",IFERROR(VLOOKUP($C562,Services!$A$4:$C$203,3,FALSE),0))</f>
        <v/>
      </c>
      <c r="G562" s="20" t="str">
        <f t="shared" si="16"/>
        <v/>
      </c>
      <c r="H562" s="18"/>
      <c r="I562" s="20" t="str">
        <f t="shared" si="17"/>
        <v/>
      </c>
      <c r="J562" s="21" t="str">
        <f>IF(OR($A562="",$C562=""),"",$A562&amp;"#"&amp;COUNTIFS($A$4:$A562,$A562,$C$4:$C562,"&lt;&gt;"))</f>
        <v/>
      </c>
    </row>
    <row r="563" spans="1:10" x14ac:dyDescent="0.3">
      <c r="A563" s="17"/>
      <c r="B563" s="19" t="str">
        <f>IF($A563="","",IFERROR(INDEX(Bills!$B:$B,MATCH($A563,Bills!$A:$A,0)),""))</f>
        <v/>
      </c>
      <c r="C563" s="17"/>
      <c r="D563" s="21" t="str">
        <f>IF($C563="","",IFERROR(VLOOKUP($C563,Services!$A$4:$C$203,2,FALSE),"Other"))</f>
        <v/>
      </c>
      <c r="E563" s="17"/>
      <c r="F563" s="18" t="str">
        <f>IF($C563="","",IFERROR(VLOOKUP($C563,Services!$A$4:$C$203,3,FALSE),0))</f>
        <v/>
      </c>
      <c r="G563" s="20" t="str">
        <f t="shared" si="16"/>
        <v/>
      </c>
      <c r="H563" s="18"/>
      <c r="I563" s="20" t="str">
        <f t="shared" si="17"/>
        <v/>
      </c>
      <c r="J563" s="21" t="str">
        <f>IF(OR($A563="",$C563=""),"",$A563&amp;"#"&amp;COUNTIFS($A$4:$A563,$A563,$C$4:$C563,"&lt;&gt;"))</f>
        <v/>
      </c>
    </row>
    <row r="564" spans="1:10" x14ac:dyDescent="0.3">
      <c r="A564" s="17"/>
      <c r="B564" s="19" t="str">
        <f>IF($A564="","",IFERROR(INDEX(Bills!$B:$B,MATCH($A564,Bills!$A:$A,0)),""))</f>
        <v/>
      </c>
      <c r="C564" s="17"/>
      <c r="D564" s="21" t="str">
        <f>IF($C564="","",IFERROR(VLOOKUP($C564,Services!$A$4:$C$203,2,FALSE),"Other"))</f>
        <v/>
      </c>
      <c r="E564" s="17"/>
      <c r="F564" s="18" t="str">
        <f>IF($C564="","",IFERROR(VLOOKUP($C564,Services!$A$4:$C$203,3,FALSE),0))</f>
        <v/>
      </c>
      <c r="G564" s="20" t="str">
        <f t="shared" si="16"/>
        <v/>
      </c>
      <c r="H564" s="18"/>
      <c r="I564" s="20" t="str">
        <f t="shared" si="17"/>
        <v/>
      </c>
      <c r="J564" s="21" t="str">
        <f>IF(OR($A564="",$C564=""),"",$A564&amp;"#"&amp;COUNTIFS($A$4:$A564,$A564,$C$4:$C564,"&lt;&gt;"))</f>
        <v/>
      </c>
    </row>
    <row r="565" spans="1:10" x14ac:dyDescent="0.3">
      <c r="A565" s="17"/>
      <c r="B565" s="19" t="str">
        <f>IF($A565="","",IFERROR(INDEX(Bills!$B:$B,MATCH($A565,Bills!$A:$A,0)),""))</f>
        <v/>
      </c>
      <c r="C565" s="17"/>
      <c r="D565" s="21" t="str">
        <f>IF($C565="","",IFERROR(VLOOKUP($C565,Services!$A$4:$C$203,2,FALSE),"Other"))</f>
        <v/>
      </c>
      <c r="E565" s="17"/>
      <c r="F565" s="18" t="str">
        <f>IF($C565="","",IFERROR(VLOOKUP($C565,Services!$A$4:$C$203,3,FALSE),0))</f>
        <v/>
      </c>
      <c r="G565" s="20" t="str">
        <f t="shared" si="16"/>
        <v/>
      </c>
      <c r="H565" s="18"/>
      <c r="I565" s="20" t="str">
        <f t="shared" si="17"/>
        <v/>
      </c>
      <c r="J565" s="21" t="str">
        <f>IF(OR($A565="",$C565=""),"",$A565&amp;"#"&amp;COUNTIFS($A$4:$A565,$A565,$C$4:$C565,"&lt;&gt;"))</f>
        <v/>
      </c>
    </row>
    <row r="566" spans="1:10" x14ac:dyDescent="0.3">
      <c r="A566" s="17"/>
      <c r="B566" s="19" t="str">
        <f>IF($A566="","",IFERROR(INDEX(Bills!$B:$B,MATCH($A566,Bills!$A:$A,0)),""))</f>
        <v/>
      </c>
      <c r="C566" s="17"/>
      <c r="D566" s="21" t="str">
        <f>IF($C566="","",IFERROR(VLOOKUP($C566,Services!$A$4:$C$203,2,FALSE),"Other"))</f>
        <v/>
      </c>
      <c r="E566" s="17"/>
      <c r="F566" s="18" t="str">
        <f>IF($C566="","",IFERROR(VLOOKUP($C566,Services!$A$4:$C$203,3,FALSE),0))</f>
        <v/>
      </c>
      <c r="G566" s="20" t="str">
        <f t="shared" si="16"/>
        <v/>
      </c>
      <c r="H566" s="18"/>
      <c r="I566" s="20" t="str">
        <f t="shared" si="17"/>
        <v/>
      </c>
      <c r="J566" s="21" t="str">
        <f>IF(OR($A566="",$C566=""),"",$A566&amp;"#"&amp;COUNTIFS($A$4:$A566,$A566,$C$4:$C566,"&lt;&gt;"))</f>
        <v/>
      </c>
    </row>
    <row r="567" spans="1:10" x14ac:dyDescent="0.3">
      <c r="A567" s="17"/>
      <c r="B567" s="19" t="str">
        <f>IF($A567="","",IFERROR(INDEX(Bills!$B:$B,MATCH($A567,Bills!$A:$A,0)),""))</f>
        <v/>
      </c>
      <c r="C567" s="17"/>
      <c r="D567" s="21" t="str">
        <f>IF($C567="","",IFERROR(VLOOKUP($C567,Services!$A$4:$C$203,2,FALSE),"Other"))</f>
        <v/>
      </c>
      <c r="E567" s="17"/>
      <c r="F567" s="18" t="str">
        <f>IF($C567="","",IFERROR(VLOOKUP($C567,Services!$A$4:$C$203,3,FALSE),0))</f>
        <v/>
      </c>
      <c r="G567" s="20" t="str">
        <f t="shared" si="16"/>
        <v/>
      </c>
      <c r="H567" s="18"/>
      <c r="I567" s="20" t="str">
        <f t="shared" si="17"/>
        <v/>
      </c>
      <c r="J567" s="21" t="str">
        <f>IF(OR($A567="",$C567=""),"",$A567&amp;"#"&amp;COUNTIFS($A$4:$A567,$A567,$C$4:$C567,"&lt;&gt;"))</f>
        <v/>
      </c>
    </row>
    <row r="568" spans="1:10" x14ac:dyDescent="0.3">
      <c r="A568" s="17"/>
      <c r="B568" s="19" t="str">
        <f>IF($A568="","",IFERROR(INDEX(Bills!$B:$B,MATCH($A568,Bills!$A:$A,0)),""))</f>
        <v/>
      </c>
      <c r="C568" s="17"/>
      <c r="D568" s="21" t="str">
        <f>IF($C568="","",IFERROR(VLOOKUP($C568,Services!$A$4:$C$203,2,FALSE),"Other"))</f>
        <v/>
      </c>
      <c r="E568" s="17"/>
      <c r="F568" s="18" t="str">
        <f>IF($C568="","",IFERROR(VLOOKUP($C568,Services!$A$4:$C$203,3,FALSE),0))</f>
        <v/>
      </c>
      <c r="G568" s="20" t="str">
        <f t="shared" si="16"/>
        <v/>
      </c>
      <c r="H568" s="18"/>
      <c r="I568" s="20" t="str">
        <f t="shared" si="17"/>
        <v/>
      </c>
      <c r="J568" s="21" t="str">
        <f>IF(OR($A568="",$C568=""),"",$A568&amp;"#"&amp;COUNTIFS($A$4:$A568,$A568,$C$4:$C568,"&lt;&gt;"))</f>
        <v/>
      </c>
    </row>
    <row r="569" spans="1:10" x14ac:dyDescent="0.3">
      <c r="A569" s="17"/>
      <c r="B569" s="19" t="str">
        <f>IF($A569="","",IFERROR(INDEX(Bills!$B:$B,MATCH($A569,Bills!$A:$A,0)),""))</f>
        <v/>
      </c>
      <c r="C569" s="17"/>
      <c r="D569" s="21" t="str">
        <f>IF($C569="","",IFERROR(VLOOKUP($C569,Services!$A$4:$C$203,2,FALSE),"Other"))</f>
        <v/>
      </c>
      <c r="E569" s="17"/>
      <c r="F569" s="18" t="str">
        <f>IF($C569="","",IFERROR(VLOOKUP($C569,Services!$A$4:$C$203,3,FALSE),0))</f>
        <v/>
      </c>
      <c r="G569" s="20" t="str">
        <f t="shared" si="16"/>
        <v/>
      </c>
      <c r="H569" s="18"/>
      <c r="I569" s="20" t="str">
        <f t="shared" si="17"/>
        <v/>
      </c>
      <c r="J569" s="21" t="str">
        <f>IF(OR($A569="",$C569=""),"",$A569&amp;"#"&amp;COUNTIFS($A$4:$A569,$A569,$C$4:$C569,"&lt;&gt;"))</f>
        <v/>
      </c>
    </row>
    <row r="570" spans="1:10" x14ac:dyDescent="0.3">
      <c r="A570" s="17"/>
      <c r="B570" s="19" t="str">
        <f>IF($A570="","",IFERROR(INDEX(Bills!$B:$B,MATCH($A570,Bills!$A:$A,0)),""))</f>
        <v/>
      </c>
      <c r="C570" s="17"/>
      <c r="D570" s="21" t="str">
        <f>IF($C570="","",IFERROR(VLOOKUP($C570,Services!$A$4:$C$203,2,FALSE),"Other"))</f>
        <v/>
      </c>
      <c r="E570" s="17"/>
      <c r="F570" s="18" t="str">
        <f>IF($C570="","",IFERROR(VLOOKUP($C570,Services!$A$4:$C$203,3,FALSE),0))</f>
        <v/>
      </c>
      <c r="G570" s="20" t="str">
        <f t="shared" si="16"/>
        <v/>
      </c>
      <c r="H570" s="18"/>
      <c r="I570" s="20" t="str">
        <f t="shared" si="17"/>
        <v/>
      </c>
      <c r="J570" s="21" t="str">
        <f>IF(OR($A570="",$C570=""),"",$A570&amp;"#"&amp;COUNTIFS($A$4:$A570,$A570,$C$4:$C570,"&lt;&gt;"))</f>
        <v/>
      </c>
    </row>
    <row r="571" spans="1:10" x14ac:dyDescent="0.3">
      <c r="A571" s="17"/>
      <c r="B571" s="19" t="str">
        <f>IF($A571="","",IFERROR(INDEX(Bills!$B:$B,MATCH($A571,Bills!$A:$A,0)),""))</f>
        <v/>
      </c>
      <c r="C571" s="17"/>
      <c r="D571" s="21" t="str">
        <f>IF($C571="","",IFERROR(VLOOKUP($C571,Services!$A$4:$C$203,2,FALSE),"Other"))</f>
        <v/>
      </c>
      <c r="E571" s="17"/>
      <c r="F571" s="18" t="str">
        <f>IF($C571="","",IFERROR(VLOOKUP($C571,Services!$A$4:$C$203,3,FALSE),0))</f>
        <v/>
      </c>
      <c r="G571" s="20" t="str">
        <f t="shared" si="16"/>
        <v/>
      </c>
      <c r="H571" s="18"/>
      <c r="I571" s="20" t="str">
        <f t="shared" si="17"/>
        <v/>
      </c>
      <c r="J571" s="21" t="str">
        <f>IF(OR($A571="",$C571=""),"",$A571&amp;"#"&amp;COUNTIFS($A$4:$A571,$A571,$C$4:$C571,"&lt;&gt;"))</f>
        <v/>
      </c>
    </row>
    <row r="572" spans="1:10" x14ac:dyDescent="0.3">
      <c r="A572" s="17"/>
      <c r="B572" s="19" t="str">
        <f>IF($A572="","",IFERROR(INDEX(Bills!$B:$B,MATCH($A572,Bills!$A:$A,0)),""))</f>
        <v/>
      </c>
      <c r="C572" s="17"/>
      <c r="D572" s="21" t="str">
        <f>IF($C572="","",IFERROR(VLOOKUP($C572,Services!$A$4:$C$203,2,FALSE),"Other"))</f>
        <v/>
      </c>
      <c r="E572" s="17"/>
      <c r="F572" s="18" t="str">
        <f>IF($C572="","",IFERROR(VLOOKUP($C572,Services!$A$4:$C$203,3,FALSE),0))</f>
        <v/>
      </c>
      <c r="G572" s="20" t="str">
        <f t="shared" si="16"/>
        <v/>
      </c>
      <c r="H572" s="18"/>
      <c r="I572" s="20" t="str">
        <f t="shared" si="17"/>
        <v/>
      </c>
      <c r="J572" s="21" t="str">
        <f>IF(OR($A572="",$C572=""),"",$A572&amp;"#"&amp;COUNTIFS($A$4:$A572,$A572,$C$4:$C572,"&lt;&gt;"))</f>
        <v/>
      </c>
    </row>
    <row r="573" spans="1:10" x14ac:dyDescent="0.3">
      <c r="A573" s="17"/>
      <c r="B573" s="19" t="str">
        <f>IF($A573="","",IFERROR(INDEX(Bills!$B:$B,MATCH($A573,Bills!$A:$A,0)),""))</f>
        <v/>
      </c>
      <c r="C573" s="17"/>
      <c r="D573" s="21" t="str">
        <f>IF($C573="","",IFERROR(VLOOKUP($C573,Services!$A$4:$C$203,2,FALSE),"Other"))</f>
        <v/>
      </c>
      <c r="E573" s="17"/>
      <c r="F573" s="18" t="str">
        <f>IF($C573="","",IFERROR(VLOOKUP($C573,Services!$A$4:$C$203,3,FALSE),0))</f>
        <v/>
      </c>
      <c r="G573" s="20" t="str">
        <f t="shared" si="16"/>
        <v/>
      </c>
      <c r="H573" s="18"/>
      <c r="I573" s="20" t="str">
        <f t="shared" si="17"/>
        <v/>
      </c>
      <c r="J573" s="21" t="str">
        <f>IF(OR($A573="",$C573=""),"",$A573&amp;"#"&amp;COUNTIFS($A$4:$A573,$A573,$C$4:$C573,"&lt;&gt;"))</f>
        <v/>
      </c>
    </row>
    <row r="574" spans="1:10" x14ac:dyDescent="0.3">
      <c r="A574" s="17"/>
      <c r="B574" s="19" t="str">
        <f>IF($A574="","",IFERROR(INDEX(Bills!$B:$B,MATCH($A574,Bills!$A:$A,0)),""))</f>
        <v/>
      </c>
      <c r="C574" s="17"/>
      <c r="D574" s="21" t="str">
        <f>IF($C574="","",IFERROR(VLOOKUP($C574,Services!$A$4:$C$203,2,FALSE),"Other"))</f>
        <v/>
      </c>
      <c r="E574" s="17"/>
      <c r="F574" s="18" t="str">
        <f>IF($C574="","",IFERROR(VLOOKUP($C574,Services!$A$4:$C$203,3,FALSE),0))</f>
        <v/>
      </c>
      <c r="G574" s="20" t="str">
        <f t="shared" si="16"/>
        <v/>
      </c>
      <c r="H574" s="18"/>
      <c r="I574" s="20" t="str">
        <f t="shared" si="17"/>
        <v/>
      </c>
      <c r="J574" s="21" t="str">
        <f>IF(OR($A574="",$C574=""),"",$A574&amp;"#"&amp;COUNTIFS($A$4:$A574,$A574,$C$4:$C574,"&lt;&gt;"))</f>
        <v/>
      </c>
    </row>
    <row r="575" spans="1:10" x14ac:dyDescent="0.3">
      <c r="A575" s="17"/>
      <c r="B575" s="19" t="str">
        <f>IF($A575="","",IFERROR(INDEX(Bills!$B:$B,MATCH($A575,Bills!$A:$A,0)),""))</f>
        <v/>
      </c>
      <c r="C575" s="17"/>
      <c r="D575" s="21" t="str">
        <f>IF($C575="","",IFERROR(VLOOKUP($C575,Services!$A$4:$C$203,2,FALSE),"Other"))</f>
        <v/>
      </c>
      <c r="E575" s="17"/>
      <c r="F575" s="18" t="str">
        <f>IF($C575="","",IFERROR(VLOOKUP($C575,Services!$A$4:$C$203,3,FALSE),0))</f>
        <v/>
      </c>
      <c r="G575" s="20" t="str">
        <f t="shared" si="16"/>
        <v/>
      </c>
      <c r="H575" s="18"/>
      <c r="I575" s="20" t="str">
        <f t="shared" si="17"/>
        <v/>
      </c>
      <c r="J575" s="21" t="str">
        <f>IF(OR($A575="",$C575=""),"",$A575&amp;"#"&amp;COUNTIFS($A$4:$A575,$A575,$C$4:$C575,"&lt;&gt;"))</f>
        <v/>
      </c>
    </row>
    <row r="576" spans="1:10" x14ac:dyDescent="0.3">
      <c r="A576" s="17"/>
      <c r="B576" s="19" t="str">
        <f>IF($A576="","",IFERROR(INDEX(Bills!$B:$B,MATCH($A576,Bills!$A:$A,0)),""))</f>
        <v/>
      </c>
      <c r="C576" s="17"/>
      <c r="D576" s="21" t="str">
        <f>IF($C576="","",IFERROR(VLOOKUP($C576,Services!$A$4:$C$203,2,FALSE),"Other"))</f>
        <v/>
      </c>
      <c r="E576" s="17"/>
      <c r="F576" s="18" t="str">
        <f>IF($C576="","",IFERROR(VLOOKUP($C576,Services!$A$4:$C$203,3,FALSE),0))</f>
        <v/>
      </c>
      <c r="G576" s="20" t="str">
        <f t="shared" si="16"/>
        <v/>
      </c>
      <c r="H576" s="18"/>
      <c r="I576" s="20" t="str">
        <f t="shared" si="17"/>
        <v/>
      </c>
      <c r="J576" s="21" t="str">
        <f>IF(OR($A576="",$C576=""),"",$A576&amp;"#"&amp;COUNTIFS($A$4:$A576,$A576,$C$4:$C576,"&lt;&gt;"))</f>
        <v/>
      </c>
    </row>
    <row r="577" spans="1:10" x14ac:dyDescent="0.3">
      <c r="A577" s="17"/>
      <c r="B577" s="19" t="str">
        <f>IF($A577="","",IFERROR(INDEX(Bills!$B:$B,MATCH($A577,Bills!$A:$A,0)),""))</f>
        <v/>
      </c>
      <c r="C577" s="17"/>
      <c r="D577" s="21" t="str">
        <f>IF($C577="","",IFERROR(VLOOKUP($C577,Services!$A$4:$C$203,2,FALSE),"Other"))</f>
        <v/>
      </c>
      <c r="E577" s="17"/>
      <c r="F577" s="18" t="str">
        <f>IF($C577="","",IFERROR(VLOOKUP($C577,Services!$A$4:$C$203,3,FALSE),0))</f>
        <v/>
      </c>
      <c r="G577" s="20" t="str">
        <f t="shared" si="16"/>
        <v/>
      </c>
      <c r="H577" s="18"/>
      <c r="I577" s="20" t="str">
        <f t="shared" si="17"/>
        <v/>
      </c>
      <c r="J577" s="21" t="str">
        <f>IF(OR($A577="",$C577=""),"",$A577&amp;"#"&amp;COUNTIFS($A$4:$A577,$A577,$C$4:$C577,"&lt;&gt;"))</f>
        <v/>
      </c>
    </row>
    <row r="578" spans="1:10" x14ac:dyDescent="0.3">
      <c r="A578" s="17"/>
      <c r="B578" s="19" t="str">
        <f>IF($A578="","",IFERROR(INDEX(Bills!$B:$B,MATCH($A578,Bills!$A:$A,0)),""))</f>
        <v/>
      </c>
      <c r="C578" s="17"/>
      <c r="D578" s="21" t="str">
        <f>IF($C578="","",IFERROR(VLOOKUP($C578,Services!$A$4:$C$203,2,FALSE),"Other"))</f>
        <v/>
      </c>
      <c r="E578" s="17"/>
      <c r="F578" s="18" t="str">
        <f>IF($C578="","",IFERROR(VLOOKUP($C578,Services!$A$4:$C$203,3,FALSE),0))</f>
        <v/>
      </c>
      <c r="G578" s="20" t="str">
        <f t="shared" si="16"/>
        <v/>
      </c>
      <c r="H578" s="18"/>
      <c r="I578" s="20" t="str">
        <f t="shared" si="17"/>
        <v/>
      </c>
      <c r="J578" s="21" t="str">
        <f>IF(OR($A578="",$C578=""),"",$A578&amp;"#"&amp;COUNTIFS($A$4:$A578,$A578,$C$4:$C578,"&lt;&gt;"))</f>
        <v/>
      </c>
    </row>
    <row r="579" spans="1:10" x14ac:dyDescent="0.3">
      <c r="A579" s="17"/>
      <c r="B579" s="19" t="str">
        <f>IF($A579="","",IFERROR(INDEX(Bills!$B:$B,MATCH($A579,Bills!$A:$A,0)),""))</f>
        <v/>
      </c>
      <c r="C579" s="17"/>
      <c r="D579" s="21" t="str">
        <f>IF($C579="","",IFERROR(VLOOKUP($C579,Services!$A$4:$C$203,2,FALSE),"Other"))</f>
        <v/>
      </c>
      <c r="E579" s="17"/>
      <c r="F579" s="18" t="str">
        <f>IF($C579="","",IFERROR(VLOOKUP($C579,Services!$A$4:$C$203,3,FALSE),0))</f>
        <v/>
      </c>
      <c r="G579" s="20" t="str">
        <f t="shared" si="16"/>
        <v/>
      </c>
      <c r="H579" s="18"/>
      <c r="I579" s="20" t="str">
        <f t="shared" si="17"/>
        <v/>
      </c>
      <c r="J579" s="21" t="str">
        <f>IF(OR($A579="",$C579=""),"",$A579&amp;"#"&amp;COUNTIFS($A$4:$A579,$A579,$C$4:$C579,"&lt;&gt;"))</f>
        <v/>
      </c>
    </row>
    <row r="580" spans="1:10" x14ac:dyDescent="0.3">
      <c r="A580" s="17"/>
      <c r="B580" s="19" t="str">
        <f>IF($A580="","",IFERROR(INDEX(Bills!$B:$B,MATCH($A580,Bills!$A:$A,0)),""))</f>
        <v/>
      </c>
      <c r="C580" s="17"/>
      <c r="D580" s="21" t="str">
        <f>IF($C580="","",IFERROR(VLOOKUP($C580,Services!$A$4:$C$203,2,FALSE),"Other"))</f>
        <v/>
      </c>
      <c r="E580" s="17"/>
      <c r="F580" s="18" t="str">
        <f>IF($C580="","",IFERROR(VLOOKUP($C580,Services!$A$4:$C$203,3,FALSE),0))</f>
        <v/>
      </c>
      <c r="G580" s="20" t="str">
        <f t="shared" ref="G580:G643" si="18">IF($C580="","",IF($E580="",1,N($E580))*N($F580))</f>
        <v/>
      </c>
      <c r="H580" s="18"/>
      <c r="I580" s="20" t="str">
        <f t="shared" ref="I580:I643" si="19">IF($C580="","",G580-N(H580))</f>
        <v/>
      </c>
      <c r="J580" s="21" t="str">
        <f>IF(OR($A580="",$C580=""),"",$A580&amp;"#"&amp;COUNTIFS($A$4:$A580,$A580,$C$4:$C580,"&lt;&gt;"))</f>
        <v/>
      </c>
    </row>
    <row r="581" spans="1:10" x14ac:dyDescent="0.3">
      <c r="A581" s="17"/>
      <c r="B581" s="19" t="str">
        <f>IF($A581="","",IFERROR(INDEX(Bills!$B:$B,MATCH($A581,Bills!$A:$A,0)),""))</f>
        <v/>
      </c>
      <c r="C581" s="17"/>
      <c r="D581" s="21" t="str">
        <f>IF($C581="","",IFERROR(VLOOKUP($C581,Services!$A$4:$C$203,2,FALSE),"Other"))</f>
        <v/>
      </c>
      <c r="E581" s="17"/>
      <c r="F581" s="18" t="str">
        <f>IF($C581="","",IFERROR(VLOOKUP($C581,Services!$A$4:$C$203,3,FALSE),0))</f>
        <v/>
      </c>
      <c r="G581" s="20" t="str">
        <f t="shared" si="18"/>
        <v/>
      </c>
      <c r="H581" s="18"/>
      <c r="I581" s="20" t="str">
        <f t="shared" si="19"/>
        <v/>
      </c>
      <c r="J581" s="21" t="str">
        <f>IF(OR($A581="",$C581=""),"",$A581&amp;"#"&amp;COUNTIFS($A$4:$A581,$A581,$C$4:$C581,"&lt;&gt;"))</f>
        <v/>
      </c>
    </row>
    <row r="582" spans="1:10" x14ac:dyDescent="0.3">
      <c r="A582" s="17"/>
      <c r="B582" s="19" t="str">
        <f>IF($A582="","",IFERROR(INDEX(Bills!$B:$B,MATCH($A582,Bills!$A:$A,0)),""))</f>
        <v/>
      </c>
      <c r="C582" s="17"/>
      <c r="D582" s="21" t="str">
        <f>IF($C582="","",IFERROR(VLOOKUP($C582,Services!$A$4:$C$203,2,FALSE),"Other"))</f>
        <v/>
      </c>
      <c r="E582" s="17"/>
      <c r="F582" s="18" t="str">
        <f>IF($C582="","",IFERROR(VLOOKUP($C582,Services!$A$4:$C$203,3,FALSE),0))</f>
        <v/>
      </c>
      <c r="G582" s="20" t="str">
        <f t="shared" si="18"/>
        <v/>
      </c>
      <c r="H582" s="18"/>
      <c r="I582" s="20" t="str">
        <f t="shared" si="19"/>
        <v/>
      </c>
      <c r="J582" s="21" t="str">
        <f>IF(OR($A582="",$C582=""),"",$A582&amp;"#"&amp;COUNTIFS($A$4:$A582,$A582,$C$4:$C582,"&lt;&gt;"))</f>
        <v/>
      </c>
    </row>
    <row r="583" spans="1:10" x14ac:dyDescent="0.3">
      <c r="A583" s="17"/>
      <c r="B583" s="19" t="str">
        <f>IF($A583="","",IFERROR(INDEX(Bills!$B:$B,MATCH($A583,Bills!$A:$A,0)),""))</f>
        <v/>
      </c>
      <c r="C583" s="17"/>
      <c r="D583" s="21" t="str">
        <f>IF($C583="","",IFERROR(VLOOKUP($C583,Services!$A$4:$C$203,2,FALSE),"Other"))</f>
        <v/>
      </c>
      <c r="E583" s="17"/>
      <c r="F583" s="18" t="str">
        <f>IF($C583="","",IFERROR(VLOOKUP($C583,Services!$A$4:$C$203,3,FALSE),0))</f>
        <v/>
      </c>
      <c r="G583" s="20" t="str">
        <f t="shared" si="18"/>
        <v/>
      </c>
      <c r="H583" s="18"/>
      <c r="I583" s="20" t="str">
        <f t="shared" si="19"/>
        <v/>
      </c>
      <c r="J583" s="21" t="str">
        <f>IF(OR($A583="",$C583=""),"",$A583&amp;"#"&amp;COUNTIFS($A$4:$A583,$A583,$C$4:$C583,"&lt;&gt;"))</f>
        <v/>
      </c>
    </row>
    <row r="584" spans="1:10" x14ac:dyDescent="0.3">
      <c r="A584" s="17"/>
      <c r="B584" s="19" t="str">
        <f>IF($A584="","",IFERROR(INDEX(Bills!$B:$B,MATCH($A584,Bills!$A:$A,0)),""))</f>
        <v/>
      </c>
      <c r="C584" s="17"/>
      <c r="D584" s="21" t="str">
        <f>IF($C584="","",IFERROR(VLOOKUP($C584,Services!$A$4:$C$203,2,FALSE),"Other"))</f>
        <v/>
      </c>
      <c r="E584" s="17"/>
      <c r="F584" s="18" t="str">
        <f>IF($C584="","",IFERROR(VLOOKUP($C584,Services!$A$4:$C$203,3,FALSE),0))</f>
        <v/>
      </c>
      <c r="G584" s="20" t="str">
        <f t="shared" si="18"/>
        <v/>
      </c>
      <c r="H584" s="18"/>
      <c r="I584" s="20" t="str">
        <f t="shared" si="19"/>
        <v/>
      </c>
      <c r="J584" s="21" t="str">
        <f>IF(OR($A584="",$C584=""),"",$A584&amp;"#"&amp;COUNTIFS($A$4:$A584,$A584,$C$4:$C584,"&lt;&gt;"))</f>
        <v/>
      </c>
    </row>
    <row r="585" spans="1:10" x14ac:dyDescent="0.3">
      <c r="A585" s="17"/>
      <c r="B585" s="19" t="str">
        <f>IF($A585="","",IFERROR(INDEX(Bills!$B:$B,MATCH($A585,Bills!$A:$A,0)),""))</f>
        <v/>
      </c>
      <c r="C585" s="17"/>
      <c r="D585" s="21" t="str">
        <f>IF($C585="","",IFERROR(VLOOKUP($C585,Services!$A$4:$C$203,2,FALSE),"Other"))</f>
        <v/>
      </c>
      <c r="E585" s="17"/>
      <c r="F585" s="18" t="str">
        <f>IF($C585="","",IFERROR(VLOOKUP($C585,Services!$A$4:$C$203,3,FALSE),0))</f>
        <v/>
      </c>
      <c r="G585" s="20" t="str">
        <f t="shared" si="18"/>
        <v/>
      </c>
      <c r="H585" s="18"/>
      <c r="I585" s="20" t="str">
        <f t="shared" si="19"/>
        <v/>
      </c>
      <c r="J585" s="21" t="str">
        <f>IF(OR($A585="",$C585=""),"",$A585&amp;"#"&amp;COUNTIFS($A$4:$A585,$A585,$C$4:$C585,"&lt;&gt;"))</f>
        <v/>
      </c>
    </row>
    <row r="586" spans="1:10" x14ac:dyDescent="0.3">
      <c r="A586" s="17"/>
      <c r="B586" s="19" t="str">
        <f>IF($A586="","",IFERROR(INDEX(Bills!$B:$B,MATCH($A586,Bills!$A:$A,0)),""))</f>
        <v/>
      </c>
      <c r="C586" s="17"/>
      <c r="D586" s="21" t="str">
        <f>IF($C586="","",IFERROR(VLOOKUP($C586,Services!$A$4:$C$203,2,FALSE),"Other"))</f>
        <v/>
      </c>
      <c r="E586" s="17"/>
      <c r="F586" s="18" t="str">
        <f>IF($C586="","",IFERROR(VLOOKUP($C586,Services!$A$4:$C$203,3,FALSE),0))</f>
        <v/>
      </c>
      <c r="G586" s="20" t="str">
        <f t="shared" si="18"/>
        <v/>
      </c>
      <c r="H586" s="18"/>
      <c r="I586" s="20" t="str">
        <f t="shared" si="19"/>
        <v/>
      </c>
      <c r="J586" s="21" t="str">
        <f>IF(OR($A586="",$C586=""),"",$A586&amp;"#"&amp;COUNTIFS($A$4:$A586,$A586,$C$4:$C586,"&lt;&gt;"))</f>
        <v/>
      </c>
    </row>
    <row r="587" spans="1:10" x14ac:dyDescent="0.3">
      <c r="A587" s="17"/>
      <c r="B587" s="19" t="str">
        <f>IF($A587="","",IFERROR(INDEX(Bills!$B:$B,MATCH($A587,Bills!$A:$A,0)),""))</f>
        <v/>
      </c>
      <c r="C587" s="17"/>
      <c r="D587" s="21" t="str">
        <f>IF($C587="","",IFERROR(VLOOKUP($C587,Services!$A$4:$C$203,2,FALSE),"Other"))</f>
        <v/>
      </c>
      <c r="E587" s="17"/>
      <c r="F587" s="18" t="str">
        <f>IF($C587="","",IFERROR(VLOOKUP($C587,Services!$A$4:$C$203,3,FALSE),0))</f>
        <v/>
      </c>
      <c r="G587" s="20" t="str">
        <f t="shared" si="18"/>
        <v/>
      </c>
      <c r="H587" s="18"/>
      <c r="I587" s="20" t="str">
        <f t="shared" si="19"/>
        <v/>
      </c>
      <c r="J587" s="21" t="str">
        <f>IF(OR($A587="",$C587=""),"",$A587&amp;"#"&amp;COUNTIFS($A$4:$A587,$A587,$C$4:$C587,"&lt;&gt;"))</f>
        <v/>
      </c>
    </row>
    <row r="588" spans="1:10" x14ac:dyDescent="0.3">
      <c r="A588" s="17"/>
      <c r="B588" s="19" t="str">
        <f>IF($A588="","",IFERROR(INDEX(Bills!$B:$B,MATCH($A588,Bills!$A:$A,0)),""))</f>
        <v/>
      </c>
      <c r="C588" s="17"/>
      <c r="D588" s="21" t="str">
        <f>IF($C588="","",IFERROR(VLOOKUP($C588,Services!$A$4:$C$203,2,FALSE),"Other"))</f>
        <v/>
      </c>
      <c r="E588" s="17"/>
      <c r="F588" s="18" t="str">
        <f>IF($C588="","",IFERROR(VLOOKUP($C588,Services!$A$4:$C$203,3,FALSE),0))</f>
        <v/>
      </c>
      <c r="G588" s="20" t="str">
        <f t="shared" si="18"/>
        <v/>
      </c>
      <c r="H588" s="18"/>
      <c r="I588" s="20" t="str">
        <f t="shared" si="19"/>
        <v/>
      </c>
      <c r="J588" s="21" t="str">
        <f>IF(OR($A588="",$C588=""),"",$A588&amp;"#"&amp;COUNTIFS($A$4:$A588,$A588,$C$4:$C588,"&lt;&gt;"))</f>
        <v/>
      </c>
    </row>
    <row r="589" spans="1:10" x14ac:dyDescent="0.3">
      <c r="A589" s="17"/>
      <c r="B589" s="19" t="str">
        <f>IF($A589="","",IFERROR(INDEX(Bills!$B:$B,MATCH($A589,Bills!$A:$A,0)),""))</f>
        <v/>
      </c>
      <c r="C589" s="17"/>
      <c r="D589" s="21" t="str">
        <f>IF($C589="","",IFERROR(VLOOKUP($C589,Services!$A$4:$C$203,2,FALSE),"Other"))</f>
        <v/>
      </c>
      <c r="E589" s="17"/>
      <c r="F589" s="18" t="str">
        <f>IF($C589="","",IFERROR(VLOOKUP($C589,Services!$A$4:$C$203,3,FALSE),0))</f>
        <v/>
      </c>
      <c r="G589" s="20" t="str">
        <f t="shared" si="18"/>
        <v/>
      </c>
      <c r="H589" s="18"/>
      <c r="I589" s="20" t="str">
        <f t="shared" si="19"/>
        <v/>
      </c>
      <c r="J589" s="21" t="str">
        <f>IF(OR($A589="",$C589=""),"",$A589&amp;"#"&amp;COUNTIFS($A$4:$A589,$A589,$C$4:$C589,"&lt;&gt;"))</f>
        <v/>
      </c>
    </row>
    <row r="590" spans="1:10" x14ac:dyDescent="0.3">
      <c r="A590" s="17"/>
      <c r="B590" s="19" t="str">
        <f>IF($A590="","",IFERROR(INDEX(Bills!$B:$B,MATCH($A590,Bills!$A:$A,0)),""))</f>
        <v/>
      </c>
      <c r="C590" s="17"/>
      <c r="D590" s="21" t="str">
        <f>IF($C590="","",IFERROR(VLOOKUP($C590,Services!$A$4:$C$203,2,FALSE),"Other"))</f>
        <v/>
      </c>
      <c r="E590" s="17"/>
      <c r="F590" s="18" t="str">
        <f>IF($C590="","",IFERROR(VLOOKUP($C590,Services!$A$4:$C$203,3,FALSE),0))</f>
        <v/>
      </c>
      <c r="G590" s="20" t="str">
        <f t="shared" si="18"/>
        <v/>
      </c>
      <c r="H590" s="18"/>
      <c r="I590" s="20" t="str">
        <f t="shared" si="19"/>
        <v/>
      </c>
      <c r="J590" s="21" t="str">
        <f>IF(OR($A590="",$C590=""),"",$A590&amp;"#"&amp;COUNTIFS($A$4:$A590,$A590,$C$4:$C590,"&lt;&gt;"))</f>
        <v/>
      </c>
    </row>
    <row r="591" spans="1:10" x14ac:dyDescent="0.3">
      <c r="A591" s="17"/>
      <c r="B591" s="19" t="str">
        <f>IF($A591="","",IFERROR(INDEX(Bills!$B:$B,MATCH($A591,Bills!$A:$A,0)),""))</f>
        <v/>
      </c>
      <c r="C591" s="17"/>
      <c r="D591" s="21" t="str">
        <f>IF($C591="","",IFERROR(VLOOKUP($C591,Services!$A$4:$C$203,2,FALSE),"Other"))</f>
        <v/>
      </c>
      <c r="E591" s="17"/>
      <c r="F591" s="18" t="str">
        <f>IF($C591="","",IFERROR(VLOOKUP($C591,Services!$A$4:$C$203,3,FALSE),0))</f>
        <v/>
      </c>
      <c r="G591" s="20" t="str">
        <f t="shared" si="18"/>
        <v/>
      </c>
      <c r="H591" s="18"/>
      <c r="I591" s="20" t="str">
        <f t="shared" si="19"/>
        <v/>
      </c>
      <c r="J591" s="21" t="str">
        <f>IF(OR($A591="",$C591=""),"",$A591&amp;"#"&amp;COUNTIFS($A$4:$A591,$A591,$C$4:$C591,"&lt;&gt;"))</f>
        <v/>
      </c>
    </row>
    <row r="592" spans="1:10" x14ac:dyDescent="0.3">
      <c r="A592" s="17"/>
      <c r="B592" s="19" t="str">
        <f>IF($A592="","",IFERROR(INDEX(Bills!$B:$B,MATCH($A592,Bills!$A:$A,0)),""))</f>
        <v/>
      </c>
      <c r="C592" s="17"/>
      <c r="D592" s="21" t="str">
        <f>IF($C592="","",IFERROR(VLOOKUP($C592,Services!$A$4:$C$203,2,FALSE),"Other"))</f>
        <v/>
      </c>
      <c r="E592" s="17"/>
      <c r="F592" s="18" t="str">
        <f>IF($C592="","",IFERROR(VLOOKUP($C592,Services!$A$4:$C$203,3,FALSE),0))</f>
        <v/>
      </c>
      <c r="G592" s="20" t="str">
        <f t="shared" si="18"/>
        <v/>
      </c>
      <c r="H592" s="18"/>
      <c r="I592" s="20" t="str">
        <f t="shared" si="19"/>
        <v/>
      </c>
      <c r="J592" s="21" t="str">
        <f>IF(OR($A592="",$C592=""),"",$A592&amp;"#"&amp;COUNTIFS($A$4:$A592,$A592,$C$4:$C592,"&lt;&gt;"))</f>
        <v/>
      </c>
    </row>
    <row r="593" spans="1:10" x14ac:dyDescent="0.3">
      <c r="A593" s="17"/>
      <c r="B593" s="19" t="str">
        <f>IF($A593="","",IFERROR(INDEX(Bills!$B:$B,MATCH($A593,Bills!$A:$A,0)),""))</f>
        <v/>
      </c>
      <c r="C593" s="17"/>
      <c r="D593" s="21" t="str">
        <f>IF($C593="","",IFERROR(VLOOKUP($C593,Services!$A$4:$C$203,2,FALSE),"Other"))</f>
        <v/>
      </c>
      <c r="E593" s="17"/>
      <c r="F593" s="18" t="str">
        <f>IF($C593="","",IFERROR(VLOOKUP($C593,Services!$A$4:$C$203,3,FALSE),0))</f>
        <v/>
      </c>
      <c r="G593" s="20" t="str">
        <f t="shared" si="18"/>
        <v/>
      </c>
      <c r="H593" s="18"/>
      <c r="I593" s="20" t="str">
        <f t="shared" si="19"/>
        <v/>
      </c>
      <c r="J593" s="21" t="str">
        <f>IF(OR($A593="",$C593=""),"",$A593&amp;"#"&amp;COUNTIFS($A$4:$A593,$A593,$C$4:$C593,"&lt;&gt;"))</f>
        <v/>
      </c>
    </row>
    <row r="594" spans="1:10" x14ac:dyDescent="0.3">
      <c r="A594" s="17"/>
      <c r="B594" s="19" t="str">
        <f>IF($A594="","",IFERROR(INDEX(Bills!$B:$B,MATCH($A594,Bills!$A:$A,0)),""))</f>
        <v/>
      </c>
      <c r="C594" s="17"/>
      <c r="D594" s="21" t="str">
        <f>IF($C594="","",IFERROR(VLOOKUP($C594,Services!$A$4:$C$203,2,FALSE),"Other"))</f>
        <v/>
      </c>
      <c r="E594" s="17"/>
      <c r="F594" s="18" t="str">
        <f>IF($C594="","",IFERROR(VLOOKUP($C594,Services!$A$4:$C$203,3,FALSE),0))</f>
        <v/>
      </c>
      <c r="G594" s="20" t="str">
        <f t="shared" si="18"/>
        <v/>
      </c>
      <c r="H594" s="18"/>
      <c r="I594" s="20" t="str">
        <f t="shared" si="19"/>
        <v/>
      </c>
      <c r="J594" s="21" t="str">
        <f>IF(OR($A594="",$C594=""),"",$A594&amp;"#"&amp;COUNTIFS($A$4:$A594,$A594,$C$4:$C594,"&lt;&gt;"))</f>
        <v/>
      </c>
    </row>
    <row r="595" spans="1:10" x14ac:dyDescent="0.3">
      <c r="A595" s="17"/>
      <c r="B595" s="19" t="str">
        <f>IF($A595="","",IFERROR(INDEX(Bills!$B:$B,MATCH($A595,Bills!$A:$A,0)),""))</f>
        <v/>
      </c>
      <c r="C595" s="17"/>
      <c r="D595" s="21" t="str">
        <f>IF($C595="","",IFERROR(VLOOKUP($C595,Services!$A$4:$C$203,2,FALSE),"Other"))</f>
        <v/>
      </c>
      <c r="E595" s="17"/>
      <c r="F595" s="18" t="str">
        <f>IF($C595="","",IFERROR(VLOOKUP($C595,Services!$A$4:$C$203,3,FALSE),0))</f>
        <v/>
      </c>
      <c r="G595" s="20" t="str">
        <f t="shared" si="18"/>
        <v/>
      </c>
      <c r="H595" s="18"/>
      <c r="I595" s="20" t="str">
        <f t="shared" si="19"/>
        <v/>
      </c>
      <c r="J595" s="21" t="str">
        <f>IF(OR($A595="",$C595=""),"",$A595&amp;"#"&amp;COUNTIFS($A$4:$A595,$A595,$C$4:$C595,"&lt;&gt;"))</f>
        <v/>
      </c>
    </row>
    <row r="596" spans="1:10" x14ac:dyDescent="0.3">
      <c r="A596" s="17"/>
      <c r="B596" s="19" t="str">
        <f>IF($A596="","",IFERROR(INDEX(Bills!$B:$B,MATCH($A596,Bills!$A:$A,0)),""))</f>
        <v/>
      </c>
      <c r="C596" s="17"/>
      <c r="D596" s="21" t="str">
        <f>IF($C596="","",IFERROR(VLOOKUP($C596,Services!$A$4:$C$203,2,FALSE),"Other"))</f>
        <v/>
      </c>
      <c r="E596" s="17"/>
      <c r="F596" s="18" t="str">
        <f>IF($C596="","",IFERROR(VLOOKUP($C596,Services!$A$4:$C$203,3,FALSE),0))</f>
        <v/>
      </c>
      <c r="G596" s="20" t="str">
        <f t="shared" si="18"/>
        <v/>
      </c>
      <c r="H596" s="18"/>
      <c r="I596" s="20" t="str">
        <f t="shared" si="19"/>
        <v/>
      </c>
      <c r="J596" s="21" t="str">
        <f>IF(OR($A596="",$C596=""),"",$A596&amp;"#"&amp;COUNTIFS($A$4:$A596,$A596,$C$4:$C596,"&lt;&gt;"))</f>
        <v/>
      </c>
    </row>
    <row r="597" spans="1:10" x14ac:dyDescent="0.3">
      <c r="A597" s="17"/>
      <c r="B597" s="19" t="str">
        <f>IF($A597="","",IFERROR(INDEX(Bills!$B:$B,MATCH($A597,Bills!$A:$A,0)),""))</f>
        <v/>
      </c>
      <c r="C597" s="17"/>
      <c r="D597" s="21" t="str">
        <f>IF($C597="","",IFERROR(VLOOKUP($C597,Services!$A$4:$C$203,2,FALSE),"Other"))</f>
        <v/>
      </c>
      <c r="E597" s="17"/>
      <c r="F597" s="18" t="str">
        <f>IF($C597="","",IFERROR(VLOOKUP($C597,Services!$A$4:$C$203,3,FALSE),0))</f>
        <v/>
      </c>
      <c r="G597" s="20" t="str">
        <f t="shared" si="18"/>
        <v/>
      </c>
      <c r="H597" s="18"/>
      <c r="I597" s="20" t="str">
        <f t="shared" si="19"/>
        <v/>
      </c>
      <c r="J597" s="21" t="str">
        <f>IF(OR($A597="",$C597=""),"",$A597&amp;"#"&amp;COUNTIFS($A$4:$A597,$A597,$C$4:$C597,"&lt;&gt;"))</f>
        <v/>
      </c>
    </row>
    <row r="598" spans="1:10" x14ac:dyDescent="0.3">
      <c r="A598" s="17"/>
      <c r="B598" s="19" t="str">
        <f>IF($A598="","",IFERROR(INDEX(Bills!$B:$B,MATCH($A598,Bills!$A:$A,0)),""))</f>
        <v/>
      </c>
      <c r="C598" s="17"/>
      <c r="D598" s="21" t="str">
        <f>IF($C598="","",IFERROR(VLOOKUP($C598,Services!$A$4:$C$203,2,FALSE),"Other"))</f>
        <v/>
      </c>
      <c r="E598" s="17"/>
      <c r="F598" s="18" t="str">
        <f>IF($C598="","",IFERROR(VLOOKUP($C598,Services!$A$4:$C$203,3,FALSE),0))</f>
        <v/>
      </c>
      <c r="G598" s="20" t="str">
        <f t="shared" si="18"/>
        <v/>
      </c>
      <c r="H598" s="18"/>
      <c r="I598" s="20" t="str">
        <f t="shared" si="19"/>
        <v/>
      </c>
      <c r="J598" s="21" t="str">
        <f>IF(OR($A598="",$C598=""),"",$A598&amp;"#"&amp;COUNTIFS($A$4:$A598,$A598,$C$4:$C598,"&lt;&gt;"))</f>
        <v/>
      </c>
    </row>
    <row r="599" spans="1:10" x14ac:dyDescent="0.3">
      <c r="A599" s="17"/>
      <c r="B599" s="19" t="str">
        <f>IF($A599="","",IFERROR(INDEX(Bills!$B:$B,MATCH($A599,Bills!$A:$A,0)),""))</f>
        <v/>
      </c>
      <c r="C599" s="17"/>
      <c r="D599" s="21" t="str">
        <f>IF($C599="","",IFERROR(VLOOKUP($C599,Services!$A$4:$C$203,2,FALSE),"Other"))</f>
        <v/>
      </c>
      <c r="E599" s="17"/>
      <c r="F599" s="18" t="str">
        <f>IF($C599="","",IFERROR(VLOOKUP($C599,Services!$A$4:$C$203,3,FALSE),0))</f>
        <v/>
      </c>
      <c r="G599" s="20" t="str">
        <f t="shared" si="18"/>
        <v/>
      </c>
      <c r="H599" s="18"/>
      <c r="I599" s="20" t="str">
        <f t="shared" si="19"/>
        <v/>
      </c>
      <c r="J599" s="21" t="str">
        <f>IF(OR($A599="",$C599=""),"",$A599&amp;"#"&amp;COUNTIFS($A$4:$A599,$A599,$C$4:$C599,"&lt;&gt;"))</f>
        <v/>
      </c>
    </row>
    <row r="600" spans="1:10" x14ac:dyDescent="0.3">
      <c r="A600" s="17"/>
      <c r="B600" s="19" t="str">
        <f>IF($A600="","",IFERROR(INDEX(Bills!$B:$B,MATCH($A600,Bills!$A:$A,0)),""))</f>
        <v/>
      </c>
      <c r="C600" s="17"/>
      <c r="D600" s="21" t="str">
        <f>IF($C600="","",IFERROR(VLOOKUP($C600,Services!$A$4:$C$203,2,FALSE),"Other"))</f>
        <v/>
      </c>
      <c r="E600" s="17"/>
      <c r="F600" s="18" t="str">
        <f>IF($C600="","",IFERROR(VLOOKUP($C600,Services!$A$4:$C$203,3,FALSE),0))</f>
        <v/>
      </c>
      <c r="G600" s="20" t="str">
        <f t="shared" si="18"/>
        <v/>
      </c>
      <c r="H600" s="18"/>
      <c r="I600" s="20" t="str">
        <f t="shared" si="19"/>
        <v/>
      </c>
      <c r="J600" s="21" t="str">
        <f>IF(OR($A600="",$C600=""),"",$A600&amp;"#"&amp;COUNTIFS($A$4:$A600,$A600,$C$4:$C600,"&lt;&gt;"))</f>
        <v/>
      </c>
    </row>
    <row r="601" spans="1:10" x14ac:dyDescent="0.3">
      <c r="A601" s="17"/>
      <c r="B601" s="19" t="str">
        <f>IF($A601="","",IFERROR(INDEX(Bills!$B:$B,MATCH($A601,Bills!$A:$A,0)),""))</f>
        <v/>
      </c>
      <c r="C601" s="17"/>
      <c r="D601" s="21" t="str">
        <f>IF($C601="","",IFERROR(VLOOKUP($C601,Services!$A$4:$C$203,2,FALSE),"Other"))</f>
        <v/>
      </c>
      <c r="E601" s="17"/>
      <c r="F601" s="18" t="str">
        <f>IF($C601="","",IFERROR(VLOOKUP($C601,Services!$A$4:$C$203,3,FALSE),0))</f>
        <v/>
      </c>
      <c r="G601" s="20" t="str">
        <f t="shared" si="18"/>
        <v/>
      </c>
      <c r="H601" s="18"/>
      <c r="I601" s="20" t="str">
        <f t="shared" si="19"/>
        <v/>
      </c>
      <c r="J601" s="21" t="str">
        <f>IF(OR($A601="",$C601=""),"",$A601&amp;"#"&amp;COUNTIFS($A$4:$A601,$A601,$C$4:$C601,"&lt;&gt;"))</f>
        <v/>
      </c>
    </row>
    <row r="602" spans="1:10" x14ac:dyDescent="0.3">
      <c r="A602" s="17"/>
      <c r="B602" s="19" t="str">
        <f>IF($A602="","",IFERROR(INDEX(Bills!$B:$B,MATCH($A602,Bills!$A:$A,0)),""))</f>
        <v/>
      </c>
      <c r="C602" s="17"/>
      <c r="D602" s="21" t="str">
        <f>IF($C602="","",IFERROR(VLOOKUP($C602,Services!$A$4:$C$203,2,FALSE),"Other"))</f>
        <v/>
      </c>
      <c r="E602" s="17"/>
      <c r="F602" s="18" t="str">
        <f>IF($C602="","",IFERROR(VLOOKUP($C602,Services!$A$4:$C$203,3,FALSE),0))</f>
        <v/>
      </c>
      <c r="G602" s="20" t="str">
        <f t="shared" si="18"/>
        <v/>
      </c>
      <c r="H602" s="18"/>
      <c r="I602" s="20" t="str">
        <f t="shared" si="19"/>
        <v/>
      </c>
      <c r="J602" s="21" t="str">
        <f>IF(OR($A602="",$C602=""),"",$A602&amp;"#"&amp;COUNTIFS($A$4:$A602,$A602,$C$4:$C602,"&lt;&gt;"))</f>
        <v/>
      </c>
    </row>
    <row r="603" spans="1:10" x14ac:dyDescent="0.3">
      <c r="A603" s="17"/>
      <c r="B603" s="19" t="str">
        <f>IF($A603="","",IFERROR(INDEX(Bills!$B:$B,MATCH($A603,Bills!$A:$A,0)),""))</f>
        <v/>
      </c>
      <c r="C603" s="17"/>
      <c r="D603" s="21" t="str">
        <f>IF($C603="","",IFERROR(VLOOKUP($C603,Services!$A$4:$C$203,2,FALSE),"Other"))</f>
        <v/>
      </c>
      <c r="E603" s="17"/>
      <c r="F603" s="18" t="str">
        <f>IF($C603="","",IFERROR(VLOOKUP($C603,Services!$A$4:$C$203,3,FALSE),0))</f>
        <v/>
      </c>
      <c r="G603" s="20" t="str">
        <f t="shared" si="18"/>
        <v/>
      </c>
      <c r="H603" s="18"/>
      <c r="I603" s="20" t="str">
        <f t="shared" si="19"/>
        <v/>
      </c>
      <c r="J603" s="21" t="str">
        <f>IF(OR($A603="",$C603=""),"",$A603&amp;"#"&amp;COUNTIFS($A$4:$A603,$A603,$C$4:$C603,"&lt;&gt;"))</f>
        <v/>
      </c>
    </row>
    <row r="604" spans="1:10" x14ac:dyDescent="0.3">
      <c r="A604" s="17"/>
      <c r="B604" s="19" t="str">
        <f>IF($A604="","",IFERROR(INDEX(Bills!$B:$B,MATCH($A604,Bills!$A:$A,0)),""))</f>
        <v/>
      </c>
      <c r="C604" s="17"/>
      <c r="D604" s="21" t="str">
        <f>IF($C604="","",IFERROR(VLOOKUP($C604,Services!$A$4:$C$203,2,FALSE),"Other"))</f>
        <v/>
      </c>
      <c r="E604" s="17"/>
      <c r="F604" s="18" t="str">
        <f>IF($C604="","",IFERROR(VLOOKUP($C604,Services!$A$4:$C$203,3,FALSE),0))</f>
        <v/>
      </c>
      <c r="G604" s="20" t="str">
        <f t="shared" si="18"/>
        <v/>
      </c>
      <c r="H604" s="18"/>
      <c r="I604" s="20" t="str">
        <f t="shared" si="19"/>
        <v/>
      </c>
      <c r="J604" s="21" t="str">
        <f>IF(OR($A604="",$C604=""),"",$A604&amp;"#"&amp;COUNTIFS($A$4:$A604,$A604,$C$4:$C604,"&lt;&gt;"))</f>
        <v/>
      </c>
    </row>
    <row r="605" spans="1:10" x14ac:dyDescent="0.3">
      <c r="A605" s="17"/>
      <c r="B605" s="19" t="str">
        <f>IF($A605="","",IFERROR(INDEX(Bills!$B:$B,MATCH($A605,Bills!$A:$A,0)),""))</f>
        <v/>
      </c>
      <c r="C605" s="17"/>
      <c r="D605" s="21" t="str">
        <f>IF($C605="","",IFERROR(VLOOKUP($C605,Services!$A$4:$C$203,2,FALSE),"Other"))</f>
        <v/>
      </c>
      <c r="E605" s="17"/>
      <c r="F605" s="18" t="str">
        <f>IF($C605="","",IFERROR(VLOOKUP($C605,Services!$A$4:$C$203,3,FALSE),0))</f>
        <v/>
      </c>
      <c r="G605" s="20" t="str">
        <f t="shared" si="18"/>
        <v/>
      </c>
      <c r="H605" s="18"/>
      <c r="I605" s="20" t="str">
        <f t="shared" si="19"/>
        <v/>
      </c>
      <c r="J605" s="21" t="str">
        <f>IF(OR($A605="",$C605=""),"",$A605&amp;"#"&amp;COUNTIFS($A$4:$A605,$A605,$C$4:$C605,"&lt;&gt;"))</f>
        <v/>
      </c>
    </row>
    <row r="606" spans="1:10" x14ac:dyDescent="0.3">
      <c r="A606" s="17"/>
      <c r="B606" s="19" t="str">
        <f>IF($A606="","",IFERROR(INDEX(Bills!$B:$B,MATCH($A606,Bills!$A:$A,0)),""))</f>
        <v/>
      </c>
      <c r="C606" s="17"/>
      <c r="D606" s="21" t="str">
        <f>IF($C606="","",IFERROR(VLOOKUP($C606,Services!$A$4:$C$203,2,FALSE),"Other"))</f>
        <v/>
      </c>
      <c r="E606" s="17"/>
      <c r="F606" s="18" t="str">
        <f>IF($C606="","",IFERROR(VLOOKUP($C606,Services!$A$4:$C$203,3,FALSE),0))</f>
        <v/>
      </c>
      <c r="G606" s="20" t="str">
        <f t="shared" si="18"/>
        <v/>
      </c>
      <c r="H606" s="18"/>
      <c r="I606" s="20" t="str">
        <f t="shared" si="19"/>
        <v/>
      </c>
      <c r="J606" s="21" t="str">
        <f>IF(OR($A606="",$C606=""),"",$A606&amp;"#"&amp;COUNTIFS($A$4:$A606,$A606,$C$4:$C606,"&lt;&gt;"))</f>
        <v/>
      </c>
    </row>
    <row r="607" spans="1:10" x14ac:dyDescent="0.3">
      <c r="A607" s="17"/>
      <c r="B607" s="19" t="str">
        <f>IF($A607="","",IFERROR(INDEX(Bills!$B:$B,MATCH($A607,Bills!$A:$A,0)),""))</f>
        <v/>
      </c>
      <c r="C607" s="17"/>
      <c r="D607" s="21" t="str">
        <f>IF($C607="","",IFERROR(VLOOKUP($C607,Services!$A$4:$C$203,2,FALSE),"Other"))</f>
        <v/>
      </c>
      <c r="E607" s="17"/>
      <c r="F607" s="18" t="str">
        <f>IF($C607="","",IFERROR(VLOOKUP($C607,Services!$A$4:$C$203,3,FALSE),0))</f>
        <v/>
      </c>
      <c r="G607" s="20" t="str">
        <f t="shared" si="18"/>
        <v/>
      </c>
      <c r="H607" s="18"/>
      <c r="I607" s="20" t="str">
        <f t="shared" si="19"/>
        <v/>
      </c>
      <c r="J607" s="21" t="str">
        <f>IF(OR($A607="",$C607=""),"",$A607&amp;"#"&amp;COUNTIFS($A$4:$A607,$A607,$C$4:$C607,"&lt;&gt;"))</f>
        <v/>
      </c>
    </row>
    <row r="608" spans="1:10" x14ac:dyDescent="0.3">
      <c r="A608" s="17"/>
      <c r="B608" s="19" t="str">
        <f>IF($A608="","",IFERROR(INDEX(Bills!$B:$B,MATCH($A608,Bills!$A:$A,0)),""))</f>
        <v/>
      </c>
      <c r="C608" s="17"/>
      <c r="D608" s="21" t="str">
        <f>IF($C608="","",IFERROR(VLOOKUP($C608,Services!$A$4:$C$203,2,FALSE),"Other"))</f>
        <v/>
      </c>
      <c r="E608" s="17"/>
      <c r="F608" s="18" t="str">
        <f>IF($C608="","",IFERROR(VLOOKUP($C608,Services!$A$4:$C$203,3,FALSE),0))</f>
        <v/>
      </c>
      <c r="G608" s="20" t="str">
        <f t="shared" si="18"/>
        <v/>
      </c>
      <c r="H608" s="18"/>
      <c r="I608" s="20" t="str">
        <f t="shared" si="19"/>
        <v/>
      </c>
      <c r="J608" s="21" t="str">
        <f>IF(OR($A608="",$C608=""),"",$A608&amp;"#"&amp;COUNTIFS($A$4:$A608,$A608,$C$4:$C608,"&lt;&gt;"))</f>
        <v/>
      </c>
    </row>
    <row r="609" spans="1:10" x14ac:dyDescent="0.3">
      <c r="A609" s="17"/>
      <c r="B609" s="19" t="str">
        <f>IF($A609="","",IFERROR(INDEX(Bills!$B:$B,MATCH($A609,Bills!$A:$A,0)),""))</f>
        <v/>
      </c>
      <c r="C609" s="17"/>
      <c r="D609" s="21" t="str">
        <f>IF($C609="","",IFERROR(VLOOKUP($C609,Services!$A$4:$C$203,2,FALSE),"Other"))</f>
        <v/>
      </c>
      <c r="E609" s="17"/>
      <c r="F609" s="18" t="str">
        <f>IF($C609="","",IFERROR(VLOOKUP($C609,Services!$A$4:$C$203,3,FALSE),0))</f>
        <v/>
      </c>
      <c r="G609" s="20" t="str">
        <f t="shared" si="18"/>
        <v/>
      </c>
      <c r="H609" s="18"/>
      <c r="I609" s="20" t="str">
        <f t="shared" si="19"/>
        <v/>
      </c>
      <c r="J609" s="21" t="str">
        <f>IF(OR($A609="",$C609=""),"",$A609&amp;"#"&amp;COUNTIFS($A$4:$A609,$A609,$C$4:$C609,"&lt;&gt;"))</f>
        <v/>
      </c>
    </row>
    <row r="610" spans="1:10" x14ac:dyDescent="0.3">
      <c r="A610" s="17"/>
      <c r="B610" s="19" t="str">
        <f>IF($A610="","",IFERROR(INDEX(Bills!$B:$B,MATCH($A610,Bills!$A:$A,0)),""))</f>
        <v/>
      </c>
      <c r="C610" s="17"/>
      <c r="D610" s="21" t="str">
        <f>IF($C610="","",IFERROR(VLOOKUP($C610,Services!$A$4:$C$203,2,FALSE),"Other"))</f>
        <v/>
      </c>
      <c r="E610" s="17"/>
      <c r="F610" s="18" t="str">
        <f>IF($C610="","",IFERROR(VLOOKUP($C610,Services!$A$4:$C$203,3,FALSE),0))</f>
        <v/>
      </c>
      <c r="G610" s="20" t="str">
        <f t="shared" si="18"/>
        <v/>
      </c>
      <c r="H610" s="18"/>
      <c r="I610" s="20" t="str">
        <f t="shared" si="19"/>
        <v/>
      </c>
      <c r="J610" s="21" t="str">
        <f>IF(OR($A610="",$C610=""),"",$A610&amp;"#"&amp;COUNTIFS($A$4:$A610,$A610,$C$4:$C610,"&lt;&gt;"))</f>
        <v/>
      </c>
    </row>
    <row r="611" spans="1:10" x14ac:dyDescent="0.3">
      <c r="A611" s="17"/>
      <c r="B611" s="19" t="str">
        <f>IF($A611="","",IFERROR(INDEX(Bills!$B:$B,MATCH($A611,Bills!$A:$A,0)),""))</f>
        <v/>
      </c>
      <c r="C611" s="17"/>
      <c r="D611" s="21" t="str">
        <f>IF($C611="","",IFERROR(VLOOKUP($C611,Services!$A$4:$C$203,2,FALSE),"Other"))</f>
        <v/>
      </c>
      <c r="E611" s="17"/>
      <c r="F611" s="18" t="str">
        <f>IF($C611="","",IFERROR(VLOOKUP($C611,Services!$A$4:$C$203,3,FALSE),0))</f>
        <v/>
      </c>
      <c r="G611" s="20" t="str">
        <f t="shared" si="18"/>
        <v/>
      </c>
      <c r="H611" s="18"/>
      <c r="I611" s="20" t="str">
        <f t="shared" si="19"/>
        <v/>
      </c>
      <c r="J611" s="21" t="str">
        <f>IF(OR($A611="",$C611=""),"",$A611&amp;"#"&amp;COUNTIFS($A$4:$A611,$A611,$C$4:$C611,"&lt;&gt;"))</f>
        <v/>
      </c>
    </row>
    <row r="612" spans="1:10" x14ac:dyDescent="0.3">
      <c r="A612" s="17"/>
      <c r="B612" s="19" t="str">
        <f>IF($A612="","",IFERROR(INDEX(Bills!$B:$B,MATCH($A612,Bills!$A:$A,0)),""))</f>
        <v/>
      </c>
      <c r="C612" s="17"/>
      <c r="D612" s="21" t="str">
        <f>IF($C612="","",IFERROR(VLOOKUP($C612,Services!$A$4:$C$203,2,FALSE),"Other"))</f>
        <v/>
      </c>
      <c r="E612" s="17"/>
      <c r="F612" s="18" t="str">
        <f>IF($C612="","",IFERROR(VLOOKUP($C612,Services!$A$4:$C$203,3,FALSE),0))</f>
        <v/>
      </c>
      <c r="G612" s="20" t="str">
        <f t="shared" si="18"/>
        <v/>
      </c>
      <c r="H612" s="18"/>
      <c r="I612" s="20" t="str">
        <f t="shared" si="19"/>
        <v/>
      </c>
      <c r="J612" s="21" t="str">
        <f>IF(OR($A612="",$C612=""),"",$A612&amp;"#"&amp;COUNTIFS($A$4:$A612,$A612,$C$4:$C612,"&lt;&gt;"))</f>
        <v/>
      </c>
    </row>
    <row r="613" spans="1:10" x14ac:dyDescent="0.3">
      <c r="A613" s="17"/>
      <c r="B613" s="19" t="str">
        <f>IF($A613="","",IFERROR(INDEX(Bills!$B:$B,MATCH($A613,Bills!$A:$A,0)),""))</f>
        <v/>
      </c>
      <c r="C613" s="17"/>
      <c r="D613" s="21" t="str">
        <f>IF($C613="","",IFERROR(VLOOKUP($C613,Services!$A$4:$C$203,2,FALSE),"Other"))</f>
        <v/>
      </c>
      <c r="E613" s="17"/>
      <c r="F613" s="18" t="str">
        <f>IF($C613="","",IFERROR(VLOOKUP($C613,Services!$A$4:$C$203,3,FALSE),0))</f>
        <v/>
      </c>
      <c r="G613" s="20" t="str">
        <f t="shared" si="18"/>
        <v/>
      </c>
      <c r="H613" s="18"/>
      <c r="I613" s="20" t="str">
        <f t="shared" si="19"/>
        <v/>
      </c>
      <c r="J613" s="21" t="str">
        <f>IF(OR($A613="",$C613=""),"",$A613&amp;"#"&amp;COUNTIFS($A$4:$A613,$A613,$C$4:$C613,"&lt;&gt;"))</f>
        <v/>
      </c>
    </row>
    <row r="614" spans="1:10" x14ac:dyDescent="0.3">
      <c r="A614" s="17"/>
      <c r="B614" s="19" t="str">
        <f>IF($A614="","",IFERROR(INDEX(Bills!$B:$B,MATCH($A614,Bills!$A:$A,0)),""))</f>
        <v/>
      </c>
      <c r="C614" s="17"/>
      <c r="D614" s="21" t="str">
        <f>IF($C614="","",IFERROR(VLOOKUP($C614,Services!$A$4:$C$203,2,FALSE),"Other"))</f>
        <v/>
      </c>
      <c r="E614" s="17"/>
      <c r="F614" s="18" t="str">
        <f>IF($C614="","",IFERROR(VLOOKUP($C614,Services!$A$4:$C$203,3,FALSE),0))</f>
        <v/>
      </c>
      <c r="G614" s="20" t="str">
        <f t="shared" si="18"/>
        <v/>
      </c>
      <c r="H614" s="18"/>
      <c r="I614" s="20" t="str">
        <f t="shared" si="19"/>
        <v/>
      </c>
      <c r="J614" s="21" t="str">
        <f>IF(OR($A614="",$C614=""),"",$A614&amp;"#"&amp;COUNTIFS($A$4:$A614,$A614,$C$4:$C614,"&lt;&gt;"))</f>
        <v/>
      </c>
    </row>
    <row r="615" spans="1:10" x14ac:dyDescent="0.3">
      <c r="A615" s="17"/>
      <c r="B615" s="19" t="str">
        <f>IF($A615="","",IFERROR(INDEX(Bills!$B:$B,MATCH($A615,Bills!$A:$A,0)),""))</f>
        <v/>
      </c>
      <c r="C615" s="17"/>
      <c r="D615" s="21" t="str">
        <f>IF($C615="","",IFERROR(VLOOKUP($C615,Services!$A$4:$C$203,2,FALSE),"Other"))</f>
        <v/>
      </c>
      <c r="E615" s="17"/>
      <c r="F615" s="18" t="str">
        <f>IF($C615="","",IFERROR(VLOOKUP($C615,Services!$A$4:$C$203,3,FALSE),0))</f>
        <v/>
      </c>
      <c r="G615" s="20" t="str">
        <f t="shared" si="18"/>
        <v/>
      </c>
      <c r="H615" s="18"/>
      <c r="I615" s="20" t="str">
        <f t="shared" si="19"/>
        <v/>
      </c>
      <c r="J615" s="21" t="str">
        <f>IF(OR($A615="",$C615=""),"",$A615&amp;"#"&amp;COUNTIFS($A$4:$A615,$A615,$C$4:$C615,"&lt;&gt;"))</f>
        <v/>
      </c>
    </row>
    <row r="616" spans="1:10" x14ac:dyDescent="0.3">
      <c r="A616" s="17"/>
      <c r="B616" s="19" t="str">
        <f>IF($A616="","",IFERROR(INDEX(Bills!$B:$B,MATCH($A616,Bills!$A:$A,0)),""))</f>
        <v/>
      </c>
      <c r="C616" s="17"/>
      <c r="D616" s="21" t="str">
        <f>IF($C616="","",IFERROR(VLOOKUP($C616,Services!$A$4:$C$203,2,FALSE),"Other"))</f>
        <v/>
      </c>
      <c r="E616" s="17"/>
      <c r="F616" s="18" t="str">
        <f>IF($C616="","",IFERROR(VLOOKUP($C616,Services!$A$4:$C$203,3,FALSE),0))</f>
        <v/>
      </c>
      <c r="G616" s="20" t="str">
        <f t="shared" si="18"/>
        <v/>
      </c>
      <c r="H616" s="18"/>
      <c r="I616" s="20" t="str">
        <f t="shared" si="19"/>
        <v/>
      </c>
      <c r="J616" s="21" t="str">
        <f>IF(OR($A616="",$C616=""),"",$A616&amp;"#"&amp;COUNTIFS($A$4:$A616,$A616,$C$4:$C616,"&lt;&gt;"))</f>
        <v/>
      </c>
    </row>
    <row r="617" spans="1:10" x14ac:dyDescent="0.3">
      <c r="A617" s="17"/>
      <c r="B617" s="19" t="str">
        <f>IF($A617="","",IFERROR(INDEX(Bills!$B:$B,MATCH($A617,Bills!$A:$A,0)),""))</f>
        <v/>
      </c>
      <c r="C617" s="17"/>
      <c r="D617" s="21" t="str">
        <f>IF($C617="","",IFERROR(VLOOKUP($C617,Services!$A$4:$C$203,2,FALSE),"Other"))</f>
        <v/>
      </c>
      <c r="E617" s="17"/>
      <c r="F617" s="18" t="str">
        <f>IF($C617="","",IFERROR(VLOOKUP($C617,Services!$A$4:$C$203,3,FALSE),0))</f>
        <v/>
      </c>
      <c r="G617" s="20" t="str">
        <f t="shared" si="18"/>
        <v/>
      </c>
      <c r="H617" s="18"/>
      <c r="I617" s="20" t="str">
        <f t="shared" si="19"/>
        <v/>
      </c>
      <c r="J617" s="21" t="str">
        <f>IF(OR($A617="",$C617=""),"",$A617&amp;"#"&amp;COUNTIFS($A$4:$A617,$A617,$C$4:$C617,"&lt;&gt;"))</f>
        <v/>
      </c>
    </row>
    <row r="618" spans="1:10" x14ac:dyDescent="0.3">
      <c r="A618" s="17"/>
      <c r="B618" s="19" t="str">
        <f>IF($A618="","",IFERROR(INDEX(Bills!$B:$B,MATCH($A618,Bills!$A:$A,0)),""))</f>
        <v/>
      </c>
      <c r="C618" s="17"/>
      <c r="D618" s="21" t="str">
        <f>IF($C618="","",IFERROR(VLOOKUP($C618,Services!$A$4:$C$203,2,FALSE),"Other"))</f>
        <v/>
      </c>
      <c r="E618" s="17"/>
      <c r="F618" s="18" t="str">
        <f>IF($C618="","",IFERROR(VLOOKUP($C618,Services!$A$4:$C$203,3,FALSE),0))</f>
        <v/>
      </c>
      <c r="G618" s="20" t="str">
        <f t="shared" si="18"/>
        <v/>
      </c>
      <c r="H618" s="18"/>
      <c r="I618" s="20" t="str">
        <f t="shared" si="19"/>
        <v/>
      </c>
      <c r="J618" s="21" t="str">
        <f>IF(OR($A618="",$C618=""),"",$A618&amp;"#"&amp;COUNTIFS($A$4:$A618,$A618,$C$4:$C618,"&lt;&gt;"))</f>
        <v/>
      </c>
    </row>
    <row r="619" spans="1:10" x14ac:dyDescent="0.3">
      <c r="A619" s="17"/>
      <c r="B619" s="19" t="str">
        <f>IF($A619="","",IFERROR(INDEX(Bills!$B:$B,MATCH($A619,Bills!$A:$A,0)),""))</f>
        <v/>
      </c>
      <c r="C619" s="17"/>
      <c r="D619" s="21" t="str">
        <f>IF($C619="","",IFERROR(VLOOKUP($C619,Services!$A$4:$C$203,2,FALSE),"Other"))</f>
        <v/>
      </c>
      <c r="E619" s="17"/>
      <c r="F619" s="18" t="str">
        <f>IF($C619="","",IFERROR(VLOOKUP($C619,Services!$A$4:$C$203,3,FALSE),0))</f>
        <v/>
      </c>
      <c r="G619" s="20" t="str">
        <f t="shared" si="18"/>
        <v/>
      </c>
      <c r="H619" s="18"/>
      <c r="I619" s="20" t="str">
        <f t="shared" si="19"/>
        <v/>
      </c>
      <c r="J619" s="21" t="str">
        <f>IF(OR($A619="",$C619=""),"",$A619&amp;"#"&amp;COUNTIFS($A$4:$A619,$A619,$C$4:$C619,"&lt;&gt;"))</f>
        <v/>
      </c>
    </row>
    <row r="620" spans="1:10" x14ac:dyDescent="0.3">
      <c r="A620" s="17"/>
      <c r="B620" s="19" t="str">
        <f>IF($A620="","",IFERROR(INDEX(Bills!$B:$B,MATCH($A620,Bills!$A:$A,0)),""))</f>
        <v/>
      </c>
      <c r="C620" s="17"/>
      <c r="D620" s="21" t="str">
        <f>IF($C620="","",IFERROR(VLOOKUP($C620,Services!$A$4:$C$203,2,FALSE),"Other"))</f>
        <v/>
      </c>
      <c r="E620" s="17"/>
      <c r="F620" s="18" t="str">
        <f>IF($C620="","",IFERROR(VLOOKUP($C620,Services!$A$4:$C$203,3,FALSE),0))</f>
        <v/>
      </c>
      <c r="G620" s="20" t="str">
        <f t="shared" si="18"/>
        <v/>
      </c>
      <c r="H620" s="18"/>
      <c r="I620" s="20" t="str">
        <f t="shared" si="19"/>
        <v/>
      </c>
      <c r="J620" s="21" t="str">
        <f>IF(OR($A620="",$C620=""),"",$A620&amp;"#"&amp;COUNTIFS($A$4:$A620,$A620,$C$4:$C620,"&lt;&gt;"))</f>
        <v/>
      </c>
    </row>
    <row r="621" spans="1:10" x14ac:dyDescent="0.3">
      <c r="A621" s="17"/>
      <c r="B621" s="19" t="str">
        <f>IF($A621="","",IFERROR(INDEX(Bills!$B:$B,MATCH($A621,Bills!$A:$A,0)),""))</f>
        <v/>
      </c>
      <c r="C621" s="17"/>
      <c r="D621" s="21" t="str">
        <f>IF($C621="","",IFERROR(VLOOKUP($C621,Services!$A$4:$C$203,2,FALSE),"Other"))</f>
        <v/>
      </c>
      <c r="E621" s="17"/>
      <c r="F621" s="18" t="str">
        <f>IF($C621="","",IFERROR(VLOOKUP($C621,Services!$A$4:$C$203,3,FALSE),0))</f>
        <v/>
      </c>
      <c r="G621" s="20" t="str">
        <f t="shared" si="18"/>
        <v/>
      </c>
      <c r="H621" s="18"/>
      <c r="I621" s="20" t="str">
        <f t="shared" si="19"/>
        <v/>
      </c>
      <c r="J621" s="21" t="str">
        <f>IF(OR($A621="",$C621=""),"",$A621&amp;"#"&amp;COUNTIFS($A$4:$A621,$A621,$C$4:$C621,"&lt;&gt;"))</f>
        <v/>
      </c>
    </row>
    <row r="622" spans="1:10" x14ac:dyDescent="0.3">
      <c r="A622" s="17"/>
      <c r="B622" s="19" t="str">
        <f>IF($A622="","",IFERROR(INDEX(Bills!$B:$B,MATCH($A622,Bills!$A:$A,0)),""))</f>
        <v/>
      </c>
      <c r="C622" s="17"/>
      <c r="D622" s="21" t="str">
        <f>IF($C622="","",IFERROR(VLOOKUP($C622,Services!$A$4:$C$203,2,FALSE),"Other"))</f>
        <v/>
      </c>
      <c r="E622" s="17"/>
      <c r="F622" s="18" t="str">
        <f>IF($C622="","",IFERROR(VLOOKUP($C622,Services!$A$4:$C$203,3,FALSE),0))</f>
        <v/>
      </c>
      <c r="G622" s="20" t="str">
        <f t="shared" si="18"/>
        <v/>
      </c>
      <c r="H622" s="18"/>
      <c r="I622" s="20" t="str">
        <f t="shared" si="19"/>
        <v/>
      </c>
      <c r="J622" s="21" t="str">
        <f>IF(OR($A622="",$C622=""),"",$A622&amp;"#"&amp;COUNTIFS($A$4:$A622,$A622,$C$4:$C622,"&lt;&gt;"))</f>
        <v/>
      </c>
    </row>
    <row r="623" spans="1:10" x14ac:dyDescent="0.3">
      <c r="A623" s="17"/>
      <c r="B623" s="19" t="str">
        <f>IF($A623="","",IFERROR(INDEX(Bills!$B:$B,MATCH($A623,Bills!$A:$A,0)),""))</f>
        <v/>
      </c>
      <c r="C623" s="17"/>
      <c r="D623" s="21" t="str">
        <f>IF($C623="","",IFERROR(VLOOKUP($C623,Services!$A$4:$C$203,2,FALSE),"Other"))</f>
        <v/>
      </c>
      <c r="E623" s="17"/>
      <c r="F623" s="18" t="str">
        <f>IF($C623="","",IFERROR(VLOOKUP($C623,Services!$A$4:$C$203,3,FALSE),0))</f>
        <v/>
      </c>
      <c r="G623" s="20" t="str">
        <f t="shared" si="18"/>
        <v/>
      </c>
      <c r="H623" s="18"/>
      <c r="I623" s="20" t="str">
        <f t="shared" si="19"/>
        <v/>
      </c>
      <c r="J623" s="21" t="str">
        <f>IF(OR($A623="",$C623=""),"",$A623&amp;"#"&amp;COUNTIFS($A$4:$A623,$A623,$C$4:$C623,"&lt;&gt;"))</f>
        <v/>
      </c>
    </row>
    <row r="624" spans="1:10" x14ac:dyDescent="0.3">
      <c r="A624" s="17"/>
      <c r="B624" s="19" t="str">
        <f>IF($A624="","",IFERROR(INDEX(Bills!$B:$B,MATCH($A624,Bills!$A:$A,0)),""))</f>
        <v/>
      </c>
      <c r="C624" s="17"/>
      <c r="D624" s="21" t="str">
        <f>IF($C624="","",IFERROR(VLOOKUP($C624,Services!$A$4:$C$203,2,FALSE),"Other"))</f>
        <v/>
      </c>
      <c r="E624" s="17"/>
      <c r="F624" s="18" t="str">
        <f>IF($C624="","",IFERROR(VLOOKUP($C624,Services!$A$4:$C$203,3,FALSE),0))</f>
        <v/>
      </c>
      <c r="G624" s="20" t="str">
        <f t="shared" si="18"/>
        <v/>
      </c>
      <c r="H624" s="18"/>
      <c r="I624" s="20" t="str">
        <f t="shared" si="19"/>
        <v/>
      </c>
      <c r="J624" s="21" t="str">
        <f>IF(OR($A624="",$C624=""),"",$A624&amp;"#"&amp;COUNTIFS($A$4:$A624,$A624,$C$4:$C624,"&lt;&gt;"))</f>
        <v/>
      </c>
    </row>
    <row r="625" spans="1:10" x14ac:dyDescent="0.3">
      <c r="A625" s="17"/>
      <c r="B625" s="19" t="str">
        <f>IF($A625="","",IFERROR(INDEX(Bills!$B:$B,MATCH($A625,Bills!$A:$A,0)),""))</f>
        <v/>
      </c>
      <c r="C625" s="17"/>
      <c r="D625" s="21" t="str">
        <f>IF($C625="","",IFERROR(VLOOKUP($C625,Services!$A$4:$C$203,2,FALSE),"Other"))</f>
        <v/>
      </c>
      <c r="E625" s="17"/>
      <c r="F625" s="18" t="str">
        <f>IF($C625="","",IFERROR(VLOOKUP($C625,Services!$A$4:$C$203,3,FALSE),0))</f>
        <v/>
      </c>
      <c r="G625" s="20" t="str">
        <f t="shared" si="18"/>
        <v/>
      </c>
      <c r="H625" s="18"/>
      <c r="I625" s="20" t="str">
        <f t="shared" si="19"/>
        <v/>
      </c>
      <c r="J625" s="21" t="str">
        <f>IF(OR($A625="",$C625=""),"",$A625&amp;"#"&amp;COUNTIFS($A$4:$A625,$A625,$C$4:$C625,"&lt;&gt;"))</f>
        <v/>
      </c>
    </row>
    <row r="626" spans="1:10" x14ac:dyDescent="0.3">
      <c r="A626" s="17"/>
      <c r="B626" s="19" t="str">
        <f>IF($A626="","",IFERROR(INDEX(Bills!$B:$B,MATCH($A626,Bills!$A:$A,0)),""))</f>
        <v/>
      </c>
      <c r="C626" s="17"/>
      <c r="D626" s="21" t="str">
        <f>IF($C626="","",IFERROR(VLOOKUP($C626,Services!$A$4:$C$203,2,FALSE),"Other"))</f>
        <v/>
      </c>
      <c r="E626" s="17"/>
      <c r="F626" s="18" t="str">
        <f>IF($C626="","",IFERROR(VLOOKUP($C626,Services!$A$4:$C$203,3,FALSE),0))</f>
        <v/>
      </c>
      <c r="G626" s="20" t="str">
        <f t="shared" si="18"/>
        <v/>
      </c>
      <c r="H626" s="18"/>
      <c r="I626" s="20" t="str">
        <f t="shared" si="19"/>
        <v/>
      </c>
      <c r="J626" s="21" t="str">
        <f>IF(OR($A626="",$C626=""),"",$A626&amp;"#"&amp;COUNTIFS($A$4:$A626,$A626,$C$4:$C626,"&lt;&gt;"))</f>
        <v/>
      </c>
    </row>
    <row r="627" spans="1:10" x14ac:dyDescent="0.3">
      <c r="A627" s="17"/>
      <c r="B627" s="19" t="str">
        <f>IF($A627="","",IFERROR(INDEX(Bills!$B:$B,MATCH($A627,Bills!$A:$A,0)),""))</f>
        <v/>
      </c>
      <c r="C627" s="17"/>
      <c r="D627" s="21" t="str">
        <f>IF($C627="","",IFERROR(VLOOKUP($C627,Services!$A$4:$C$203,2,FALSE),"Other"))</f>
        <v/>
      </c>
      <c r="E627" s="17"/>
      <c r="F627" s="18" t="str">
        <f>IF($C627="","",IFERROR(VLOOKUP($C627,Services!$A$4:$C$203,3,FALSE),0))</f>
        <v/>
      </c>
      <c r="G627" s="20" t="str">
        <f t="shared" si="18"/>
        <v/>
      </c>
      <c r="H627" s="18"/>
      <c r="I627" s="20" t="str">
        <f t="shared" si="19"/>
        <v/>
      </c>
      <c r="J627" s="21" t="str">
        <f>IF(OR($A627="",$C627=""),"",$A627&amp;"#"&amp;COUNTIFS($A$4:$A627,$A627,$C$4:$C627,"&lt;&gt;"))</f>
        <v/>
      </c>
    </row>
    <row r="628" spans="1:10" x14ac:dyDescent="0.3">
      <c r="A628" s="17"/>
      <c r="B628" s="19" t="str">
        <f>IF($A628="","",IFERROR(INDEX(Bills!$B:$B,MATCH($A628,Bills!$A:$A,0)),""))</f>
        <v/>
      </c>
      <c r="C628" s="17"/>
      <c r="D628" s="21" t="str">
        <f>IF($C628="","",IFERROR(VLOOKUP($C628,Services!$A$4:$C$203,2,FALSE),"Other"))</f>
        <v/>
      </c>
      <c r="E628" s="17"/>
      <c r="F628" s="18" t="str">
        <f>IF($C628="","",IFERROR(VLOOKUP($C628,Services!$A$4:$C$203,3,FALSE),0))</f>
        <v/>
      </c>
      <c r="G628" s="20" t="str">
        <f t="shared" si="18"/>
        <v/>
      </c>
      <c r="H628" s="18"/>
      <c r="I628" s="20" t="str">
        <f t="shared" si="19"/>
        <v/>
      </c>
      <c r="J628" s="21" t="str">
        <f>IF(OR($A628="",$C628=""),"",$A628&amp;"#"&amp;COUNTIFS($A$4:$A628,$A628,$C$4:$C628,"&lt;&gt;"))</f>
        <v/>
      </c>
    </row>
    <row r="629" spans="1:10" x14ac:dyDescent="0.3">
      <c r="A629" s="17"/>
      <c r="B629" s="19" t="str">
        <f>IF($A629="","",IFERROR(INDEX(Bills!$B:$B,MATCH($A629,Bills!$A:$A,0)),""))</f>
        <v/>
      </c>
      <c r="C629" s="17"/>
      <c r="D629" s="21" t="str">
        <f>IF($C629="","",IFERROR(VLOOKUP($C629,Services!$A$4:$C$203,2,FALSE),"Other"))</f>
        <v/>
      </c>
      <c r="E629" s="17"/>
      <c r="F629" s="18" t="str">
        <f>IF($C629="","",IFERROR(VLOOKUP($C629,Services!$A$4:$C$203,3,FALSE),0))</f>
        <v/>
      </c>
      <c r="G629" s="20" t="str">
        <f t="shared" si="18"/>
        <v/>
      </c>
      <c r="H629" s="18"/>
      <c r="I629" s="20" t="str">
        <f t="shared" si="19"/>
        <v/>
      </c>
      <c r="J629" s="21" t="str">
        <f>IF(OR($A629="",$C629=""),"",$A629&amp;"#"&amp;COUNTIFS($A$4:$A629,$A629,$C$4:$C629,"&lt;&gt;"))</f>
        <v/>
      </c>
    </row>
    <row r="630" spans="1:10" x14ac:dyDescent="0.3">
      <c r="A630" s="17"/>
      <c r="B630" s="19" t="str">
        <f>IF($A630="","",IFERROR(INDEX(Bills!$B:$B,MATCH($A630,Bills!$A:$A,0)),""))</f>
        <v/>
      </c>
      <c r="C630" s="17"/>
      <c r="D630" s="21" t="str">
        <f>IF($C630="","",IFERROR(VLOOKUP($C630,Services!$A$4:$C$203,2,FALSE),"Other"))</f>
        <v/>
      </c>
      <c r="E630" s="17"/>
      <c r="F630" s="18" t="str">
        <f>IF($C630="","",IFERROR(VLOOKUP($C630,Services!$A$4:$C$203,3,FALSE),0))</f>
        <v/>
      </c>
      <c r="G630" s="20" t="str">
        <f t="shared" si="18"/>
        <v/>
      </c>
      <c r="H630" s="18"/>
      <c r="I630" s="20" t="str">
        <f t="shared" si="19"/>
        <v/>
      </c>
      <c r="J630" s="21" t="str">
        <f>IF(OR($A630="",$C630=""),"",$A630&amp;"#"&amp;COUNTIFS($A$4:$A630,$A630,$C$4:$C630,"&lt;&gt;"))</f>
        <v/>
      </c>
    </row>
    <row r="631" spans="1:10" x14ac:dyDescent="0.3">
      <c r="A631" s="17"/>
      <c r="B631" s="19" t="str">
        <f>IF($A631="","",IFERROR(INDEX(Bills!$B:$B,MATCH($A631,Bills!$A:$A,0)),""))</f>
        <v/>
      </c>
      <c r="C631" s="17"/>
      <c r="D631" s="21" t="str">
        <f>IF($C631="","",IFERROR(VLOOKUP($C631,Services!$A$4:$C$203,2,FALSE),"Other"))</f>
        <v/>
      </c>
      <c r="E631" s="17"/>
      <c r="F631" s="18" t="str">
        <f>IF($C631="","",IFERROR(VLOOKUP($C631,Services!$A$4:$C$203,3,FALSE),0))</f>
        <v/>
      </c>
      <c r="G631" s="20" t="str">
        <f t="shared" si="18"/>
        <v/>
      </c>
      <c r="H631" s="18"/>
      <c r="I631" s="20" t="str">
        <f t="shared" si="19"/>
        <v/>
      </c>
      <c r="J631" s="21" t="str">
        <f>IF(OR($A631="",$C631=""),"",$A631&amp;"#"&amp;COUNTIFS($A$4:$A631,$A631,$C$4:$C631,"&lt;&gt;"))</f>
        <v/>
      </c>
    </row>
    <row r="632" spans="1:10" x14ac:dyDescent="0.3">
      <c r="A632" s="17"/>
      <c r="B632" s="19" t="str">
        <f>IF($A632="","",IFERROR(INDEX(Bills!$B:$B,MATCH($A632,Bills!$A:$A,0)),""))</f>
        <v/>
      </c>
      <c r="C632" s="17"/>
      <c r="D632" s="21" t="str">
        <f>IF($C632="","",IFERROR(VLOOKUP($C632,Services!$A$4:$C$203,2,FALSE),"Other"))</f>
        <v/>
      </c>
      <c r="E632" s="17"/>
      <c r="F632" s="18" t="str">
        <f>IF($C632="","",IFERROR(VLOOKUP($C632,Services!$A$4:$C$203,3,FALSE),0))</f>
        <v/>
      </c>
      <c r="G632" s="20" t="str">
        <f t="shared" si="18"/>
        <v/>
      </c>
      <c r="H632" s="18"/>
      <c r="I632" s="20" t="str">
        <f t="shared" si="19"/>
        <v/>
      </c>
      <c r="J632" s="21" t="str">
        <f>IF(OR($A632="",$C632=""),"",$A632&amp;"#"&amp;COUNTIFS($A$4:$A632,$A632,$C$4:$C632,"&lt;&gt;"))</f>
        <v/>
      </c>
    </row>
    <row r="633" spans="1:10" x14ac:dyDescent="0.3">
      <c r="A633" s="17"/>
      <c r="B633" s="19" t="str">
        <f>IF($A633="","",IFERROR(INDEX(Bills!$B:$B,MATCH($A633,Bills!$A:$A,0)),""))</f>
        <v/>
      </c>
      <c r="C633" s="17"/>
      <c r="D633" s="21" t="str">
        <f>IF($C633="","",IFERROR(VLOOKUP($C633,Services!$A$4:$C$203,2,FALSE),"Other"))</f>
        <v/>
      </c>
      <c r="E633" s="17"/>
      <c r="F633" s="18" t="str">
        <f>IF($C633="","",IFERROR(VLOOKUP($C633,Services!$A$4:$C$203,3,FALSE),0))</f>
        <v/>
      </c>
      <c r="G633" s="20" t="str">
        <f t="shared" si="18"/>
        <v/>
      </c>
      <c r="H633" s="18"/>
      <c r="I633" s="20" t="str">
        <f t="shared" si="19"/>
        <v/>
      </c>
      <c r="J633" s="21" t="str">
        <f>IF(OR($A633="",$C633=""),"",$A633&amp;"#"&amp;COUNTIFS($A$4:$A633,$A633,$C$4:$C633,"&lt;&gt;"))</f>
        <v/>
      </c>
    </row>
    <row r="634" spans="1:10" x14ac:dyDescent="0.3">
      <c r="A634" s="17"/>
      <c r="B634" s="19" t="str">
        <f>IF($A634="","",IFERROR(INDEX(Bills!$B:$B,MATCH($A634,Bills!$A:$A,0)),""))</f>
        <v/>
      </c>
      <c r="C634" s="17"/>
      <c r="D634" s="21" t="str">
        <f>IF($C634="","",IFERROR(VLOOKUP($C634,Services!$A$4:$C$203,2,FALSE),"Other"))</f>
        <v/>
      </c>
      <c r="E634" s="17"/>
      <c r="F634" s="18" t="str">
        <f>IF($C634="","",IFERROR(VLOOKUP($C634,Services!$A$4:$C$203,3,FALSE),0))</f>
        <v/>
      </c>
      <c r="G634" s="20" t="str">
        <f t="shared" si="18"/>
        <v/>
      </c>
      <c r="H634" s="18"/>
      <c r="I634" s="20" t="str">
        <f t="shared" si="19"/>
        <v/>
      </c>
      <c r="J634" s="21" t="str">
        <f>IF(OR($A634="",$C634=""),"",$A634&amp;"#"&amp;COUNTIFS($A$4:$A634,$A634,$C$4:$C634,"&lt;&gt;"))</f>
        <v/>
      </c>
    </row>
    <row r="635" spans="1:10" x14ac:dyDescent="0.3">
      <c r="A635" s="17"/>
      <c r="B635" s="19" t="str">
        <f>IF($A635="","",IFERROR(INDEX(Bills!$B:$B,MATCH($A635,Bills!$A:$A,0)),""))</f>
        <v/>
      </c>
      <c r="C635" s="17"/>
      <c r="D635" s="21" t="str">
        <f>IF($C635="","",IFERROR(VLOOKUP($C635,Services!$A$4:$C$203,2,FALSE),"Other"))</f>
        <v/>
      </c>
      <c r="E635" s="17"/>
      <c r="F635" s="18" t="str">
        <f>IF($C635="","",IFERROR(VLOOKUP($C635,Services!$A$4:$C$203,3,FALSE),0))</f>
        <v/>
      </c>
      <c r="G635" s="20" t="str">
        <f t="shared" si="18"/>
        <v/>
      </c>
      <c r="H635" s="18"/>
      <c r="I635" s="20" t="str">
        <f t="shared" si="19"/>
        <v/>
      </c>
      <c r="J635" s="21" t="str">
        <f>IF(OR($A635="",$C635=""),"",$A635&amp;"#"&amp;COUNTIFS($A$4:$A635,$A635,$C$4:$C635,"&lt;&gt;"))</f>
        <v/>
      </c>
    </row>
    <row r="636" spans="1:10" x14ac:dyDescent="0.3">
      <c r="A636" s="17"/>
      <c r="B636" s="19" t="str">
        <f>IF($A636="","",IFERROR(INDEX(Bills!$B:$B,MATCH($A636,Bills!$A:$A,0)),""))</f>
        <v/>
      </c>
      <c r="C636" s="17"/>
      <c r="D636" s="21" t="str">
        <f>IF($C636="","",IFERROR(VLOOKUP($C636,Services!$A$4:$C$203,2,FALSE),"Other"))</f>
        <v/>
      </c>
      <c r="E636" s="17"/>
      <c r="F636" s="18" t="str">
        <f>IF($C636="","",IFERROR(VLOOKUP($C636,Services!$A$4:$C$203,3,FALSE),0))</f>
        <v/>
      </c>
      <c r="G636" s="20" t="str">
        <f t="shared" si="18"/>
        <v/>
      </c>
      <c r="H636" s="18"/>
      <c r="I636" s="20" t="str">
        <f t="shared" si="19"/>
        <v/>
      </c>
      <c r="J636" s="21" t="str">
        <f>IF(OR($A636="",$C636=""),"",$A636&amp;"#"&amp;COUNTIFS($A$4:$A636,$A636,$C$4:$C636,"&lt;&gt;"))</f>
        <v/>
      </c>
    </row>
    <row r="637" spans="1:10" x14ac:dyDescent="0.3">
      <c r="A637" s="17"/>
      <c r="B637" s="19" t="str">
        <f>IF($A637="","",IFERROR(INDEX(Bills!$B:$B,MATCH($A637,Bills!$A:$A,0)),""))</f>
        <v/>
      </c>
      <c r="C637" s="17"/>
      <c r="D637" s="21" t="str">
        <f>IF($C637="","",IFERROR(VLOOKUP($C637,Services!$A$4:$C$203,2,FALSE),"Other"))</f>
        <v/>
      </c>
      <c r="E637" s="17"/>
      <c r="F637" s="18" t="str">
        <f>IF($C637="","",IFERROR(VLOOKUP($C637,Services!$A$4:$C$203,3,FALSE),0))</f>
        <v/>
      </c>
      <c r="G637" s="20" t="str">
        <f t="shared" si="18"/>
        <v/>
      </c>
      <c r="H637" s="18"/>
      <c r="I637" s="20" t="str">
        <f t="shared" si="19"/>
        <v/>
      </c>
      <c r="J637" s="21" t="str">
        <f>IF(OR($A637="",$C637=""),"",$A637&amp;"#"&amp;COUNTIFS($A$4:$A637,$A637,$C$4:$C637,"&lt;&gt;"))</f>
        <v/>
      </c>
    </row>
    <row r="638" spans="1:10" x14ac:dyDescent="0.3">
      <c r="A638" s="17"/>
      <c r="B638" s="19" t="str">
        <f>IF($A638="","",IFERROR(INDEX(Bills!$B:$B,MATCH($A638,Bills!$A:$A,0)),""))</f>
        <v/>
      </c>
      <c r="C638" s="17"/>
      <c r="D638" s="21" t="str">
        <f>IF($C638="","",IFERROR(VLOOKUP($C638,Services!$A$4:$C$203,2,FALSE),"Other"))</f>
        <v/>
      </c>
      <c r="E638" s="17"/>
      <c r="F638" s="18" t="str">
        <f>IF($C638="","",IFERROR(VLOOKUP($C638,Services!$A$4:$C$203,3,FALSE),0))</f>
        <v/>
      </c>
      <c r="G638" s="20" t="str">
        <f t="shared" si="18"/>
        <v/>
      </c>
      <c r="H638" s="18"/>
      <c r="I638" s="20" t="str">
        <f t="shared" si="19"/>
        <v/>
      </c>
      <c r="J638" s="21" t="str">
        <f>IF(OR($A638="",$C638=""),"",$A638&amp;"#"&amp;COUNTIFS($A$4:$A638,$A638,$C$4:$C638,"&lt;&gt;"))</f>
        <v/>
      </c>
    </row>
    <row r="639" spans="1:10" x14ac:dyDescent="0.3">
      <c r="A639" s="17"/>
      <c r="B639" s="19" t="str">
        <f>IF($A639="","",IFERROR(INDEX(Bills!$B:$B,MATCH($A639,Bills!$A:$A,0)),""))</f>
        <v/>
      </c>
      <c r="C639" s="17"/>
      <c r="D639" s="21" t="str">
        <f>IF($C639="","",IFERROR(VLOOKUP($C639,Services!$A$4:$C$203,2,FALSE),"Other"))</f>
        <v/>
      </c>
      <c r="E639" s="17"/>
      <c r="F639" s="18" t="str">
        <f>IF($C639="","",IFERROR(VLOOKUP($C639,Services!$A$4:$C$203,3,FALSE),0))</f>
        <v/>
      </c>
      <c r="G639" s="20" t="str">
        <f t="shared" si="18"/>
        <v/>
      </c>
      <c r="H639" s="18"/>
      <c r="I639" s="20" t="str">
        <f t="shared" si="19"/>
        <v/>
      </c>
      <c r="J639" s="21" t="str">
        <f>IF(OR($A639="",$C639=""),"",$A639&amp;"#"&amp;COUNTIFS($A$4:$A639,$A639,$C$4:$C639,"&lt;&gt;"))</f>
        <v/>
      </c>
    </row>
    <row r="640" spans="1:10" x14ac:dyDescent="0.3">
      <c r="A640" s="17"/>
      <c r="B640" s="19" t="str">
        <f>IF($A640="","",IFERROR(INDEX(Bills!$B:$B,MATCH($A640,Bills!$A:$A,0)),""))</f>
        <v/>
      </c>
      <c r="C640" s="17"/>
      <c r="D640" s="21" t="str">
        <f>IF($C640="","",IFERROR(VLOOKUP($C640,Services!$A$4:$C$203,2,FALSE),"Other"))</f>
        <v/>
      </c>
      <c r="E640" s="17"/>
      <c r="F640" s="18" t="str">
        <f>IF($C640="","",IFERROR(VLOOKUP($C640,Services!$A$4:$C$203,3,FALSE),0))</f>
        <v/>
      </c>
      <c r="G640" s="20" t="str">
        <f t="shared" si="18"/>
        <v/>
      </c>
      <c r="H640" s="18"/>
      <c r="I640" s="20" t="str">
        <f t="shared" si="19"/>
        <v/>
      </c>
      <c r="J640" s="21" t="str">
        <f>IF(OR($A640="",$C640=""),"",$A640&amp;"#"&amp;COUNTIFS($A$4:$A640,$A640,$C$4:$C640,"&lt;&gt;"))</f>
        <v/>
      </c>
    </row>
    <row r="641" spans="1:10" x14ac:dyDescent="0.3">
      <c r="A641" s="17"/>
      <c r="B641" s="19" t="str">
        <f>IF($A641="","",IFERROR(INDEX(Bills!$B:$B,MATCH($A641,Bills!$A:$A,0)),""))</f>
        <v/>
      </c>
      <c r="C641" s="17"/>
      <c r="D641" s="21" t="str">
        <f>IF($C641="","",IFERROR(VLOOKUP($C641,Services!$A$4:$C$203,2,FALSE),"Other"))</f>
        <v/>
      </c>
      <c r="E641" s="17"/>
      <c r="F641" s="18" t="str">
        <f>IF($C641="","",IFERROR(VLOOKUP($C641,Services!$A$4:$C$203,3,FALSE),0))</f>
        <v/>
      </c>
      <c r="G641" s="20" t="str">
        <f t="shared" si="18"/>
        <v/>
      </c>
      <c r="H641" s="18"/>
      <c r="I641" s="20" t="str">
        <f t="shared" si="19"/>
        <v/>
      </c>
      <c r="J641" s="21" t="str">
        <f>IF(OR($A641="",$C641=""),"",$A641&amp;"#"&amp;COUNTIFS($A$4:$A641,$A641,$C$4:$C641,"&lt;&gt;"))</f>
        <v/>
      </c>
    </row>
    <row r="642" spans="1:10" x14ac:dyDescent="0.3">
      <c r="A642" s="17"/>
      <c r="B642" s="19" t="str">
        <f>IF($A642="","",IFERROR(INDEX(Bills!$B:$B,MATCH($A642,Bills!$A:$A,0)),""))</f>
        <v/>
      </c>
      <c r="C642" s="17"/>
      <c r="D642" s="21" t="str">
        <f>IF($C642="","",IFERROR(VLOOKUP($C642,Services!$A$4:$C$203,2,FALSE),"Other"))</f>
        <v/>
      </c>
      <c r="E642" s="17"/>
      <c r="F642" s="18" t="str">
        <f>IF($C642="","",IFERROR(VLOOKUP($C642,Services!$A$4:$C$203,3,FALSE),0))</f>
        <v/>
      </c>
      <c r="G642" s="20" t="str">
        <f t="shared" si="18"/>
        <v/>
      </c>
      <c r="H642" s="18"/>
      <c r="I642" s="20" t="str">
        <f t="shared" si="19"/>
        <v/>
      </c>
      <c r="J642" s="21" t="str">
        <f>IF(OR($A642="",$C642=""),"",$A642&amp;"#"&amp;COUNTIFS($A$4:$A642,$A642,$C$4:$C642,"&lt;&gt;"))</f>
        <v/>
      </c>
    </row>
    <row r="643" spans="1:10" x14ac:dyDescent="0.3">
      <c r="A643" s="17"/>
      <c r="B643" s="19" t="str">
        <f>IF($A643="","",IFERROR(INDEX(Bills!$B:$B,MATCH($A643,Bills!$A:$A,0)),""))</f>
        <v/>
      </c>
      <c r="C643" s="17"/>
      <c r="D643" s="21" t="str">
        <f>IF($C643="","",IFERROR(VLOOKUP($C643,Services!$A$4:$C$203,2,FALSE),"Other"))</f>
        <v/>
      </c>
      <c r="E643" s="17"/>
      <c r="F643" s="18" t="str">
        <f>IF($C643="","",IFERROR(VLOOKUP($C643,Services!$A$4:$C$203,3,FALSE),0))</f>
        <v/>
      </c>
      <c r="G643" s="20" t="str">
        <f t="shared" si="18"/>
        <v/>
      </c>
      <c r="H643" s="18"/>
      <c r="I643" s="20" t="str">
        <f t="shared" si="19"/>
        <v/>
      </c>
      <c r="J643" s="21" t="str">
        <f>IF(OR($A643="",$C643=""),"",$A643&amp;"#"&amp;COUNTIFS($A$4:$A643,$A643,$C$4:$C643,"&lt;&gt;"))</f>
        <v/>
      </c>
    </row>
    <row r="644" spans="1:10" x14ac:dyDescent="0.3">
      <c r="A644" s="17"/>
      <c r="B644" s="19" t="str">
        <f>IF($A644="","",IFERROR(INDEX(Bills!$B:$B,MATCH($A644,Bills!$A:$A,0)),""))</f>
        <v/>
      </c>
      <c r="C644" s="17"/>
      <c r="D644" s="21" t="str">
        <f>IF($C644="","",IFERROR(VLOOKUP($C644,Services!$A$4:$C$203,2,FALSE),"Other"))</f>
        <v/>
      </c>
      <c r="E644" s="17"/>
      <c r="F644" s="18" t="str">
        <f>IF($C644="","",IFERROR(VLOOKUP($C644,Services!$A$4:$C$203,3,FALSE),0))</f>
        <v/>
      </c>
      <c r="G644" s="20" t="str">
        <f t="shared" ref="G644:G707" si="20">IF($C644="","",IF($E644="",1,N($E644))*N($F644))</f>
        <v/>
      </c>
      <c r="H644" s="18"/>
      <c r="I644" s="20" t="str">
        <f t="shared" ref="I644:I707" si="21">IF($C644="","",G644-N(H644))</f>
        <v/>
      </c>
      <c r="J644" s="21" t="str">
        <f>IF(OR($A644="",$C644=""),"",$A644&amp;"#"&amp;COUNTIFS($A$4:$A644,$A644,$C$4:$C644,"&lt;&gt;"))</f>
        <v/>
      </c>
    </row>
    <row r="645" spans="1:10" x14ac:dyDescent="0.3">
      <c r="A645" s="17"/>
      <c r="B645" s="19" t="str">
        <f>IF($A645="","",IFERROR(INDEX(Bills!$B:$B,MATCH($A645,Bills!$A:$A,0)),""))</f>
        <v/>
      </c>
      <c r="C645" s="17"/>
      <c r="D645" s="21" t="str">
        <f>IF($C645="","",IFERROR(VLOOKUP($C645,Services!$A$4:$C$203,2,FALSE),"Other"))</f>
        <v/>
      </c>
      <c r="E645" s="17"/>
      <c r="F645" s="18" t="str">
        <f>IF($C645="","",IFERROR(VLOOKUP($C645,Services!$A$4:$C$203,3,FALSE),0))</f>
        <v/>
      </c>
      <c r="G645" s="20" t="str">
        <f t="shared" si="20"/>
        <v/>
      </c>
      <c r="H645" s="18"/>
      <c r="I645" s="20" t="str">
        <f t="shared" si="21"/>
        <v/>
      </c>
      <c r="J645" s="21" t="str">
        <f>IF(OR($A645="",$C645=""),"",$A645&amp;"#"&amp;COUNTIFS($A$4:$A645,$A645,$C$4:$C645,"&lt;&gt;"))</f>
        <v/>
      </c>
    </row>
    <row r="646" spans="1:10" x14ac:dyDescent="0.3">
      <c r="A646" s="17"/>
      <c r="B646" s="19" t="str">
        <f>IF($A646="","",IFERROR(INDEX(Bills!$B:$B,MATCH($A646,Bills!$A:$A,0)),""))</f>
        <v/>
      </c>
      <c r="C646" s="17"/>
      <c r="D646" s="21" t="str">
        <f>IF($C646="","",IFERROR(VLOOKUP($C646,Services!$A$4:$C$203,2,FALSE),"Other"))</f>
        <v/>
      </c>
      <c r="E646" s="17"/>
      <c r="F646" s="18" t="str">
        <f>IF($C646="","",IFERROR(VLOOKUP($C646,Services!$A$4:$C$203,3,FALSE),0))</f>
        <v/>
      </c>
      <c r="G646" s="20" t="str">
        <f t="shared" si="20"/>
        <v/>
      </c>
      <c r="H646" s="18"/>
      <c r="I646" s="20" t="str">
        <f t="shared" si="21"/>
        <v/>
      </c>
      <c r="J646" s="21" t="str">
        <f>IF(OR($A646="",$C646=""),"",$A646&amp;"#"&amp;COUNTIFS($A$4:$A646,$A646,$C$4:$C646,"&lt;&gt;"))</f>
        <v/>
      </c>
    </row>
    <row r="647" spans="1:10" x14ac:dyDescent="0.3">
      <c r="A647" s="17"/>
      <c r="B647" s="19" t="str">
        <f>IF($A647="","",IFERROR(INDEX(Bills!$B:$B,MATCH($A647,Bills!$A:$A,0)),""))</f>
        <v/>
      </c>
      <c r="C647" s="17"/>
      <c r="D647" s="21" t="str">
        <f>IF($C647="","",IFERROR(VLOOKUP($C647,Services!$A$4:$C$203,2,FALSE),"Other"))</f>
        <v/>
      </c>
      <c r="E647" s="17"/>
      <c r="F647" s="18" t="str">
        <f>IF($C647="","",IFERROR(VLOOKUP($C647,Services!$A$4:$C$203,3,FALSE),0))</f>
        <v/>
      </c>
      <c r="G647" s="20" t="str">
        <f t="shared" si="20"/>
        <v/>
      </c>
      <c r="H647" s="18"/>
      <c r="I647" s="20" t="str">
        <f t="shared" si="21"/>
        <v/>
      </c>
      <c r="J647" s="21" t="str">
        <f>IF(OR($A647="",$C647=""),"",$A647&amp;"#"&amp;COUNTIFS($A$4:$A647,$A647,$C$4:$C647,"&lt;&gt;"))</f>
        <v/>
      </c>
    </row>
    <row r="648" spans="1:10" x14ac:dyDescent="0.3">
      <c r="A648" s="17"/>
      <c r="B648" s="19" t="str">
        <f>IF($A648="","",IFERROR(INDEX(Bills!$B:$B,MATCH($A648,Bills!$A:$A,0)),""))</f>
        <v/>
      </c>
      <c r="C648" s="17"/>
      <c r="D648" s="21" t="str">
        <f>IF($C648="","",IFERROR(VLOOKUP($C648,Services!$A$4:$C$203,2,FALSE),"Other"))</f>
        <v/>
      </c>
      <c r="E648" s="17"/>
      <c r="F648" s="18" t="str">
        <f>IF($C648="","",IFERROR(VLOOKUP($C648,Services!$A$4:$C$203,3,FALSE),0))</f>
        <v/>
      </c>
      <c r="G648" s="20" t="str">
        <f t="shared" si="20"/>
        <v/>
      </c>
      <c r="H648" s="18"/>
      <c r="I648" s="20" t="str">
        <f t="shared" si="21"/>
        <v/>
      </c>
      <c r="J648" s="21" t="str">
        <f>IF(OR($A648="",$C648=""),"",$A648&amp;"#"&amp;COUNTIFS($A$4:$A648,$A648,$C$4:$C648,"&lt;&gt;"))</f>
        <v/>
      </c>
    </row>
    <row r="649" spans="1:10" x14ac:dyDescent="0.3">
      <c r="A649" s="17"/>
      <c r="B649" s="19" t="str">
        <f>IF($A649="","",IFERROR(INDEX(Bills!$B:$B,MATCH($A649,Bills!$A:$A,0)),""))</f>
        <v/>
      </c>
      <c r="C649" s="17"/>
      <c r="D649" s="21" t="str">
        <f>IF($C649="","",IFERROR(VLOOKUP($C649,Services!$A$4:$C$203,2,FALSE),"Other"))</f>
        <v/>
      </c>
      <c r="E649" s="17"/>
      <c r="F649" s="18" t="str">
        <f>IF($C649="","",IFERROR(VLOOKUP($C649,Services!$A$4:$C$203,3,FALSE),0))</f>
        <v/>
      </c>
      <c r="G649" s="20" t="str">
        <f t="shared" si="20"/>
        <v/>
      </c>
      <c r="H649" s="18"/>
      <c r="I649" s="20" t="str">
        <f t="shared" si="21"/>
        <v/>
      </c>
      <c r="J649" s="21" t="str">
        <f>IF(OR($A649="",$C649=""),"",$A649&amp;"#"&amp;COUNTIFS($A$4:$A649,$A649,$C$4:$C649,"&lt;&gt;"))</f>
        <v/>
      </c>
    </row>
    <row r="650" spans="1:10" x14ac:dyDescent="0.3">
      <c r="A650" s="17"/>
      <c r="B650" s="19" t="str">
        <f>IF($A650="","",IFERROR(INDEX(Bills!$B:$B,MATCH($A650,Bills!$A:$A,0)),""))</f>
        <v/>
      </c>
      <c r="C650" s="17"/>
      <c r="D650" s="21" t="str">
        <f>IF($C650="","",IFERROR(VLOOKUP($C650,Services!$A$4:$C$203,2,FALSE),"Other"))</f>
        <v/>
      </c>
      <c r="E650" s="17"/>
      <c r="F650" s="18" t="str">
        <f>IF($C650="","",IFERROR(VLOOKUP($C650,Services!$A$4:$C$203,3,FALSE),0))</f>
        <v/>
      </c>
      <c r="G650" s="20" t="str">
        <f t="shared" si="20"/>
        <v/>
      </c>
      <c r="H650" s="18"/>
      <c r="I650" s="20" t="str">
        <f t="shared" si="21"/>
        <v/>
      </c>
      <c r="J650" s="21" t="str">
        <f>IF(OR($A650="",$C650=""),"",$A650&amp;"#"&amp;COUNTIFS($A$4:$A650,$A650,$C$4:$C650,"&lt;&gt;"))</f>
        <v/>
      </c>
    </row>
    <row r="651" spans="1:10" x14ac:dyDescent="0.3">
      <c r="A651" s="17"/>
      <c r="B651" s="19" t="str">
        <f>IF($A651="","",IFERROR(INDEX(Bills!$B:$B,MATCH($A651,Bills!$A:$A,0)),""))</f>
        <v/>
      </c>
      <c r="C651" s="17"/>
      <c r="D651" s="21" t="str">
        <f>IF($C651="","",IFERROR(VLOOKUP($C651,Services!$A$4:$C$203,2,FALSE),"Other"))</f>
        <v/>
      </c>
      <c r="E651" s="17"/>
      <c r="F651" s="18" t="str">
        <f>IF($C651="","",IFERROR(VLOOKUP($C651,Services!$A$4:$C$203,3,FALSE),0))</f>
        <v/>
      </c>
      <c r="G651" s="20" t="str">
        <f t="shared" si="20"/>
        <v/>
      </c>
      <c r="H651" s="18"/>
      <c r="I651" s="20" t="str">
        <f t="shared" si="21"/>
        <v/>
      </c>
      <c r="J651" s="21" t="str">
        <f>IF(OR($A651="",$C651=""),"",$A651&amp;"#"&amp;COUNTIFS($A$4:$A651,$A651,$C$4:$C651,"&lt;&gt;"))</f>
        <v/>
      </c>
    </row>
    <row r="652" spans="1:10" x14ac:dyDescent="0.3">
      <c r="A652" s="17"/>
      <c r="B652" s="19" t="str">
        <f>IF($A652="","",IFERROR(INDEX(Bills!$B:$B,MATCH($A652,Bills!$A:$A,0)),""))</f>
        <v/>
      </c>
      <c r="C652" s="17"/>
      <c r="D652" s="21" t="str">
        <f>IF($C652="","",IFERROR(VLOOKUP($C652,Services!$A$4:$C$203,2,FALSE),"Other"))</f>
        <v/>
      </c>
      <c r="E652" s="17"/>
      <c r="F652" s="18" t="str">
        <f>IF($C652="","",IFERROR(VLOOKUP($C652,Services!$A$4:$C$203,3,FALSE),0))</f>
        <v/>
      </c>
      <c r="G652" s="20" t="str">
        <f t="shared" si="20"/>
        <v/>
      </c>
      <c r="H652" s="18"/>
      <c r="I652" s="20" t="str">
        <f t="shared" si="21"/>
        <v/>
      </c>
      <c r="J652" s="21" t="str">
        <f>IF(OR($A652="",$C652=""),"",$A652&amp;"#"&amp;COUNTIFS($A$4:$A652,$A652,$C$4:$C652,"&lt;&gt;"))</f>
        <v/>
      </c>
    </row>
    <row r="653" spans="1:10" x14ac:dyDescent="0.3">
      <c r="A653" s="17"/>
      <c r="B653" s="19" t="str">
        <f>IF($A653="","",IFERROR(INDEX(Bills!$B:$B,MATCH($A653,Bills!$A:$A,0)),""))</f>
        <v/>
      </c>
      <c r="C653" s="17"/>
      <c r="D653" s="21" t="str">
        <f>IF($C653="","",IFERROR(VLOOKUP($C653,Services!$A$4:$C$203,2,FALSE),"Other"))</f>
        <v/>
      </c>
      <c r="E653" s="17"/>
      <c r="F653" s="18" t="str">
        <f>IF($C653="","",IFERROR(VLOOKUP($C653,Services!$A$4:$C$203,3,FALSE),0))</f>
        <v/>
      </c>
      <c r="G653" s="20" t="str">
        <f t="shared" si="20"/>
        <v/>
      </c>
      <c r="H653" s="18"/>
      <c r="I653" s="20" t="str">
        <f t="shared" si="21"/>
        <v/>
      </c>
      <c r="J653" s="21" t="str">
        <f>IF(OR($A653="",$C653=""),"",$A653&amp;"#"&amp;COUNTIFS($A$4:$A653,$A653,$C$4:$C653,"&lt;&gt;"))</f>
        <v/>
      </c>
    </row>
    <row r="654" spans="1:10" x14ac:dyDescent="0.3">
      <c r="A654" s="17"/>
      <c r="B654" s="19" t="str">
        <f>IF($A654="","",IFERROR(INDEX(Bills!$B:$B,MATCH($A654,Bills!$A:$A,0)),""))</f>
        <v/>
      </c>
      <c r="C654" s="17"/>
      <c r="D654" s="21" t="str">
        <f>IF($C654="","",IFERROR(VLOOKUP($C654,Services!$A$4:$C$203,2,FALSE),"Other"))</f>
        <v/>
      </c>
      <c r="E654" s="17"/>
      <c r="F654" s="18" t="str">
        <f>IF($C654="","",IFERROR(VLOOKUP($C654,Services!$A$4:$C$203,3,FALSE),0))</f>
        <v/>
      </c>
      <c r="G654" s="20" t="str">
        <f t="shared" si="20"/>
        <v/>
      </c>
      <c r="H654" s="18"/>
      <c r="I654" s="20" t="str">
        <f t="shared" si="21"/>
        <v/>
      </c>
      <c r="J654" s="21" t="str">
        <f>IF(OR($A654="",$C654=""),"",$A654&amp;"#"&amp;COUNTIFS($A$4:$A654,$A654,$C$4:$C654,"&lt;&gt;"))</f>
        <v/>
      </c>
    </row>
    <row r="655" spans="1:10" x14ac:dyDescent="0.3">
      <c r="A655" s="17"/>
      <c r="B655" s="19" t="str">
        <f>IF($A655="","",IFERROR(INDEX(Bills!$B:$B,MATCH($A655,Bills!$A:$A,0)),""))</f>
        <v/>
      </c>
      <c r="C655" s="17"/>
      <c r="D655" s="21" t="str">
        <f>IF($C655="","",IFERROR(VLOOKUP($C655,Services!$A$4:$C$203,2,FALSE),"Other"))</f>
        <v/>
      </c>
      <c r="E655" s="17"/>
      <c r="F655" s="18" t="str">
        <f>IF($C655="","",IFERROR(VLOOKUP($C655,Services!$A$4:$C$203,3,FALSE),0))</f>
        <v/>
      </c>
      <c r="G655" s="20" t="str">
        <f t="shared" si="20"/>
        <v/>
      </c>
      <c r="H655" s="18"/>
      <c r="I655" s="20" t="str">
        <f t="shared" si="21"/>
        <v/>
      </c>
      <c r="J655" s="21" t="str">
        <f>IF(OR($A655="",$C655=""),"",$A655&amp;"#"&amp;COUNTIFS($A$4:$A655,$A655,$C$4:$C655,"&lt;&gt;"))</f>
        <v/>
      </c>
    </row>
    <row r="656" spans="1:10" x14ac:dyDescent="0.3">
      <c r="A656" s="17"/>
      <c r="B656" s="19" t="str">
        <f>IF($A656="","",IFERROR(INDEX(Bills!$B:$B,MATCH($A656,Bills!$A:$A,0)),""))</f>
        <v/>
      </c>
      <c r="C656" s="17"/>
      <c r="D656" s="21" t="str">
        <f>IF($C656="","",IFERROR(VLOOKUP($C656,Services!$A$4:$C$203,2,FALSE),"Other"))</f>
        <v/>
      </c>
      <c r="E656" s="17"/>
      <c r="F656" s="18" t="str">
        <f>IF($C656="","",IFERROR(VLOOKUP($C656,Services!$A$4:$C$203,3,FALSE),0))</f>
        <v/>
      </c>
      <c r="G656" s="20" t="str">
        <f t="shared" si="20"/>
        <v/>
      </c>
      <c r="H656" s="18"/>
      <c r="I656" s="20" t="str">
        <f t="shared" si="21"/>
        <v/>
      </c>
      <c r="J656" s="21" t="str">
        <f>IF(OR($A656="",$C656=""),"",$A656&amp;"#"&amp;COUNTIFS($A$4:$A656,$A656,$C$4:$C656,"&lt;&gt;"))</f>
        <v/>
      </c>
    </row>
    <row r="657" spans="1:10" x14ac:dyDescent="0.3">
      <c r="A657" s="17"/>
      <c r="B657" s="19" t="str">
        <f>IF($A657="","",IFERROR(INDEX(Bills!$B:$B,MATCH($A657,Bills!$A:$A,0)),""))</f>
        <v/>
      </c>
      <c r="C657" s="17"/>
      <c r="D657" s="21" t="str">
        <f>IF($C657="","",IFERROR(VLOOKUP($C657,Services!$A$4:$C$203,2,FALSE),"Other"))</f>
        <v/>
      </c>
      <c r="E657" s="17"/>
      <c r="F657" s="18" t="str">
        <f>IF($C657="","",IFERROR(VLOOKUP($C657,Services!$A$4:$C$203,3,FALSE),0))</f>
        <v/>
      </c>
      <c r="G657" s="20" t="str">
        <f t="shared" si="20"/>
        <v/>
      </c>
      <c r="H657" s="18"/>
      <c r="I657" s="20" t="str">
        <f t="shared" si="21"/>
        <v/>
      </c>
      <c r="J657" s="21" t="str">
        <f>IF(OR($A657="",$C657=""),"",$A657&amp;"#"&amp;COUNTIFS($A$4:$A657,$A657,$C$4:$C657,"&lt;&gt;"))</f>
        <v/>
      </c>
    </row>
    <row r="658" spans="1:10" x14ac:dyDescent="0.3">
      <c r="A658" s="17"/>
      <c r="B658" s="19" t="str">
        <f>IF($A658="","",IFERROR(INDEX(Bills!$B:$B,MATCH($A658,Bills!$A:$A,0)),""))</f>
        <v/>
      </c>
      <c r="C658" s="17"/>
      <c r="D658" s="21" t="str">
        <f>IF($C658="","",IFERROR(VLOOKUP($C658,Services!$A$4:$C$203,2,FALSE),"Other"))</f>
        <v/>
      </c>
      <c r="E658" s="17"/>
      <c r="F658" s="18" t="str">
        <f>IF($C658="","",IFERROR(VLOOKUP($C658,Services!$A$4:$C$203,3,FALSE),0))</f>
        <v/>
      </c>
      <c r="G658" s="20" t="str">
        <f t="shared" si="20"/>
        <v/>
      </c>
      <c r="H658" s="18"/>
      <c r="I658" s="20" t="str">
        <f t="shared" si="21"/>
        <v/>
      </c>
      <c r="J658" s="21" t="str">
        <f>IF(OR($A658="",$C658=""),"",$A658&amp;"#"&amp;COUNTIFS($A$4:$A658,$A658,$C$4:$C658,"&lt;&gt;"))</f>
        <v/>
      </c>
    </row>
    <row r="659" spans="1:10" x14ac:dyDescent="0.3">
      <c r="A659" s="17"/>
      <c r="B659" s="19" t="str">
        <f>IF($A659="","",IFERROR(INDEX(Bills!$B:$B,MATCH($A659,Bills!$A:$A,0)),""))</f>
        <v/>
      </c>
      <c r="C659" s="17"/>
      <c r="D659" s="21" t="str">
        <f>IF($C659="","",IFERROR(VLOOKUP($C659,Services!$A$4:$C$203,2,FALSE),"Other"))</f>
        <v/>
      </c>
      <c r="E659" s="17"/>
      <c r="F659" s="18" t="str">
        <f>IF($C659="","",IFERROR(VLOOKUP($C659,Services!$A$4:$C$203,3,FALSE),0))</f>
        <v/>
      </c>
      <c r="G659" s="20" t="str">
        <f t="shared" si="20"/>
        <v/>
      </c>
      <c r="H659" s="18"/>
      <c r="I659" s="20" t="str">
        <f t="shared" si="21"/>
        <v/>
      </c>
      <c r="J659" s="21" t="str">
        <f>IF(OR($A659="",$C659=""),"",$A659&amp;"#"&amp;COUNTIFS($A$4:$A659,$A659,$C$4:$C659,"&lt;&gt;"))</f>
        <v/>
      </c>
    </row>
    <row r="660" spans="1:10" x14ac:dyDescent="0.3">
      <c r="A660" s="17"/>
      <c r="B660" s="19" t="str">
        <f>IF($A660="","",IFERROR(INDEX(Bills!$B:$B,MATCH($A660,Bills!$A:$A,0)),""))</f>
        <v/>
      </c>
      <c r="C660" s="17"/>
      <c r="D660" s="21" t="str">
        <f>IF($C660="","",IFERROR(VLOOKUP($C660,Services!$A$4:$C$203,2,FALSE),"Other"))</f>
        <v/>
      </c>
      <c r="E660" s="17"/>
      <c r="F660" s="18" t="str">
        <f>IF($C660="","",IFERROR(VLOOKUP($C660,Services!$A$4:$C$203,3,FALSE),0))</f>
        <v/>
      </c>
      <c r="G660" s="20" t="str">
        <f t="shared" si="20"/>
        <v/>
      </c>
      <c r="H660" s="18"/>
      <c r="I660" s="20" t="str">
        <f t="shared" si="21"/>
        <v/>
      </c>
      <c r="J660" s="21" t="str">
        <f>IF(OR($A660="",$C660=""),"",$A660&amp;"#"&amp;COUNTIFS($A$4:$A660,$A660,$C$4:$C660,"&lt;&gt;"))</f>
        <v/>
      </c>
    </row>
    <row r="661" spans="1:10" x14ac:dyDescent="0.3">
      <c r="A661" s="17"/>
      <c r="B661" s="19" t="str">
        <f>IF($A661="","",IFERROR(INDEX(Bills!$B:$B,MATCH($A661,Bills!$A:$A,0)),""))</f>
        <v/>
      </c>
      <c r="C661" s="17"/>
      <c r="D661" s="21" t="str">
        <f>IF($C661="","",IFERROR(VLOOKUP($C661,Services!$A$4:$C$203,2,FALSE),"Other"))</f>
        <v/>
      </c>
      <c r="E661" s="17"/>
      <c r="F661" s="18" t="str">
        <f>IF($C661="","",IFERROR(VLOOKUP($C661,Services!$A$4:$C$203,3,FALSE),0))</f>
        <v/>
      </c>
      <c r="G661" s="20" t="str">
        <f t="shared" si="20"/>
        <v/>
      </c>
      <c r="H661" s="18"/>
      <c r="I661" s="20" t="str">
        <f t="shared" si="21"/>
        <v/>
      </c>
      <c r="J661" s="21" t="str">
        <f>IF(OR($A661="",$C661=""),"",$A661&amp;"#"&amp;COUNTIFS($A$4:$A661,$A661,$C$4:$C661,"&lt;&gt;"))</f>
        <v/>
      </c>
    </row>
    <row r="662" spans="1:10" x14ac:dyDescent="0.3">
      <c r="A662" s="17"/>
      <c r="B662" s="19" t="str">
        <f>IF($A662="","",IFERROR(INDEX(Bills!$B:$B,MATCH($A662,Bills!$A:$A,0)),""))</f>
        <v/>
      </c>
      <c r="C662" s="17"/>
      <c r="D662" s="21" t="str">
        <f>IF($C662="","",IFERROR(VLOOKUP($C662,Services!$A$4:$C$203,2,FALSE),"Other"))</f>
        <v/>
      </c>
      <c r="E662" s="17"/>
      <c r="F662" s="18" t="str">
        <f>IF($C662="","",IFERROR(VLOOKUP($C662,Services!$A$4:$C$203,3,FALSE),0))</f>
        <v/>
      </c>
      <c r="G662" s="20" t="str">
        <f t="shared" si="20"/>
        <v/>
      </c>
      <c r="H662" s="18"/>
      <c r="I662" s="20" t="str">
        <f t="shared" si="21"/>
        <v/>
      </c>
      <c r="J662" s="21" t="str">
        <f>IF(OR($A662="",$C662=""),"",$A662&amp;"#"&amp;COUNTIFS($A$4:$A662,$A662,$C$4:$C662,"&lt;&gt;"))</f>
        <v/>
      </c>
    </row>
    <row r="663" spans="1:10" x14ac:dyDescent="0.3">
      <c r="A663" s="17"/>
      <c r="B663" s="19" t="str">
        <f>IF($A663="","",IFERROR(INDEX(Bills!$B:$B,MATCH($A663,Bills!$A:$A,0)),""))</f>
        <v/>
      </c>
      <c r="C663" s="17"/>
      <c r="D663" s="21" t="str">
        <f>IF($C663="","",IFERROR(VLOOKUP($C663,Services!$A$4:$C$203,2,FALSE),"Other"))</f>
        <v/>
      </c>
      <c r="E663" s="17"/>
      <c r="F663" s="18" t="str">
        <f>IF($C663="","",IFERROR(VLOOKUP($C663,Services!$A$4:$C$203,3,FALSE),0))</f>
        <v/>
      </c>
      <c r="G663" s="20" t="str">
        <f t="shared" si="20"/>
        <v/>
      </c>
      <c r="H663" s="18"/>
      <c r="I663" s="20" t="str">
        <f t="shared" si="21"/>
        <v/>
      </c>
      <c r="J663" s="21" t="str">
        <f>IF(OR($A663="",$C663=""),"",$A663&amp;"#"&amp;COUNTIFS($A$4:$A663,$A663,$C$4:$C663,"&lt;&gt;"))</f>
        <v/>
      </c>
    </row>
    <row r="664" spans="1:10" x14ac:dyDescent="0.3">
      <c r="A664" s="17"/>
      <c r="B664" s="19" t="str">
        <f>IF($A664="","",IFERROR(INDEX(Bills!$B:$B,MATCH($A664,Bills!$A:$A,0)),""))</f>
        <v/>
      </c>
      <c r="C664" s="17"/>
      <c r="D664" s="21" t="str">
        <f>IF($C664="","",IFERROR(VLOOKUP($C664,Services!$A$4:$C$203,2,FALSE),"Other"))</f>
        <v/>
      </c>
      <c r="E664" s="17"/>
      <c r="F664" s="18" t="str">
        <f>IF($C664="","",IFERROR(VLOOKUP($C664,Services!$A$4:$C$203,3,FALSE),0))</f>
        <v/>
      </c>
      <c r="G664" s="20" t="str">
        <f t="shared" si="20"/>
        <v/>
      </c>
      <c r="H664" s="18"/>
      <c r="I664" s="20" t="str">
        <f t="shared" si="21"/>
        <v/>
      </c>
      <c r="J664" s="21" t="str">
        <f>IF(OR($A664="",$C664=""),"",$A664&amp;"#"&amp;COUNTIFS($A$4:$A664,$A664,$C$4:$C664,"&lt;&gt;"))</f>
        <v/>
      </c>
    </row>
    <row r="665" spans="1:10" x14ac:dyDescent="0.3">
      <c r="A665" s="17"/>
      <c r="B665" s="19" t="str">
        <f>IF($A665="","",IFERROR(INDEX(Bills!$B:$B,MATCH($A665,Bills!$A:$A,0)),""))</f>
        <v/>
      </c>
      <c r="C665" s="17"/>
      <c r="D665" s="21" t="str">
        <f>IF($C665="","",IFERROR(VLOOKUP($C665,Services!$A$4:$C$203,2,FALSE),"Other"))</f>
        <v/>
      </c>
      <c r="E665" s="17"/>
      <c r="F665" s="18" t="str">
        <f>IF($C665="","",IFERROR(VLOOKUP($C665,Services!$A$4:$C$203,3,FALSE),0))</f>
        <v/>
      </c>
      <c r="G665" s="20" t="str">
        <f t="shared" si="20"/>
        <v/>
      </c>
      <c r="H665" s="18"/>
      <c r="I665" s="20" t="str">
        <f t="shared" si="21"/>
        <v/>
      </c>
      <c r="J665" s="21" t="str">
        <f>IF(OR($A665="",$C665=""),"",$A665&amp;"#"&amp;COUNTIFS($A$4:$A665,$A665,$C$4:$C665,"&lt;&gt;"))</f>
        <v/>
      </c>
    </row>
    <row r="666" spans="1:10" x14ac:dyDescent="0.3">
      <c r="A666" s="17"/>
      <c r="B666" s="19" t="str">
        <f>IF($A666="","",IFERROR(INDEX(Bills!$B:$B,MATCH($A666,Bills!$A:$A,0)),""))</f>
        <v/>
      </c>
      <c r="C666" s="17"/>
      <c r="D666" s="21" t="str">
        <f>IF($C666="","",IFERROR(VLOOKUP($C666,Services!$A$4:$C$203,2,FALSE),"Other"))</f>
        <v/>
      </c>
      <c r="E666" s="17"/>
      <c r="F666" s="18" t="str">
        <f>IF($C666="","",IFERROR(VLOOKUP($C666,Services!$A$4:$C$203,3,FALSE),0))</f>
        <v/>
      </c>
      <c r="G666" s="20" t="str">
        <f t="shared" si="20"/>
        <v/>
      </c>
      <c r="H666" s="18"/>
      <c r="I666" s="20" t="str">
        <f t="shared" si="21"/>
        <v/>
      </c>
      <c r="J666" s="21" t="str">
        <f>IF(OR($A666="",$C666=""),"",$A666&amp;"#"&amp;COUNTIFS($A$4:$A666,$A666,$C$4:$C666,"&lt;&gt;"))</f>
        <v/>
      </c>
    </row>
    <row r="667" spans="1:10" x14ac:dyDescent="0.3">
      <c r="A667" s="17"/>
      <c r="B667" s="19" t="str">
        <f>IF($A667="","",IFERROR(INDEX(Bills!$B:$B,MATCH($A667,Bills!$A:$A,0)),""))</f>
        <v/>
      </c>
      <c r="C667" s="17"/>
      <c r="D667" s="21" t="str">
        <f>IF($C667="","",IFERROR(VLOOKUP($C667,Services!$A$4:$C$203,2,FALSE),"Other"))</f>
        <v/>
      </c>
      <c r="E667" s="17"/>
      <c r="F667" s="18" t="str">
        <f>IF($C667="","",IFERROR(VLOOKUP($C667,Services!$A$4:$C$203,3,FALSE),0))</f>
        <v/>
      </c>
      <c r="G667" s="20" t="str">
        <f t="shared" si="20"/>
        <v/>
      </c>
      <c r="H667" s="18"/>
      <c r="I667" s="20" t="str">
        <f t="shared" si="21"/>
        <v/>
      </c>
      <c r="J667" s="21" t="str">
        <f>IF(OR($A667="",$C667=""),"",$A667&amp;"#"&amp;COUNTIFS($A$4:$A667,$A667,$C$4:$C667,"&lt;&gt;"))</f>
        <v/>
      </c>
    </row>
    <row r="668" spans="1:10" x14ac:dyDescent="0.3">
      <c r="A668" s="17"/>
      <c r="B668" s="19" t="str">
        <f>IF($A668="","",IFERROR(INDEX(Bills!$B:$B,MATCH($A668,Bills!$A:$A,0)),""))</f>
        <v/>
      </c>
      <c r="C668" s="17"/>
      <c r="D668" s="21" t="str">
        <f>IF($C668="","",IFERROR(VLOOKUP($C668,Services!$A$4:$C$203,2,FALSE),"Other"))</f>
        <v/>
      </c>
      <c r="E668" s="17"/>
      <c r="F668" s="18" t="str">
        <f>IF($C668="","",IFERROR(VLOOKUP($C668,Services!$A$4:$C$203,3,FALSE),0))</f>
        <v/>
      </c>
      <c r="G668" s="20" t="str">
        <f t="shared" si="20"/>
        <v/>
      </c>
      <c r="H668" s="18"/>
      <c r="I668" s="20" t="str">
        <f t="shared" si="21"/>
        <v/>
      </c>
      <c r="J668" s="21" t="str">
        <f>IF(OR($A668="",$C668=""),"",$A668&amp;"#"&amp;COUNTIFS($A$4:$A668,$A668,$C$4:$C668,"&lt;&gt;"))</f>
        <v/>
      </c>
    </row>
    <row r="669" spans="1:10" x14ac:dyDescent="0.3">
      <c r="A669" s="17"/>
      <c r="B669" s="19" t="str">
        <f>IF($A669="","",IFERROR(INDEX(Bills!$B:$B,MATCH($A669,Bills!$A:$A,0)),""))</f>
        <v/>
      </c>
      <c r="C669" s="17"/>
      <c r="D669" s="21" t="str">
        <f>IF($C669="","",IFERROR(VLOOKUP($C669,Services!$A$4:$C$203,2,FALSE),"Other"))</f>
        <v/>
      </c>
      <c r="E669" s="17"/>
      <c r="F669" s="18" t="str">
        <f>IF($C669="","",IFERROR(VLOOKUP($C669,Services!$A$4:$C$203,3,FALSE),0))</f>
        <v/>
      </c>
      <c r="G669" s="20" t="str">
        <f t="shared" si="20"/>
        <v/>
      </c>
      <c r="H669" s="18"/>
      <c r="I669" s="20" t="str">
        <f t="shared" si="21"/>
        <v/>
      </c>
      <c r="J669" s="21" t="str">
        <f>IF(OR($A669="",$C669=""),"",$A669&amp;"#"&amp;COUNTIFS($A$4:$A669,$A669,$C$4:$C669,"&lt;&gt;"))</f>
        <v/>
      </c>
    </row>
    <row r="670" spans="1:10" x14ac:dyDescent="0.3">
      <c r="A670" s="17"/>
      <c r="B670" s="19" t="str">
        <f>IF($A670="","",IFERROR(INDEX(Bills!$B:$B,MATCH($A670,Bills!$A:$A,0)),""))</f>
        <v/>
      </c>
      <c r="C670" s="17"/>
      <c r="D670" s="21" t="str">
        <f>IF($C670="","",IFERROR(VLOOKUP($C670,Services!$A$4:$C$203,2,FALSE),"Other"))</f>
        <v/>
      </c>
      <c r="E670" s="17"/>
      <c r="F670" s="18" t="str">
        <f>IF($C670="","",IFERROR(VLOOKUP($C670,Services!$A$4:$C$203,3,FALSE),0))</f>
        <v/>
      </c>
      <c r="G670" s="20" t="str">
        <f t="shared" si="20"/>
        <v/>
      </c>
      <c r="H670" s="18"/>
      <c r="I670" s="20" t="str">
        <f t="shared" si="21"/>
        <v/>
      </c>
      <c r="J670" s="21" t="str">
        <f>IF(OR($A670="",$C670=""),"",$A670&amp;"#"&amp;COUNTIFS($A$4:$A670,$A670,$C$4:$C670,"&lt;&gt;"))</f>
        <v/>
      </c>
    </row>
    <row r="671" spans="1:10" x14ac:dyDescent="0.3">
      <c r="A671" s="17"/>
      <c r="B671" s="19" t="str">
        <f>IF($A671="","",IFERROR(INDEX(Bills!$B:$B,MATCH($A671,Bills!$A:$A,0)),""))</f>
        <v/>
      </c>
      <c r="C671" s="17"/>
      <c r="D671" s="21" t="str">
        <f>IF($C671="","",IFERROR(VLOOKUP($C671,Services!$A$4:$C$203,2,FALSE),"Other"))</f>
        <v/>
      </c>
      <c r="E671" s="17"/>
      <c r="F671" s="18" t="str">
        <f>IF($C671="","",IFERROR(VLOOKUP($C671,Services!$A$4:$C$203,3,FALSE),0))</f>
        <v/>
      </c>
      <c r="G671" s="20" t="str">
        <f t="shared" si="20"/>
        <v/>
      </c>
      <c r="H671" s="18"/>
      <c r="I671" s="20" t="str">
        <f t="shared" si="21"/>
        <v/>
      </c>
      <c r="J671" s="21" t="str">
        <f>IF(OR($A671="",$C671=""),"",$A671&amp;"#"&amp;COUNTIFS($A$4:$A671,$A671,$C$4:$C671,"&lt;&gt;"))</f>
        <v/>
      </c>
    </row>
    <row r="672" spans="1:10" x14ac:dyDescent="0.3">
      <c r="A672" s="17"/>
      <c r="B672" s="19" t="str">
        <f>IF($A672="","",IFERROR(INDEX(Bills!$B:$B,MATCH($A672,Bills!$A:$A,0)),""))</f>
        <v/>
      </c>
      <c r="C672" s="17"/>
      <c r="D672" s="21" t="str">
        <f>IF($C672="","",IFERROR(VLOOKUP($C672,Services!$A$4:$C$203,2,FALSE),"Other"))</f>
        <v/>
      </c>
      <c r="E672" s="17"/>
      <c r="F672" s="18" t="str">
        <f>IF($C672="","",IFERROR(VLOOKUP($C672,Services!$A$4:$C$203,3,FALSE),0))</f>
        <v/>
      </c>
      <c r="G672" s="20" t="str">
        <f t="shared" si="20"/>
        <v/>
      </c>
      <c r="H672" s="18"/>
      <c r="I672" s="20" t="str">
        <f t="shared" si="21"/>
        <v/>
      </c>
      <c r="J672" s="21" t="str">
        <f>IF(OR($A672="",$C672=""),"",$A672&amp;"#"&amp;COUNTIFS($A$4:$A672,$A672,$C$4:$C672,"&lt;&gt;"))</f>
        <v/>
      </c>
    </row>
    <row r="673" spans="1:10" x14ac:dyDescent="0.3">
      <c r="A673" s="17"/>
      <c r="B673" s="19" t="str">
        <f>IF($A673="","",IFERROR(INDEX(Bills!$B:$B,MATCH($A673,Bills!$A:$A,0)),""))</f>
        <v/>
      </c>
      <c r="C673" s="17"/>
      <c r="D673" s="21" t="str">
        <f>IF($C673="","",IFERROR(VLOOKUP($C673,Services!$A$4:$C$203,2,FALSE),"Other"))</f>
        <v/>
      </c>
      <c r="E673" s="17"/>
      <c r="F673" s="18" t="str">
        <f>IF($C673="","",IFERROR(VLOOKUP($C673,Services!$A$4:$C$203,3,FALSE),0))</f>
        <v/>
      </c>
      <c r="G673" s="20" t="str">
        <f t="shared" si="20"/>
        <v/>
      </c>
      <c r="H673" s="18"/>
      <c r="I673" s="20" t="str">
        <f t="shared" si="21"/>
        <v/>
      </c>
      <c r="J673" s="21" t="str">
        <f>IF(OR($A673="",$C673=""),"",$A673&amp;"#"&amp;COUNTIFS($A$4:$A673,$A673,$C$4:$C673,"&lt;&gt;"))</f>
        <v/>
      </c>
    </row>
    <row r="674" spans="1:10" x14ac:dyDescent="0.3">
      <c r="A674" s="17"/>
      <c r="B674" s="19" t="str">
        <f>IF($A674="","",IFERROR(INDEX(Bills!$B:$B,MATCH($A674,Bills!$A:$A,0)),""))</f>
        <v/>
      </c>
      <c r="C674" s="17"/>
      <c r="D674" s="21" t="str">
        <f>IF($C674="","",IFERROR(VLOOKUP($C674,Services!$A$4:$C$203,2,FALSE),"Other"))</f>
        <v/>
      </c>
      <c r="E674" s="17"/>
      <c r="F674" s="18" t="str">
        <f>IF($C674="","",IFERROR(VLOOKUP($C674,Services!$A$4:$C$203,3,FALSE),0))</f>
        <v/>
      </c>
      <c r="G674" s="20" t="str">
        <f t="shared" si="20"/>
        <v/>
      </c>
      <c r="H674" s="18"/>
      <c r="I674" s="20" t="str">
        <f t="shared" si="21"/>
        <v/>
      </c>
      <c r="J674" s="21" t="str">
        <f>IF(OR($A674="",$C674=""),"",$A674&amp;"#"&amp;COUNTIFS($A$4:$A674,$A674,$C$4:$C674,"&lt;&gt;"))</f>
        <v/>
      </c>
    </row>
    <row r="675" spans="1:10" x14ac:dyDescent="0.3">
      <c r="A675" s="17"/>
      <c r="B675" s="19" t="str">
        <f>IF($A675="","",IFERROR(INDEX(Bills!$B:$B,MATCH($A675,Bills!$A:$A,0)),""))</f>
        <v/>
      </c>
      <c r="C675" s="17"/>
      <c r="D675" s="21" t="str">
        <f>IF($C675="","",IFERROR(VLOOKUP($C675,Services!$A$4:$C$203,2,FALSE),"Other"))</f>
        <v/>
      </c>
      <c r="E675" s="17"/>
      <c r="F675" s="18" t="str">
        <f>IF($C675="","",IFERROR(VLOOKUP($C675,Services!$A$4:$C$203,3,FALSE),0))</f>
        <v/>
      </c>
      <c r="G675" s="20" t="str">
        <f t="shared" si="20"/>
        <v/>
      </c>
      <c r="H675" s="18"/>
      <c r="I675" s="20" t="str">
        <f t="shared" si="21"/>
        <v/>
      </c>
      <c r="J675" s="21" t="str">
        <f>IF(OR($A675="",$C675=""),"",$A675&amp;"#"&amp;COUNTIFS($A$4:$A675,$A675,$C$4:$C675,"&lt;&gt;"))</f>
        <v/>
      </c>
    </row>
    <row r="676" spans="1:10" x14ac:dyDescent="0.3">
      <c r="A676" s="17"/>
      <c r="B676" s="19" t="str">
        <f>IF($A676="","",IFERROR(INDEX(Bills!$B:$B,MATCH($A676,Bills!$A:$A,0)),""))</f>
        <v/>
      </c>
      <c r="C676" s="17"/>
      <c r="D676" s="21" t="str">
        <f>IF($C676="","",IFERROR(VLOOKUP($C676,Services!$A$4:$C$203,2,FALSE),"Other"))</f>
        <v/>
      </c>
      <c r="E676" s="17"/>
      <c r="F676" s="18" t="str">
        <f>IF($C676="","",IFERROR(VLOOKUP($C676,Services!$A$4:$C$203,3,FALSE),0))</f>
        <v/>
      </c>
      <c r="G676" s="20" t="str">
        <f t="shared" si="20"/>
        <v/>
      </c>
      <c r="H676" s="18"/>
      <c r="I676" s="20" t="str">
        <f t="shared" si="21"/>
        <v/>
      </c>
      <c r="J676" s="21" t="str">
        <f>IF(OR($A676="",$C676=""),"",$A676&amp;"#"&amp;COUNTIFS($A$4:$A676,$A676,$C$4:$C676,"&lt;&gt;"))</f>
        <v/>
      </c>
    </row>
    <row r="677" spans="1:10" x14ac:dyDescent="0.3">
      <c r="A677" s="17"/>
      <c r="B677" s="19" t="str">
        <f>IF($A677="","",IFERROR(INDEX(Bills!$B:$B,MATCH($A677,Bills!$A:$A,0)),""))</f>
        <v/>
      </c>
      <c r="C677" s="17"/>
      <c r="D677" s="21" t="str">
        <f>IF($C677="","",IFERROR(VLOOKUP($C677,Services!$A$4:$C$203,2,FALSE),"Other"))</f>
        <v/>
      </c>
      <c r="E677" s="17"/>
      <c r="F677" s="18" t="str">
        <f>IF($C677="","",IFERROR(VLOOKUP($C677,Services!$A$4:$C$203,3,FALSE),0))</f>
        <v/>
      </c>
      <c r="G677" s="20" t="str">
        <f t="shared" si="20"/>
        <v/>
      </c>
      <c r="H677" s="18"/>
      <c r="I677" s="20" t="str">
        <f t="shared" si="21"/>
        <v/>
      </c>
      <c r="J677" s="21" t="str">
        <f>IF(OR($A677="",$C677=""),"",$A677&amp;"#"&amp;COUNTIFS($A$4:$A677,$A677,$C$4:$C677,"&lt;&gt;"))</f>
        <v/>
      </c>
    </row>
    <row r="678" spans="1:10" x14ac:dyDescent="0.3">
      <c r="A678" s="17"/>
      <c r="B678" s="19" t="str">
        <f>IF($A678="","",IFERROR(INDEX(Bills!$B:$B,MATCH($A678,Bills!$A:$A,0)),""))</f>
        <v/>
      </c>
      <c r="C678" s="17"/>
      <c r="D678" s="21" t="str">
        <f>IF($C678="","",IFERROR(VLOOKUP($C678,Services!$A$4:$C$203,2,FALSE),"Other"))</f>
        <v/>
      </c>
      <c r="E678" s="17"/>
      <c r="F678" s="18" t="str">
        <f>IF($C678="","",IFERROR(VLOOKUP($C678,Services!$A$4:$C$203,3,FALSE),0))</f>
        <v/>
      </c>
      <c r="G678" s="20" t="str">
        <f t="shared" si="20"/>
        <v/>
      </c>
      <c r="H678" s="18"/>
      <c r="I678" s="20" t="str">
        <f t="shared" si="21"/>
        <v/>
      </c>
      <c r="J678" s="21" t="str">
        <f>IF(OR($A678="",$C678=""),"",$A678&amp;"#"&amp;COUNTIFS($A$4:$A678,$A678,$C$4:$C678,"&lt;&gt;"))</f>
        <v/>
      </c>
    </row>
    <row r="679" spans="1:10" x14ac:dyDescent="0.3">
      <c r="A679" s="17"/>
      <c r="B679" s="19" t="str">
        <f>IF($A679="","",IFERROR(INDEX(Bills!$B:$B,MATCH($A679,Bills!$A:$A,0)),""))</f>
        <v/>
      </c>
      <c r="C679" s="17"/>
      <c r="D679" s="21" t="str">
        <f>IF($C679="","",IFERROR(VLOOKUP($C679,Services!$A$4:$C$203,2,FALSE),"Other"))</f>
        <v/>
      </c>
      <c r="E679" s="17"/>
      <c r="F679" s="18" t="str">
        <f>IF($C679="","",IFERROR(VLOOKUP($C679,Services!$A$4:$C$203,3,FALSE),0))</f>
        <v/>
      </c>
      <c r="G679" s="20" t="str">
        <f t="shared" si="20"/>
        <v/>
      </c>
      <c r="H679" s="18"/>
      <c r="I679" s="20" t="str">
        <f t="shared" si="21"/>
        <v/>
      </c>
      <c r="J679" s="21" t="str">
        <f>IF(OR($A679="",$C679=""),"",$A679&amp;"#"&amp;COUNTIFS($A$4:$A679,$A679,$C$4:$C679,"&lt;&gt;"))</f>
        <v/>
      </c>
    </row>
    <row r="680" spans="1:10" x14ac:dyDescent="0.3">
      <c r="A680" s="17"/>
      <c r="B680" s="19" t="str">
        <f>IF($A680="","",IFERROR(INDEX(Bills!$B:$B,MATCH($A680,Bills!$A:$A,0)),""))</f>
        <v/>
      </c>
      <c r="C680" s="17"/>
      <c r="D680" s="21" t="str">
        <f>IF($C680="","",IFERROR(VLOOKUP($C680,Services!$A$4:$C$203,2,FALSE),"Other"))</f>
        <v/>
      </c>
      <c r="E680" s="17"/>
      <c r="F680" s="18" t="str">
        <f>IF($C680="","",IFERROR(VLOOKUP($C680,Services!$A$4:$C$203,3,FALSE),0))</f>
        <v/>
      </c>
      <c r="G680" s="20" t="str">
        <f t="shared" si="20"/>
        <v/>
      </c>
      <c r="H680" s="18"/>
      <c r="I680" s="20" t="str">
        <f t="shared" si="21"/>
        <v/>
      </c>
      <c r="J680" s="21" t="str">
        <f>IF(OR($A680="",$C680=""),"",$A680&amp;"#"&amp;COUNTIFS($A$4:$A680,$A680,$C$4:$C680,"&lt;&gt;"))</f>
        <v/>
      </c>
    </row>
    <row r="681" spans="1:10" x14ac:dyDescent="0.3">
      <c r="A681" s="17"/>
      <c r="B681" s="19" t="str">
        <f>IF($A681="","",IFERROR(INDEX(Bills!$B:$B,MATCH($A681,Bills!$A:$A,0)),""))</f>
        <v/>
      </c>
      <c r="C681" s="17"/>
      <c r="D681" s="21" t="str">
        <f>IF($C681="","",IFERROR(VLOOKUP($C681,Services!$A$4:$C$203,2,FALSE),"Other"))</f>
        <v/>
      </c>
      <c r="E681" s="17"/>
      <c r="F681" s="18" t="str">
        <f>IF($C681="","",IFERROR(VLOOKUP($C681,Services!$A$4:$C$203,3,FALSE),0))</f>
        <v/>
      </c>
      <c r="G681" s="20" t="str">
        <f t="shared" si="20"/>
        <v/>
      </c>
      <c r="H681" s="18"/>
      <c r="I681" s="20" t="str">
        <f t="shared" si="21"/>
        <v/>
      </c>
      <c r="J681" s="21" t="str">
        <f>IF(OR($A681="",$C681=""),"",$A681&amp;"#"&amp;COUNTIFS($A$4:$A681,$A681,$C$4:$C681,"&lt;&gt;"))</f>
        <v/>
      </c>
    </row>
    <row r="682" spans="1:10" x14ac:dyDescent="0.3">
      <c r="A682" s="17"/>
      <c r="B682" s="19" t="str">
        <f>IF($A682="","",IFERROR(INDEX(Bills!$B:$B,MATCH($A682,Bills!$A:$A,0)),""))</f>
        <v/>
      </c>
      <c r="C682" s="17"/>
      <c r="D682" s="21" t="str">
        <f>IF($C682="","",IFERROR(VLOOKUP($C682,Services!$A$4:$C$203,2,FALSE),"Other"))</f>
        <v/>
      </c>
      <c r="E682" s="17"/>
      <c r="F682" s="18" t="str">
        <f>IF($C682="","",IFERROR(VLOOKUP($C682,Services!$A$4:$C$203,3,FALSE),0))</f>
        <v/>
      </c>
      <c r="G682" s="20" t="str">
        <f t="shared" si="20"/>
        <v/>
      </c>
      <c r="H682" s="18"/>
      <c r="I682" s="20" t="str">
        <f t="shared" si="21"/>
        <v/>
      </c>
      <c r="J682" s="21" t="str">
        <f>IF(OR($A682="",$C682=""),"",$A682&amp;"#"&amp;COUNTIFS($A$4:$A682,$A682,$C$4:$C682,"&lt;&gt;"))</f>
        <v/>
      </c>
    </row>
    <row r="683" spans="1:10" x14ac:dyDescent="0.3">
      <c r="A683" s="17"/>
      <c r="B683" s="19" t="str">
        <f>IF($A683="","",IFERROR(INDEX(Bills!$B:$B,MATCH($A683,Bills!$A:$A,0)),""))</f>
        <v/>
      </c>
      <c r="C683" s="17"/>
      <c r="D683" s="21" t="str">
        <f>IF($C683="","",IFERROR(VLOOKUP($C683,Services!$A$4:$C$203,2,FALSE),"Other"))</f>
        <v/>
      </c>
      <c r="E683" s="17"/>
      <c r="F683" s="18" t="str">
        <f>IF($C683="","",IFERROR(VLOOKUP($C683,Services!$A$4:$C$203,3,FALSE),0))</f>
        <v/>
      </c>
      <c r="G683" s="20" t="str">
        <f t="shared" si="20"/>
        <v/>
      </c>
      <c r="H683" s="18"/>
      <c r="I683" s="20" t="str">
        <f t="shared" si="21"/>
        <v/>
      </c>
      <c r="J683" s="21" t="str">
        <f>IF(OR($A683="",$C683=""),"",$A683&amp;"#"&amp;COUNTIFS($A$4:$A683,$A683,$C$4:$C683,"&lt;&gt;"))</f>
        <v/>
      </c>
    </row>
    <row r="684" spans="1:10" x14ac:dyDescent="0.3">
      <c r="A684" s="17"/>
      <c r="B684" s="19" t="str">
        <f>IF($A684="","",IFERROR(INDEX(Bills!$B:$B,MATCH($A684,Bills!$A:$A,0)),""))</f>
        <v/>
      </c>
      <c r="C684" s="17"/>
      <c r="D684" s="21" t="str">
        <f>IF($C684="","",IFERROR(VLOOKUP($C684,Services!$A$4:$C$203,2,FALSE),"Other"))</f>
        <v/>
      </c>
      <c r="E684" s="17"/>
      <c r="F684" s="18" t="str">
        <f>IF($C684="","",IFERROR(VLOOKUP($C684,Services!$A$4:$C$203,3,FALSE),0))</f>
        <v/>
      </c>
      <c r="G684" s="20" t="str">
        <f t="shared" si="20"/>
        <v/>
      </c>
      <c r="H684" s="18"/>
      <c r="I684" s="20" t="str">
        <f t="shared" si="21"/>
        <v/>
      </c>
      <c r="J684" s="21" t="str">
        <f>IF(OR($A684="",$C684=""),"",$A684&amp;"#"&amp;COUNTIFS($A$4:$A684,$A684,$C$4:$C684,"&lt;&gt;"))</f>
        <v/>
      </c>
    </row>
    <row r="685" spans="1:10" x14ac:dyDescent="0.3">
      <c r="A685" s="17"/>
      <c r="B685" s="19" t="str">
        <f>IF($A685="","",IFERROR(INDEX(Bills!$B:$B,MATCH($A685,Bills!$A:$A,0)),""))</f>
        <v/>
      </c>
      <c r="C685" s="17"/>
      <c r="D685" s="21" t="str">
        <f>IF($C685="","",IFERROR(VLOOKUP($C685,Services!$A$4:$C$203,2,FALSE),"Other"))</f>
        <v/>
      </c>
      <c r="E685" s="17"/>
      <c r="F685" s="18" t="str">
        <f>IF($C685="","",IFERROR(VLOOKUP($C685,Services!$A$4:$C$203,3,FALSE),0))</f>
        <v/>
      </c>
      <c r="G685" s="20" t="str">
        <f t="shared" si="20"/>
        <v/>
      </c>
      <c r="H685" s="18"/>
      <c r="I685" s="20" t="str">
        <f t="shared" si="21"/>
        <v/>
      </c>
      <c r="J685" s="21" t="str">
        <f>IF(OR($A685="",$C685=""),"",$A685&amp;"#"&amp;COUNTIFS($A$4:$A685,$A685,$C$4:$C685,"&lt;&gt;"))</f>
        <v/>
      </c>
    </row>
    <row r="686" spans="1:10" x14ac:dyDescent="0.3">
      <c r="A686" s="17"/>
      <c r="B686" s="19" t="str">
        <f>IF($A686="","",IFERROR(INDEX(Bills!$B:$B,MATCH($A686,Bills!$A:$A,0)),""))</f>
        <v/>
      </c>
      <c r="C686" s="17"/>
      <c r="D686" s="21" t="str">
        <f>IF($C686="","",IFERROR(VLOOKUP($C686,Services!$A$4:$C$203,2,FALSE),"Other"))</f>
        <v/>
      </c>
      <c r="E686" s="17"/>
      <c r="F686" s="18" t="str">
        <f>IF($C686="","",IFERROR(VLOOKUP($C686,Services!$A$4:$C$203,3,FALSE),0))</f>
        <v/>
      </c>
      <c r="G686" s="20" t="str">
        <f t="shared" si="20"/>
        <v/>
      </c>
      <c r="H686" s="18"/>
      <c r="I686" s="20" t="str">
        <f t="shared" si="21"/>
        <v/>
      </c>
      <c r="J686" s="21" t="str">
        <f>IF(OR($A686="",$C686=""),"",$A686&amp;"#"&amp;COUNTIFS($A$4:$A686,$A686,$C$4:$C686,"&lt;&gt;"))</f>
        <v/>
      </c>
    </row>
    <row r="687" spans="1:10" x14ac:dyDescent="0.3">
      <c r="A687" s="17"/>
      <c r="B687" s="19" t="str">
        <f>IF($A687="","",IFERROR(INDEX(Bills!$B:$B,MATCH($A687,Bills!$A:$A,0)),""))</f>
        <v/>
      </c>
      <c r="C687" s="17"/>
      <c r="D687" s="21" t="str">
        <f>IF($C687="","",IFERROR(VLOOKUP($C687,Services!$A$4:$C$203,2,FALSE),"Other"))</f>
        <v/>
      </c>
      <c r="E687" s="17"/>
      <c r="F687" s="18" t="str">
        <f>IF($C687="","",IFERROR(VLOOKUP($C687,Services!$A$4:$C$203,3,FALSE),0))</f>
        <v/>
      </c>
      <c r="G687" s="20" t="str">
        <f t="shared" si="20"/>
        <v/>
      </c>
      <c r="H687" s="18"/>
      <c r="I687" s="20" t="str">
        <f t="shared" si="21"/>
        <v/>
      </c>
      <c r="J687" s="21" t="str">
        <f>IF(OR($A687="",$C687=""),"",$A687&amp;"#"&amp;COUNTIFS($A$4:$A687,$A687,$C$4:$C687,"&lt;&gt;"))</f>
        <v/>
      </c>
    </row>
    <row r="688" spans="1:10" x14ac:dyDescent="0.3">
      <c r="A688" s="17"/>
      <c r="B688" s="19" t="str">
        <f>IF($A688="","",IFERROR(INDEX(Bills!$B:$B,MATCH($A688,Bills!$A:$A,0)),""))</f>
        <v/>
      </c>
      <c r="C688" s="17"/>
      <c r="D688" s="21" t="str">
        <f>IF($C688="","",IFERROR(VLOOKUP($C688,Services!$A$4:$C$203,2,FALSE),"Other"))</f>
        <v/>
      </c>
      <c r="E688" s="17"/>
      <c r="F688" s="18" t="str">
        <f>IF($C688="","",IFERROR(VLOOKUP($C688,Services!$A$4:$C$203,3,FALSE),0))</f>
        <v/>
      </c>
      <c r="G688" s="20" t="str">
        <f t="shared" si="20"/>
        <v/>
      </c>
      <c r="H688" s="18"/>
      <c r="I688" s="20" t="str">
        <f t="shared" si="21"/>
        <v/>
      </c>
      <c r="J688" s="21" t="str">
        <f>IF(OR($A688="",$C688=""),"",$A688&amp;"#"&amp;COUNTIFS($A$4:$A688,$A688,$C$4:$C688,"&lt;&gt;"))</f>
        <v/>
      </c>
    </row>
    <row r="689" spans="1:10" x14ac:dyDescent="0.3">
      <c r="A689" s="17"/>
      <c r="B689" s="19" t="str">
        <f>IF($A689="","",IFERROR(INDEX(Bills!$B:$B,MATCH($A689,Bills!$A:$A,0)),""))</f>
        <v/>
      </c>
      <c r="C689" s="17"/>
      <c r="D689" s="21" t="str">
        <f>IF($C689="","",IFERROR(VLOOKUP($C689,Services!$A$4:$C$203,2,FALSE),"Other"))</f>
        <v/>
      </c>
      <c r="E689" s="17"/>
      <c r="F689" s="18" t="str">
        <f>IF($C689="","",IFERROR(VLOOKUP($C689,Services!$A$4:$C$203,3,FALSE),0))</f>
        <v/>
      </c>
      <c r="G689" s="20" t="str">
        <f t="shared" si="20"/>
        <v/>
      </c>
      <c r="H689" s="18"/>
      <c r="I689" s="20" t="str">
        <f t="shared" si="21"/>
        <v/>
      </c>
      <c r="J689" s="21" t="str">
        <f>IF(OR($A689="",$C689=""),"",$A689&amp;"#"&amp;COUNTIFS($A$4:$A689,$A689,$C$4:$C689,"&lt;&gt;"))</f>
        <v/>
      </c>
    </row>
    <row r="690" spans="1:10" x14ac:dyDescent="0.3">
      <c r="A690" s="17"/>
      <c r="B690" s="19" t="str">
        <f>IF($A690="","",IFERROR(INDEX(Bills!$B:$B,MATCH($A690,Bills!$A:$A,0)),""))</f>
        <v/>
      </c>
      <c r="C690" s="17"/>
      <c r="D690" s="21" t="str">
        <f>IF($C690="","",IFERROR(VLOOKUP($C690,Services!$A$4:$C$203,2,FALSE),"Other"))</f>
        <v/>
      </c>
      <c r="E690" s="17"/>
      <c r="F690" s="18" t="str">
        <f>IF($C690="","",IFERROR(VLOOKUP($C690,Services!$A$4:$C$203,3,FALSE),0))</f>
        <v/>
      </c>
      <c r="G690" s="20" t="str">
        <f t="shared" si="20"/>
        <v/>
      </c>
      <c r="H690" s="18"/>
      <c r="I690" s="20" t="str">
        <f t="shared" si="21"/>
        <v/>
      </c>
      <c r="J690" s="21" t="str">
        <f>IF(OR($A690="",$C690=""),"",$A690&amp;"#"&amp;COUNTIFS($A$4:$A690,$A690,$C$4:$C690,"&lt;&gt;"))</f>
        <v/>
      </c>
    </row>
    <row r="691" spans="1:10" x14ac:dyDescent="0.3">
      <c r="A691" s="17"/>
      <c r="B691" s="19" t="str">
        <f>IF($A691="","",IFERROR(INDEX(Bills!$B:$B,MATCH($A691,Bills!$A:$A,0)),""))</f>
        <v/>
      </c>
      <c r="C691" s="17"/>
      <c r="D691" s="21" t="str">
        <f>IF($C691="","",IFERROR(VLOOKUP($C691,Services!$A$4:$C$203,2,FALSE),"Other"))</f>
        <v/>
      </c>
      <c r="E691" s="17"/>
      <c r="F691" s="18" t="str">
        <f>IF($C691="","",IFERROR(VLOOKUP($C691,Services!$A$4:$C$203,3,FALSE),0))</f>
        <v/>
      </c>
      <c r="G691" s="20" t="str">
        <f t="shared" si="20"/>
        <v/>
      </c>
      <c r="H691" s="18"/>
      <c r="I691" s="20" t="str">
        <f t="shared" si="21"/>
        <v/>
      </c>
      <c r="J691" s="21" t="str">
        <f>IF(OR($A691="",$C691=""),"",$A691&amp;"#"&amp;COUNTIFS($A$4:$A691,$A691,$C$4:$C691,"&lt;&gt;"))</f>
        <v/>
      </c>
    </row>
    <row r="692" spans="1:10" x14ac:dyDescent="0.3">
      <c r="A692" s="17"/>
      <c r="B692" s="19" t="str">
        <f>IF($A692="","",IFERROR(INDEX(Bills!$B:$B,MATCH($A692,Bills!$A:$A,0)),""))</f>
        <v/>
      </c>
      <c r="C692" s="17"/>
      <c r="D692" s="21" t="str">
        <f>IF($C692="","",IFERROR(VLOOKUP($C692,Services!$A$4:$C$203,2,FALSE),"Other"))</f>
        <v/>
      </c>
      <c r="E692" s="17"/>
      <c r="F692" s="18" t="str">
        <f>IF($C692="","",IFERROR(VLOOKUP($C692,Services!$A$4:$C$203,3,FALSE),0))</f>
        <v/>
      </c>
      <c r="G692" s="20" t="str">
        <f t="shared" si="20"/>
        <v/>
      </c>
      <c r="H692" s="18"/>
      <c r="I692" s="20" t="str">
        <f t="shared" si="21"/>
        <v/>
      </c>
      <c r="J692" s="21" t="str">
        <f>IF(OR($A692="",$C692=""),"",$A692&amp;"#"&amp;COUNTIFS($A$4:$A692,$A692,$C$4:$C692,"&lt;&gt;"))</f>
        <v/>
      </c>
    </row>
    <row r="693" spans="1:10" x14ac:dyDescent="0.3">
      <c r="A693" s="17"/>
      <c r="B693" s="19" t="str">
        <f>IF($A693="","",IFERROR(INDEX(Bills!$B:$B,MATCH($A693,Bills!$A:$A,0)),""))</f>
        <v/>
      </c>
      <c r="C693" s="17"/>
      <c r="D693" s="21" t="str">
        <f>IF($C693="","",IFERROR(VLOOKUP($C693,Services!$A$4:$C$203,2,FALSE),"Other"))</f>
        <v/>
      </c>
      <c r="E693" s="17"/>
      <c r="F693" s="18" t="str">
        <f>IF($C693="","",IFERROR(VLOOKUP($C693,Services!$A$4:$C$203,3,FALSE),0))</f>
        <v/>
      </c>
      <c r="G693" s="20" t="str">
        <f t="shared" si="20"/>
        <v/>
      </c>
      <c r="H693" s="18"/>
      <c r="I693" s="20" t="str">
        <f t="shared" si="21"/>
        <v/>
      </c>
      <c r="J693" s="21" t="str">
        <f>IF(OR($A693="",$C693=""),"",$A693&amp;"#"&amp;COUNTIFS($A$4:$A693,$A693,$C$4:$C693,"&lt;&gt;"))</f>
        <v/>
      </c>
    </row>
    <row r="694" spans="1:10" x14ac:dyDescent="0.3">
      <c r="A694" s="17"/>
      <c r="B694" s="19" t="str">
        <f>IF($A694="","",IFERROR(INDEX(Bills!$B:$B,MATCH($A694,Bills!$A:$A,0)),""))</f>
        <v/>
      </c>
      <c r="C694" s="17"/>
      <c r="D694" s="21" t="str">
        <f>IF($C694="","",IFERROR(VLOOKUP($C694,Services!$A$4:$C$203,2,FALSE),"Other"))</f>
        <v/>
      </c>
      <c r="E694" s="17"/>
      <c r="F694" s="18" t="str">
        <f>IF($C694="","",IFERROR(VLOOKUP($C694,Services!$A$4:$C$203,3,FALSE),0))</f>
        <v/>
      </c>
      <c r="G694" s="20" t="str">
        <f t="shared" si="20"/>
        <v/>
      </c>
      <c r="H694" s="18"/>
      <c r="I694" s="20" t="str">
        <f t="shared" si="21"/>
        <v/>
      </c>
      <c r="J694" s="21" t="str">
        <f>IF(OR($A694="",$C694=""),"",$A694&amp;"#"&amp;COUNTIFS($A$4:$A694,$A694,$C$4:$C694,"&lt;&gt;"))</f>
        <v/>
      </c>
    </row>
    <row r="695" spans="1:10" x14ac:dyDescent="0.3">
      <c r="A695" s="17"/>
      <c r="B695" s="19" t="str">
        <f>IF($A695="","",IFERROR(INDEX(Bills!$B:$B,MATCH($A695,Bills!$A:$A,0)),""))</f>
        <v/>
      </c>
      <c r="C695" s="17"/>
      <c r="D695" s="21" t="str">
        <f>IF($C695="","",IFERROR(VLOOKUP($C695,Services!$A$4:$C$203,2,FALSE),"Other"))</f>
        <v/>
      </c>
      <c r="E695" s="17"/>
      <c r="F695" s="18" t="str">
        <f>IF($C695="","",IFERROR(VLOOKUP($C695,Services!$A$4:$C$203,3,FALSE),0))</f>
        <v/>
      </c>
      <c r="G695" s="20" t="str">
        <f t="shared" si="20"/>
        <v/>
      </c>
      <c r="H695" s="18"/>
      <c r="I695" s="20" t="str">
        <f t="shared" si="21"/>
        <v/>
      </c>
      <c r="J695" s="21" t="str">
        <f>IF(OR($A695="",$C695=""),"",$A695&amp;"#"&amp;COUNTIFS($A$4:$A695,$A695,$C$4:$C695,"&lt;&gt;"))</f>
        <v/>
      </c>
    </row>
    <row r="696" spans="1:10" x14ac:dyDescent="0.3">
      <c r="A696" s="17"/>
      <c r="B696" s="19" t="str">
        <f>IF($A696="","",IFERROR(INDEX(Bills!$B:$B,MATCH($A696,Bills!$A:$A,0)),""))</f>
        <v/>
      </c>
      <c r="C696" s="17"/>
      <c r="D696" s="21" t="str">
        <f>IF($C696="","",IFERROR(VLOOKUP($C696,Services!$A$4:$C$203,2,FALSE),"Other"))</f>
        <v/>
      </c>
      <c r="E696" s="17"/>
      <c r="F696" s="18" t="str">
        <f>IF($C696="","",IFERROR(VLOOKUP($C696,Services!$A$4:$C$203,3,FALSE),0))</f>
        <v/>
      </c>
      <c r="G696" s="20" t="str">
        <f t="shared" si="20"/>
        <v/>
      </c>
      <c r="H696" s="18"/>
      <c r="I696" s="20" t="str">
        <f t="shared" si="21"/>
        <v/>
      </c>
      <c r="J696" s="21" t="str">
        <f>IF(OR($A696="",$C696=""),"",$A696&amp;"#"&amp;COUNTIFS($A$4:$A696,$A696,$C$4:$C696,"&lt;&gt;"))</f>
        <v/>
      </c>
    </row>
    <row r="697" spans="1:10" x14ac:dyDescent="0.3">
      <c r="A697" s="17"/>
      <c r="B697" s="19" t="str">
        <f>IF($A697="","",IFERROR(INDEX(Bills!$B:$B,MATCH($A697,Bills!$A:$A,0)),""))</f>
        <v/>
      </c>
      <c r="C697" s="17"/>
      <c r="D697" s="21" t="str">
        <f>IF($C697="","",IFERROR(VLOOKUP($C697,Services!$A$4:$C$203,2,FALSE),"Other"))</f>
        <v/>
      </c>
      <c r="E697" s="17"/>
      <c r="F697" s="18" t="str">
        <f>IF($C697="","",IFERROR(VLOOKUP($C697,Services!$A$4:$C$203,3,FALSE),0))</f>
        <v/>
      </c>
      <c r="G697" s="20" t="str">
        <f t="shared" si="20"/>
        <v/>
      </c>
      <c r="H697" s="18"/>
      <c r="I697" s="20" t="str">
        <f t="shared" si="21"/>
        <v/>
      </c>
      <c r="J697" s="21" t="str">
        <f>IF(OR($A697="",$C697=""),"",$A697&amp;"#"&amp;COUNTIFS($A$4:$A697,$A697,$C$4:$C697,"&lt;&gt;"))</f>
        <v/>
      </c>
    </row>
    <row r="698" spans="1:10" x14ac:dyDescent="0.3">
      <c r="A698" s="17"/>
      <c r="B698" s="19" t="str">
        <f>IF($A698="","",IFERROR(INDEX(Bills!$B:$B,MATCH($A698,Bills!$A:$A,0)),""))</f>
        <v/>
      </c>
      <c r="C698" s="17"/>
      <c r="D698" s="21" t="str">
        <f>IF($C698="","",IFERROR(VLOOKUP($C698,Services!$A$4:$C$203,2,FALSE),"Other"))</f>
        <v/>
      </c>
      <c r="E698" s="17"/>
      <c r="F698" s="18" t="str">
        <f>IF($C698="","",IFERROR(VLOOKUP($C698,Services!$A$4:$C$203,3,FALSE),0))</f>
        <v/>
      </c>
      <c r="G698" s="20" t="str">
        <f t="shared" si="20"/>
        <v/>
      </c>
      <c r="H698" s="18"/>
      <c r="I698" s="20" t="str">
        <f t="shared" si="21"/>
        <v/>
      </c>
      <c r="J698" s="21" t="str">
        <f>IF(OR($A698="",$C698=""),"",$A698&amp;"#"&amp;COUNTIFS($A$4:$A698,$A698,$C$4:$C698,"&lt;&gt;"))</f>
        <v/>
      </c>
    </row>
    <row r="699" spans="1:10" x14ac:dyDescent="0.3">
      <c r="A699" s="17"/>
      <c r="B699" s="19" t="str">
        <f>IF($A699="","",IFERROR(INDEX(Bills!$B:$B,MATCH($A699,Bills!$A:$A,0)),""))</f>
        <v/>
      </c>
      <c r="C699" s="17"/>
      <c r="D699" s="21" t="str">
        <f>IF($C699="","",IFERROR(VLOOKUP($C699,Services!$A$4:$C$203,2,FALSE),"Other"))</f>
        <v/>
      </c>
      <c r="E699" s="17"/>
      <c r="F699" s="18" t="str">
        <f>IF($C699="","",IFERROR(VLOOKUP($C699,Services!$A$4:$C$203,3,FALSE),0))</f>
        <v/>
      </c>
      <c r="G699" s="20" t="str">
        <f t="shared" si="20"/>
        <v/>
      </c>
      <c r="H699" s="18"/>
      <c r="I699" s="20" t="str">
        <f t="shared" si="21"/>
        <v/>
      </c>
      <c r="J699" s="21" t="str">
        <f>IF(OR($A699="",$C699=""),"",$A699&amp;"#"&amp;COUNTIFS($A$4:$A699,$A699,$C$4:$C699,"&lt;&gt;"))</f>
        <v/>
      </c>
    </row>
    <row r="700" spans="1:10" x14ac:dyDescent="0.3">
      <c r="A700" s="17"/>
      <c r="B700" s="19" t="str">
        <f>IF($A700="","",IFERROR(INDEX(Bills!$B:$B,MATCH($A700,Bills!$A:$A,0)),""))</f>
        <v/>
      </c>
      <c r="C700" s="17"/>
      <c r="D700" s="21" t="str">
        <f>IF($C700="","",IFERROR(VLOOKUP($C700,Services!$A$4:$C$203,2,FALSE),"Other"))</f>
        <v/>
      </c>
      <c r="E700" s="17"/>
      <c r="F700" s="18" t="str">
        <f>IF($C700="","",IFERROR(VLOOKUP($C700,Services!$A$4:$C$203,3,FALSE),0))</f>
        <v/>
      </c>
      <c r="G700" s="20" t="str">
        <f t="shared" si="20"/>
        <v/>
      </c>
      <c r="H700" s="18"/>
      <c r="I700" s="20" t="str">
        <f t="shared" si="21"/>
        <v/>
      </c>
      <c r="J700" s="21" t="str">
        <f>IF(OR($A700="",$C700=""),"",$A700&amp;"#"&amp;COUNTIFS($A$4:$A700,$A700,$C$4:$C700,"&lt;&gt;"))</f>
        <v/>
      </c>
    </row>
    <row r="701" spans="1:10" x14ac:dyDescent="0.3">
      <c r="A701" s="17"/>
      <c r="B701" s="19" t="str">
        <f>IF($A701="","",IFERROR(INDEX(Bills!$B:$B,MATCH($A701,Bills!$A:$A,0)),""))</f>
        <v/>
      </c>
      <c r="C701" s="17"/>
      <c r="D701" s="21" t="str">
        <f>IF($C701="","",IFERROR(VLOOKUP($C701,Services!$A$4:$C$203,2,FALSE),"Other"))</f>
        <v/>
      </c>
      <c r="E701" s="17"/>
      <c r="F701" s="18" t="str">
        <f>IF($C701="","",IFERROR(VLOOKUP($C701,Services!$A$4:$C$203,3,FALSE),0))</f>
        <v/>
      </c>
      <c r="G701" s="20" t="str">
        <f t="shared" si="20"/>
        <v/>
      </c>
      <c r="H701" s="18"/>
      <c r="I701" s="20" t="str">
        <f t="shared" si="21"/>
        <v/>
      </c>
      <c r="J701" s="21" t="str">
        <f>IF(OR($A701="",$C701=""),"",$A701&amp;"#"&amp;COUNTIFS($A$4:$A701,$A701,$C$4:$C701,"&lt;&gt;"))</f>
        <v/>
      </c>
    </row>
    <row r="702" spans="1:10" x14ac:dyDescent="0.3">
      <c r="A702" s="17"/>
      <c r="B702" s="19" t="str">
        <f>IF($A702="","",IFERROR(INDEX(Bills!$B:$B,MATCH($A702,Bills!$A:$A,0)),""))</f>
        <v/>
      </c>
      <c r="C702" s="17"/>
      <c r="D702" s="21" t="str">
        <f>IF($C702="","",IFERROR(VLOOKUP($C702,Services!$A$4:$C$203,2,FALSE),"Other"))</f>
        <v/>
      </c>
      <c r="E702" s="17"/>
      <c r="F702" s="18" t="str">
        <f>IF($C702="","",IFERROR(VLOOKUP($C702,Services!$A$4:$C$203,3,FALSE),0))</f>
        <v/>
      </c>
      <c r="G702" s="20" t="str">
        <f t="shared" si="20"/>
        <v/>
      </c>
      <c r="H702" s="18"/>
      <c r="I702" s="20" t="str">
        <f t="shared" si="21"/>
        <v/>
      </c>
      <c r="J702" s="21" t="str">
        <f>IF(OR($A702="",$C702=""),"",$A702&amp;"#"&amp;COUNTIFS($A$4:$A702,$A702,$C$4:$C702,"&lt;&gt;"))</f>
        <v/>
      </c>
    </row>
    <row r="703" spans="1:10" x14ac:dyDescent="0.3">
      <c r="A703" s="17"/>
      <c r="B703" s="19" t="str">
        <f>IF($A703="","",IFERROR(INDEX(Bills!$B:$B,MATCH($A703,Bills!$A:$A,0)),""))</f>
        <v/>
      </c>
      <c r="C703" s="17"/>
      <c r="D703" s="21" t="str">
        <f>IF($C703="","",IFERROR(VLOOKUP($C703,Services!$A$4:$C$203,2,FALSE),"Other"))</f>
        <v/>
      </c>
      <c r="E703" s="17"/>
      <c r="F703" s="18" t="str">
        <f>IF($C703="","",IFERROR(VLOOKUP($C703,Services!$A$4:$C$203,3,FALSE),0))</f>
        <v/>
      </c>
      <c r="G703" s="20" t="str">
        <f t="shared" si="20"/>
        <v/>
      </c>
      <c r="H703" s="18"/>
      <c r="I703" s="20" t="str">
        <f t="shared" si="21"/>
        <v/>
      </c>
      <c r="J703" s="21" t="str">
        <f>IF(OR($A703="",$C703=""),"",$A703&amp;"#"&amp;COUNTIFS($A$4:$A703,$A703,$C$4:$C703,"&lt;&gt;"))</f>
        <v/>
      </c>
    </row>
    <row r="704" spans="1:10" x14ac:dyDescent="0.3">
      <c r="A704" s="17"/>
      <c r="B704" s="19" t="str">
        <f>IF($A704="","",IFERROR(INDEX(Bills!$B:$B,MATCH($A704,Bills!$A:$A,0)),""))</f>
        <v/>
      </c>
      <c r="C704" s="17"/>
      <c r="D704" s="21" t="str">
        <f>IF($C704="","",IFERROR(VLOOKUP($C704,Services!$A$4:$C$203,2,FALSE),"Other"))</f>
        <v/>
      </c>
      <c r="E704" s="17"/>
      <c r="F704" s="18" t="str">
        <f>IF($C704="","",IFERROR(VLOOKUP($C704,Services!$A$4:$C$203,3,FALSE),0))</f>
        <v/>
      </c>
      <c r="G704" s="20" t="str">
        <f t="shared" si="20"/>
        <v/>
      </c>
      <c r="H704" s="18"/>
      <c r="I704" s="20" t="str">
        <f t="shared" si="21"/>
        <v/>
      </c>
      <c r="J704" s="21" t="str">
        <f>IF(OR($A704="",$C704=""),"",$A704&amp;"#"&amp;COUNTIFS($A$4:$A704,$A704,$C$4:$C704,"&lt;&gt;"))</f>
        <v/>
      </c>
    </row>
    <row r="705" spans="1:10" x14ac:dyDescent="0.3">
      <c r="A705" s="17"/>
      <c r="B705" s="19" t="str">
        <f>IF($A705="","",IFERROR(INDEX(Bills!$B:$B,MATCH($A705,Bills!$A:$A,0)),""))</f>
        <v/>
      </c>
      <c r="C705" s="17"/>
      <c r="D705" s="21" t="str">
        <f>IF($C705="","",IFERROR(VLOOKUP($C705,Services!$A$4:$C$203,2,FALSE),"Other"))</f>
        <v/>
      </c>
      <c r="E705" s="17"/>
      <c r="F705" s="18" t="str">
        <f>IF($C705="","",IFERROR(VLOOKUP($C705,Services!$A$4:$C$203,3,FALSE),0))</f>
        <v/>
      </c>
      <c r="G705" s="20" t="str">
        <f t="shared" si="20"/>
        <v/>
      </c>
      <c r="H705" s="18"/>
      <c r="I705" s="20" t="str">
        <f t="shared" si="21"/>
        <v/>
      </c>
      <c r="J705" s="21" t="str">
        <f>IF(OR($A705="",$C705=""),"",$A705&amp;"#"&amp;COUNTIFS($A$4:$A705,$A705,$C$4:$C705,"&lt;&gt;"))</f>
        <v/>
      </c>
    </row>
    <row r="706" spans="1:10" x14ac:dyDescent="0.3">
      <c r="A706" s="17"/>
      <c r="B706" s="19" t="str">
        <f>IF($A706="","",IFERROR(INDEX(Bills!$B:$B,MATCH($A706,Bills!$A:$A,0)),""))</f>
        <v/>
      </c>
      <c r="C706" s="17"/>
      <c r="D706" s="21" t="str">
        <f>IF($C706="","",IFERROR(VLOOKUP($C706,Services!$A$4:$C$203,2,FALSE),"Other"))</f>
        <v/>
      </c>
      <c r="E706" s="17"/>
      <c r="F706" s="18" t="str">
        <f>IF($C706="","",IFERROR(VLOOKUP($C706,Services!$A$4:$C$203,3,FALSE),0))</f>
        <v/>
      </c>
      <c r="G706" s="20" t="str">
        <f t="shared" si="20"/>
        <v/>
      </c>
      <c r="H706" s="18"/>
      <c r="I706" s="20" t="str">
        <f t="shared" si="21"/>
        <v/>
      </c>
      <c r="J706" s="21" t="str">
        <f>IF(OR($A706="",$C706=""),"",$A706&amp;"#"&amp;COUNTIFS($A$4:$A706,$A706,$C$4:$C706,"&lt;&gt;"))</f>
        <v/>
      </c>
    </row>
    <row r="707" spans="1:10" x14ac:dyDescent="0.3">
      <c r="A707" s="17"/>
      <c r="B707" s="19" t="str">
        <f>IF($A707="","",IFERROR(INDEX(Bills!$B:$B,MATCH($A707,Bills!$A:$A,0)),""))</f>
        <v/>
      </c>
      <c r="C707" s="17"/>
      <c r="D707" s="21" t="str">
        <f>IF($C707="","",IFERROR(VLOOKUP($C707,Services!$A$4:$C$203,2,FALSE),"Other"))</f>
        <v/>
      </c>
      <c r="E707" s="17"/>
      <c r="F707" s="18" t="str">
        <f>IF($C707="","",IFERROR(VLOOKUP($C707,Services!$A$4:$C$203,3,FALSE),0))</f>
        <v/>
      </c>
      <c r="G707" s="20" t="str">
        <f t="shared" si="20"/>
        <v/>
      </c>
      <c r="H707" s="18"/>
      <c r="I707" s="20" t="str">
        <f t="shared" si="21"/>
        <v/>
      </c>
      <c r="J707" s="21" t="str">
        <f>IF(OR($A707="",$C707=""),"",$A707&amp;"#"&amp;COUNTIFS($A$4:$A707,$A707,$C$4:$C707,"&lt;&gt;"))</f>
        <v/>
      </c>
    </row>
    <row r="708" spans="1:10" x14ac:dyDescent="0.3">
      <c r="A708" s="17"/>
      <c r="B708" s="19" t="str">
        <f>IF($A708="","",IFERROR(INDEX(Bills!$B:$B,MATCH($A708,Bills!$A:$A,0)),""))</f>
        <v/>
      </c>
      <c r="C708" s="17"/>
      <c r="D708" s="21" t="str">
        <f>IF($C708="","",IFERROR(VLOOKUP($C708,Services!$A$4:$C$203,2,FALSE),"Other"))</f>
        <v/>
      </c>
      <c r="E708" s="17"/>
      <c r="F708" s="18" t="str">
        <f>IF($C708="","",IFERROR(VLOOKUP($C708,Services!$A$4:$C$203,3,FALSE),0))</f>
        <v/>
      </c>
      <c r="G708" s="20" t="str">
        <f t="shared" ref="G708:G771" si="22">IF($C708="","",IF($E708="",1,N($E708))*N($F708))</f>
        <v/>
      </c>
      <c r="H708" s="18"/>
      <c r="I708" s="20" t="str">
        <f t="shared" ref="I708:I771" si="23">IF($C708="","",G708-N(H708))</f>
        <v/>
      </c>
      <c r="J708" s="21" t="str">
        <f>IF(OR($A708="",$C708=""),"",$A708&amp;"#"&amp;COUNTIFS($A$4:$A708,$A708,$C$4:$C708,"&lt;&gt;"))</f>
        <v/>
      </c>
    </row>
    <row r="709" spans="1:10" x14ac:dyDescent="0.3">
      <c r="A709" s="17"/>
      <c r="B709" s="19" t="str">
        <f>IF($A709="","",IFERROR(INDEX(Bills!$B:$B,MATCH($A709,Bills!$A:$A,0)),""))</f>
        <v/>
      </c>
      <c r="C709" s="17"/>
      <c r="D709" s="21" t="str">
        <f>IF($C709="","",IFERROR(VLOOKUP($C709,Services!$A$4:$C$203,2,FALSE),"Other"))</f>
        <v/>
      </c>
      <c r="E709" s="17"/>
      <c r="F709" s="18" t="str">
        <f>IF($C709="","",IFERROR(VLOOKUP($C709,Services!$A$4:$C$203,3,FALSE),0))</f>
        <v/>
      </c>
      <c r="G709" s="20" t="str">
        <f t="shared" si="22"/>
        <v/>
      </c>
      <c r="H709" s="18"/>
      <c r="I709" s="20" t="str">
        <f t="shared" si="23"/>
        <v/>
      </c>
      <c r="J709" s="21" t="str">
        <f>IF(OR($A709="",$C709=""),"",$A709&amp;"#"&amp;COUNTIFS($A$4:$A709,$A709,$C$4:$C709,"&lt;&gt;"))</f>
        <v/>
      </c>
    </row>
    <row r="710" spans="1:10" x14ac:dyDescent="0.3">
      <c r="A710" s="17"/>
      <c r="B710" s="19" t="str">
        <f>IF($A710="","",IFERROR(INDEX(Bills!$B:$B,MATCH($A710,Bills!$A:$A,0)),""))</f>
        <v/>
      </c>
      <c r="C710" s="17"/>
      <c r="D710" s="21" t="str">
        <f>IF($C710="","",IFERROR(VLOOKUP($C710,Services!$A$4:$C$203,2,FALSE),"Other"))</f>
        <v/>
      </c>
      <c r="E710" s="17"/>
      <c r="F710" s="18" t="str">
        <f>IF($C710="","",IFERROR(VLOOKUP($C710,Services!$A$4:$C$203,3,FALSE),0))</f>
        <v/>
      </c>
      <c r="G710" s="20" t="str">
        <f t="shared" si="22"/>
        <v/>
      </c>
      <c r="H710" s="18"/>
      <c r="I710" s="20" t="str">
        <f t="shared" si="23"/>
        <v/>
      </c>
      <c r="J710" s="21" t="str">
        <f>IF(OR($A710="",$C710=""),"",$A710&amp;"#"&amp;COUNTIFS($A$4:$A710,$A710,$C$4:$C710,"&lt;&gt;"))</f>
        <v/>
      </c>
    </row>
    <row r="711" spans="1:10" x14ac:dyDescent="0.3">
      <c r="A711" s="17"/>
      <c r="B711" s="19" t="str">
        <f>IF($A711="","",IFERROR(INDEX(Bills!$B:$B,MATCH($A711,Bills!$A:$A,0)),""))</f>
        <v/>
      </c>
      <c r="C711" s="17"/>
      <c r="D711" s="21" t="str">
        <f>IF($C711="","",IFERROR(VLOOKUP($C711,Services!$A$4:$C$203,2,FALSE),"Other"))</f>
        <v/>
      </c>
      <c r="E711" s="17"/>
      <c r="F711" s="18" t="str">
        <f>IF($C711="","",IFERROR(VLOOKUP($C711,Services!$A$4:$C$203,3,FALSE),0))</f>
        <v/>
      </c>
      <c r="G711" s="20" t="str">
        <f t="shared" si="22"/>
        <v/>
      </c>
      <c r="H711" s="18"/>
      <c r="I711" s="20" t="str">
        <f t="shared" si="23"/>
        <v/>
      </c>
      <c r="J711" s="21" t="str">
        <f>IF(OR($A711="",$C711=""),"",$A711&amp;"#"&amp;COUNTIFS($A$4:$A711,$A711,$C$4:$C711,"&lt;&gt;"))</f>
        <v/>
      </c>
    </row>
    <row r="712" spans="1:10" x14ac:dyDescent="0.3">
      <c r="A712" s="17"/>
      <c r="B712" s="19" t="str">
        <f>IF($A712="","",IFERROR(INDEX(Bills!$B:$B,MATCH($A712,Bills!$A:$A,0)),""))</f>
        <v/>
      </c>
      <c r="C712" s="17"/>
      <c r="D712" s="21" t="str">
        <f>IF($C712="","",IFERROR(VLOOKUP($C712,Services!$A$4:$C$203,2,FALSE),"Other"))</f>
        <v/>
      </c>
      <c r="E712" s="17"/>
      <c r="F712" s="18" t="str">
        <f>IF($C712="","",IFERROR(VLOOKUP($C712,Services!$A$4:$C$203,3,FALSE),0))</f>
        <v/>
      </c>
      <c r="G712" s="20" t="str">
        <f t="shared" si="22"/>
        <v/>
      </c>
      <c r="H712" s="18"/>
      <c r="I712" s="20" t="str">
        <f t="shared" si="23"/>
        <v/>
      </c>
      <c r="J712" s="21" t="str">
        <f>IF(OR($A712="",$C712=""),"",$A712&amp;"#"&amp;COUNTIFS($A$4:$A712,$A712,$C$4:$C712,"&lt;&gt;"))</f>
        <v/>
      </c>
    </row>
    <row r="713" spans="1:10" x14ac:dyDescent="0.3">
      <c r="A713" s="17"/>
      <c r="B713" s="19" t="str">
        <f>IF($A713="","",IFERROR(INDEX(Bills!$B:$B,MATCH($A713,Bills!$A:$A,0)),""))</f>
        <v/>
      </c>
      <c r="C713" s="17"/>
      <c r="D713" s="21" t="str">
        <f>IF($C713="","",IFERROR(VLOOKUP($C713,Services!$A$4:$C$203,2,FALSE),"Other"))</f>
        <v/>
      </c>
      <c r="E713" s="17"/>
      <c r="F713" s="18" t="str">
        <f>IF($C713="","",IFERROR(VLOOKUP($C713,Services!$A$4:$C$203,3,FALSE),0))</f>
        <v/>
      </c>
      <c r="G713" s="20" t="str">
        <f t="shared" si="22"/>
        <v/>
      </c>
      <c r="H713" s="18"/>
      <c r="I713" s="20" t="str">
        <f t="shared" si="23"/>
        <v/>
      </c>
      <c r="J713" s="21" t="str">
        <f>IF(OR($A713="",$C713=""),"",$A713&amp;"#"&amp;COUNTIFS($A$4:$A713,$A713,$C$4:$C713,"&lt;&gt;"))</f>
        <v/>
      </c>
    </row>
    <row r="714" spans="1:10" x14ac:dyDescent="0.3">
      <c r="A714" s="17"/>
      <c r="B714" s="19" t="str">
        <f>IF($A714="","",IFERROR(INDEX(Bills!$B:$B,MATCH($A714,Bills!$A:$A,0)),""))</f>
        <v/>
      </c>
      <c r="C714" s="17"/>
      <c r="D714" s="21" t="str">
        <f>IF($C714="","",IFERROR(VLOOKUP($C714,Services!$A$4:$C$203,2,FALSE),"Other"))</f>
        <v/>
      </c>
      <c r="E714" s="17"/>
      <c r="F714" s="18" t="str">
        <f>IF($C714="","",IFERROR(VLOOKUP($C714,Services!$A$4:$C$203,3,FALSE),0))</f>
        <v/>
      </c>
      <c r="G714" s="20" t="str">
        <f t="shared" si="22"/>
        <v/>
      </c>
      <c r="H714" s="18"/>
      <c r="I714" s="20" t="str">
        <f t="shared" si="23"/>
        <v/>
      </c>
      <c r="J714" s="21" t="str">
        <f>IF(OR($A714="",$C714=""),"",$A714&amp;"#"&amp;COUNTIFS($A$4:$A714,$A714,$C$4:$C714,"&lt;&gt;"))</f>
        <v/>
      </c>
    </row>
    <row r="715" spans="1:10" x14ac:dyDescent="0.3">
      <c r="A715" s="17"/>
      <c r="B715" s="19" t="str">
        <f>IF($A715="","",IFERROR(INDEX(Bills!$B:$B,MATCH($A715,Bills!$A:$A,0)),""))</f>
        <v/>
      </c>
      <c r="C715" s="17"/>
      <c r="D715" s="21" t="str">
        <f>IF($C715="","",IFERROR(VLOOKUP($C715,Services!$A$4:$C$203,2,FALSE),"Other"))</f>
        <v/>
      </c>
      <c r="E715" s="17"/>
      <c r="F715" s="18" t="str">
        <f>IF($C715="","",IFERROR(VLOOKUP($C715,Services!$A$4:$C$203,3,FALSE),0))</f>
        <v/>
      </c>
      <c r="G715" s="20" t="str">
        <f t="shared" si="22"/>
        <v/>
      </c>
      <c r="H715" s="18"/>
      <c r="I715" s="20" t="str">
        <f t="shared" si="23"/>
        <v/>
      </c>
      <c r="J715" s="21" t="str">
        <f>IF(OR($A715="",$C715=""),"",$A715&amp;"#"&amp;COUNTIFS($A$4:$A715,$A715,$C$4:$C715,"&lt;&gt;"))</f>
        <v/>
      </c>
    </row>
    <row r="716" spans="1:10" x14ac:dyDescent="0.3">
      <c r="A716" s="17"/>
      <c r="B716" s="19" t="str">
        <f>IF($A716="","",IFERROR(INDEX(Bills!$B:$B,MATCH($A716,Bills!$A:$A,0)),""))</f>
        <v/>
      </c>
      <c r="C716" s="17"/>
      <c r="D716" s="21" t="str">
        <f>IF($C716="","",IFERROR(VLOOKUP($C716,Services!$A$4:$C$203,2,FALSE),"Other"))</f>
        <v/>
      </c>
      <c r="E716" s="17"/>
      <c r="F716" s="18" t="str">
        <f>IF($C716="","",IFERROR(VLOOKUP($C716,Services!$A$4:$C$203,3,FALSE),0))</f>
        <v/>
      </c>
      <c r="G716" s="20" t="str">
        <f t="shared" si="22"/>
        <v/>
      </c>
      <c r="H716" s="18"/>
      <c r="I716" s="20" t="str">
        <f t="shared" si="23"/>
        <v/>
      </c>
      <c r="J716" s="21" t="str">
        <f>IF(OR($A716="",$C716=""),"",$A716&amp;"#"&amp;COUNTIFS($A$4:$A716,$A716,$C$4:$C716,"&lt;&gt;"))</f>
        <v/>
      </c>
    </row>
    <row r="717" spans="1:10" x14ac:dyDescent="0.3">
      <c r="A717" s="17"/>
      <c r="B717" s="19" t="str">
        <f>IF($A717="","",IFERROR(INDEX(Bills!$B:$B,MATCH($A717,Bills!$A:$A,0)),""))</f>
        <v/>
      </c>
      <c r="C717" s="17"/>
      <c r="D717" s="21" t="str">
        <f>IF($C717="","",IFERROR(VLOOKUP($C717,Services!$A$4:$C$203,2,FALSE),"Other"))</f>
        <v/>
      </c>
      <c r="E717" s="17"/>
      <c r="F717" s="18" t="str">
        <f>IF($C717="","",IFERROR(VLOOKUP($C717,Services!$A$4:$C$203,3,FALSE),0))</f>
        <v/>
      </c>
      <c r="G717" s="20" t="str">
        <f t="shared" si="22"/>
        <v/>
      </c>
      <c r="H717" s="18"/>
      <c r="I717" s="20" t="str">
        <f t="shared" si="23"/>
        <v/>
      </c>
      <c r="J717" s="21" t="str">
        <f>IF(OR($A717="",$C717=""),"",$A717&amp;"#"&amp;COUNTIFS($A$4:$A717,$A717,$C$4:$C717,"&lt;&gt;"))</f>
        <v/>
      </c>
    </row>
    <row r="718" spans="1:10" x14ac:dyDescent="0.3">
      <c r="A718" s="17"/>
      <c r="B718" s="19" t="str">
        <f>IF($A718="","",IFERROR(INDEX(Bills!$B:$B,MATCH($A718,Bills!$A:$A,0)),""))</f>
        <v/>
      </c>
      <c r="C718" s="17"/>
      <c r="D718" s="21" t="str">
        <f>IF($C718="","",IFERROR(VLOOKUP($C718,Services!$A$4:$C$203,2,FALSE),"Other"))</f>
        <v/>
      </c>
      <c r="E718" s="17"/>
      <c r="F718" s="18" t="str">
        <f>IF($C718="","",IFERROR(VLOOKUP($C718,Services!$A$4:$C$203,3,FALSE),0))</f>
        <v/>
      </c>
      <c r="G718" s="20" t="str">
        <f t="shared" si="22"/>
        <v/>
      </c>
      <c r="H718" s="18"/>
      <c r="I718" s="20" t="str">
        <f t="shared" si="23"/>
        <v/>
      </c>
      <c r="J718" s="21" t="str">
        <f>IF(OR($A718="",$C718=""),"",$A718&amp;"#"&amp;COUNTIFS($A$4:$A718,$A718,$C$4:$C718,"&lt;&gt;"))</f>
        <v/>
      </c>
    </row>
    <row r="719" spans="1:10" x14ac:dyDescent="0.3">
      <c r="A719" s="17"/>
      <c r="B719" s="19" t="str">
        <f>IF($A719="","",IFERROR(INDEX(Bills!$B:$B,MATCH($A719,Bills!$A:$A,0)),""))</f>
        <v/>
      </c>
      <c r="C719" s="17"/>
      <c r="D719" s="21" t="str">
        <f>IF($C719="","",IFERROR(VLOOKUP($C719,Services!$A$4:$C$203,2,FALSE),"Other"))</f>
        <v/>
      </c>
      <c r="E719" s="17"/>
      <c r="F719" s="18" t="str">
        <f>IF($C719="","",IFERROR(VLOOKUP($C719,Services!$A$4:$C$203,3,FALSE),0))</f>
        <v/>
      </c>
      <c r="G719" s="20" t="str">
        <f t="shared" si="22"/>
        <v/>
      </c>
      <c r="H719" s="18"/>
      <c r="I719" s="20" t="str">
        <f t="shared" si="23"/>
        <v/>
      </c>
      <c r="J719" s="21" t="str">
        <f>IF(OR($A719="",$C719=""),"",$A719&amp;"#"&amp;COUNTIFS($A$4:$A719,$A719,$C$4:$C719,"&lt;&gt;"))</f>
        <v/>
      </c>
    </row>
    <row r="720" spans="1:10" x14ac:dyDescent="0.3">
      <c r="A720" s="17"/>
      <c r="B720" s="19" t="str">
        <f>IF($A720="","",IFERROR(INDEX(Bills!$B:$B,MATCH($A720,Bills!$A:$A,0)),""))</f>
        <v/>
      </c>
      <c r="C720" s="17"/>
      <c r="D720" s="21" t="str">
        <f>IF($C720="","",IFERROR(VLOOKUP($C720,Services!$A$4:$C$203,2,FALSE),"Other"))</f>
        <v/>
      </c>
      <c r="E720" s="17"/>
      <c r="F720" s="18" t="str">
        <f>IF($C720="","",IFERROR(VLOOKUP($C720,Services!$A$4:$C$203,3,FALSE),0))</f>
        <v/>
      </c>
      <c r="G720" s="20" t="str">
        <f t="shared" si="22"/>
        <v/>
      </c>
      <c r="H720" s="18"/>
      <c r="I720" s="20" t="str">
        <f t="shared" si="23"/>
        <v/>
      </c>
      <c r="J720" s="21" t="str">
        <f>IF(OR($A720="",$C720=""),"",$A720&amp;"#"&amp;COUNTIFS($A$4:$A720,$A720,$C$4:$C720,"&lt;&gt;"))</f>
        <v/>
      </c>
    </row>
    <row r="721" spans="1:10" x14ac:dyDescent="0.3">
      <c r="A721" s="17"/>
      <c r="B721" s="19" t="str">
        <f>IF($A721="","",IFERROR(INDEX(Bills!$B:$B,MATCH($A721,Bills!$A:$A,0)),""))</f>
        <v/>
      </c>
      <c r="C721" s="17"/>
      <c r="D721" s="21" t="str">
        <f>IF($C721="","",IFERROR(VLOOKUP($C721,Services!$A$4:$C$203,2,FALSE),"Other"))</f>
        <v/>
      </c>
      <c r="E721" s="17"/>
      <c r="F721" s="18" t="str">
        <f>IF($C721="","",IFERROR(VLOOKUP($C721,Services!$A$4:$C$203,3,FALSE),0))</f>
        <v/>
      </c>
      <c r="G721" s="20" t="str">
        <f t="shared" si="22"/>
        <v/>
      </c>
      <c r="H721" s="18"/>
      <c r="I721" s="20" t="str">
        <f t="shared" si="23"/>
        <v/>
      </c>
      <c r="J721" s="21" t="str">
        <f>IF(OR($A721="",$C721=""),"",$A721&amp;"#"&amp;COUNTIFS($A$4:$A721,$A721,$C$4:$C721,"&lt;&gt;"))</f>
        <v/>
      </c>
    </row>
    <row r="722" spans="1:10" x14ac:dyDescent="0.3">
      <c r="A722" s="17"/>
      <c r="B722" s="19" t="str">
        <f>IF($A722="","",IFERROR(INDEX(Bills!$B:$B,MATCH($A722,Bills!$A:$A,0)),""))</f>
        <v/>
      </c>
      <c r="C722" s="17"/>
      <c r="D722" s="21" t="str">
        <f>IF($C722="","",IFERROR(VLOOKUP($C722,Services!$A$4:$C$203,2,FALSE),"Other"))</f>
        <v/>
      </c>
      <c r="E722" s="17"/>
      <c r="F722" s="18" t="str">
        <f>IF($C722="","",IFERROR(VLOOKUP($C722,Services!$A$4:$C$203,3,FALSE),0))</f>
        <v/>
      </c>
      <c r="G722" s="20" t="str">
        <f t="shared" si="22"/>
        <v/>
      </c>
      <c r="H722" s="18"/>
      <c r="I722" s="20" t="str">
        <f t="shared" si="23"/>
        <v/>
      </c>
      <c r="J722" s="21" t="str">
        <f>IF(OR($A722="",$C722=""),"",$A722&amp;"#"&amp;COUNTIFS($A$4:$A722,$A722,$C$4:$C722,"&lt;&gt;"))</f>
        <v/>
      </c>
    </row>
    <row r="723" spans="1:10" x14ac:dyDescent="0.3">
      <c r="A723" s="17"/>
      <c r="B723" s="19" t="str">
        <f>IF($A723="","",IFERROR(INDEX(Bills!$B:$B,MATCH($A723,Bills!$A:$A,0)),""))</f>
        <v/>
      </c>
      <c r="C723" s="17"/>
      <c r="D723" s="21" t="str">
        <f>IF($C723="","",IFERROR(VLOOKUP($C723,Services!$A$4:$C$203,2,FALSE),"Other"))</f>
        <v/>
      </c>
      <c r="E723" s="17"/>
      <c r="F723" s="18" t="str">
        <f>IF($C723="","",IFERROR(VLOOKUP($C723,Services!$A$4:$C$203,3,FALSE),0))</f>
        <v/>
      </c>
      <c r="G723" s="20" t="str">
        <f t="shared" si="22"/>
        <v/>
      </c>
      <c r="H723" s="18"/>
      <c r="I723" s="20" t="str">
        <f t="shared" si="23"/>
        <v/>
      </c>
      <c r="J723" s="21" t="str">
        <f>IF(OR($A723="",$C723=""),"",$A723&amp;"#"&amp;COUNTIFS($A$4:$A723,$A723,$C$4:$C723,"&lt;&gt;"))</f>
        <v/>
      </c>
    </row>
    <row r="724" spans="1:10" x14ac:dyDescent="0.3">
      <c r="A724" s="17"/>
      <c r="B724" s="19" t="str">
        <f>IF($A724="","",IFERROR(INDEX(Bills!$B:$B,MATCH($A724,Bills!$A:$A,0)),""))</f>
        <v/>
      </c>
      <c r="C724" s="17"/>
      <c r="D724" s="21" t="str">
        <f>IF($C724="","",IFERROR(VLOOKUP($C724,Services!$A$4:$C$203,2,FALSE),"Other"))</f>
        <v/>
      </c>
      <c r="E724" s="17"/>
      <c r="F724" s="18" t="str">
        <f>IF($C724="","",IFERROR(VLOOKUP($C724,Services!$A$4:$C$203,3,FALSE),0))</f>
        <v/>
      </c>
      <c r="G724" s="20" t="str">
        <f t="shared" si="22"/>
        <v/>
      </c>
      <c r="H724" s="18"/>
      <c r="I724" s="20" t="str">
        <f t="shared" si="23"/>
        <v/>
      </c>
      <c r="J724" s="21" t="str">
        <f>IF(OR($A724="",$C724=""),"",$A724&amp;"#"&amp;COUNTIFS($A$4:$A724,$A724,$C$4:$C724,"&lt;&gt;"))</f>
        <v/>
      </c>
    </row>
    <row r="725" spans="1:10" x14ac:dyDescent="0.3">
      <c r="A725" s="17"/>
      <c r="B725" s="19" t="str">
        <f>IF($A725="","",IFERROR(INDEX(Bills!$B:$B,MATCH($A725,Bills!$A:$A,0)),""))</f>
        <v/>
      </c>
      <c r="C725" s="17"/>
      <c r="D725" s="21" t="str">
        <f>IF($C725="","",IFERROR(VLOOKUP($C725,Services!$A$4:$C$203,2,FALSE),"Other"))</f>
        <v/>
      </c>
      <c r="E725" s="17"/>
      <c r="F725" s="18" t="str">
        <f>IF($C725="","",IFERROR(VLOOKUP($C725,Services!$A$4:$C$203,3,FALSE),0))</f>
        <v/>
      </c>
      <c r="G725" s="20" t="str">
        <f t="shared" si="22"/>
        <v/>
      </c>
      <c r="H725" s="18"/>
      <c r="I725" s="20" t="str">
        <f t="shared" si="23"/>
        <v/>
      </c>
      <c r="J725" s="21" t="str">
        <f>IF(OR($A725="",$C725=""),"",$A725&amp;"#"&amp;COUNTIFS($A$4:$A725,$A725,$C$4:$C725,"&lt;&gt;"))</f>
        <v/>
      </c>
    </row>
    <row r="726" spans="1:10" x14ac:dyDescent="0.3">
      <c r="A726" s="17"/>
      <c r="B726" s="19" t="str">
        <f>IF($A726="","",IFERROR(INDEX(Bills!$B:$B,MATCH($A726,Bills!$A:$A,0)),""))</f>
        <v/>
      </c>
      <c r="C726" s="17"/>
      <c r="D726" s="21" t="str">
        <f>IF($C726="","",IFERROR(VLOOKUP($C726,Services!$A$4:$C$203,2,FALSE),"Other"))</f>
        <v/>
      </c>
      <c r="E726" s="17"/>
      <c r="F726" s="18" t="str">
        <f>IF($C726="","",IFERROR(VLOOKUP($C726,Services!$A$4:$C$203,3,FALSE),0))</f>
        <v/>
      </c>
      <c r="G726" s="20" t="str">
        <f t="shared" si="22"/>
        <v/>
      </c>
      <c r="H726" s="18"/>
      <c r="I726" s="20" t="str">
        <f t="shared" si="23"/>
        <v/>
      </c>
      <c r="J726" s="21" t="str">
        <f>IF(OR($A726="",$C726=""),"",$A726&amp;"#"&amp;COUNTIFS($A$4:$A726,$A726,$C$4:$C726,"&lt;&gt;"))</f>
        <v/>
      </c>
    </row>
    <row r="727" spans="1:10" x14ac:dyDescent="0.3">
      <c r="A727" s="17"/>
      <c r="B727" s="19" t="str">
        <f>IF($A727="","",IFERROR(INDEX(Bills!$B:$B,MATCH($A727,Bills!$A:$A,0)),""))</f>
        <v/>
      </c>
      <c r="C727" s="17"/>
      <c r="D727" s="21" t="str">
        <f>IF($C727="","",IFERROR(VLOOKUP($C727,Services!$A$4:$C$203,2,FALSE),"Other"))</f>
        <v/>
      </c>
      <c r="E727" s="17"/>
      <c r="F727" s="18" t="str">
        <f>IF($C727="","",IFERROR(VLOOKUP($C727,Services!$A$4:$C$203,3,FALSE),0))</f>
        <v/>
      </c>
      <c r="G727" s="20" t="str">
        <f t="shared" si="22"/>
        <v/>
      </c>
      <c r="H727" s="18"/>
      <c r="I727" s="20" t="str">
        <f t="shared" si="23"/>
        <v/>
      </c>
      <c r="J727" s="21" t="str">
        <f>IF(OR($A727="",$C727=""),"",$A727&amp;"#"&amp;COUNTIFS($A$4:$A727,$A727,$C$4:$C727,"&lt;&gt;"))</f>
        <v/>
      </c>
    </row>
    <row r="728" spans="1:10" x14ac:dyDescent="0.3">
      <c r="A728" s="17"/>
      <c r="B728" s="19" t="str">
        <f>IF($A728="","",IFERROR(INDEX(Bills!$B:$B,MATCH($A728,Bills!$A:$A,0)),""))</f>
        <v/>
      </c>
      <c r="C728" s="17"/>
      <c r="D728" s="21" t="str">
        <f>IF($C728="","",IFERROR(VLOOKUP($C728,Services!$A$4:$C$203,2,FALSE),"Other"))</f>
        <v/>
      </c>
      <c r="E728" s="17"/>
      <c r="F728" s="18" t="str">
        <f>IF($C728="","",IFERROR(VLOOKUP($C728,Services!$A$4:$C$203,3,FALSE),0))</f>
        <v/>
      </c>
      <c r="G728" s="20" t="str">
        <f t="shared" si="22"/>
        <v/>
      </c>
      <c r="H728" s="18"/>
      <c r="I728" s="20" t="str">
        <f t="shared" si="23"/>
        <v/>
      </c>
      <c r="J728" s="21" t="str">
        <f>IF(OR($A728="",$C728=""),"",$A728&amp;"#"&amp;COUNTIFS($A$4:$A728,$A728,$C$4:$C728,"&lt;&gt;"))</f>
        <v/>
      </c>
    </row>
    <row r="729" spans="1:10" x14ac:dyDescent="0.3">
      <c r="A729" s="17"/>
      <c r="B729" s="19" t="str">
        <f>IF($A729="","",IFERROR(INDEX(Bills!$B:$B,MATCH($A729,Bills!$A:$A,0)),""))</f>
        <v/>
      </c>
      <c r="C729" s="17"/>
      <c r="D729" s="21" t="str">
        <f>IF($C729="","",IFERROR(VLOOKUP($C729,Services!$A$4:$C$203,2,FALSE),"Other"))</f>
        <v/>
      </c>
      <c r="E729" s="17"/>
      <c r="F729" s="18" t="str">
        <f>IF($C729="","",IFERROR(VLOOKUP($C729,Services!$A$4:$C$203,3,FALSE),0))</f>
        <v/>
      </c>
      <c r="G729" s="20" t="str">
        <f t="shared" si="22"/>
        <v/>
      </c>
      <c r="H729" s="18"/>
      <c r="I729" s="20" t="str">
        <f t="shared" si="23"/>
        <v/>
      </c>
      <c r="J729" s="21" t="str">
        <f>IF(OR($A729="",$C729=""),"",$A729&amp;"#"&amp;COUNTIFS($A$4:$A729,$A729,$C$4:$C729,"&lt;&gt;"))</f>
        <v/>
      </c>
    </row>
    <row r="730" spans="1:10" x14ac:dyDescent="0.3">
      <c r="A730" s="17"/>
      <c r="B730" s="19" t="str">
        <f>IF($A730="","",IFERROR(INDEX(Bills!$B:$B,MATCH($A730,Bills!$A:$A,0)),""))</f>
        <v/>
      </c>
      <c r="C730" s="17"/>
      <c r="D730" s="21" t="str">
        <f>IF($C730="","",IFERROR(VLOOKUP($C730,Services!$A$4:$C$203,2,FALSE),"Other"))</f>
        <v/>
      </c>
      <c r="E730" s="17"/>
      <c r="F730" s="18" t="str">
        <f>IF($C730="","",IFERROR(VLOOKUP($C730,Services!$A$4:$C$203,3,FALSE),0))</f>
        <v/>
      </c>
      <c r="G730" s="20" t="str">
        <f t="shared" si="22"/>
        <v/>
      </c>
      <c r="H730" s="18"/>
      <c r="I730" s="20" t="str">
        <f t="shared" si="23"/>
        <v/>
      </c>
      <c r="J730" s="21" t="str">
        <f>IF(OR($A730="",$C730=""),"",$A730&amp;"#"&amp;COUNTIFS($A$4:$A730,$A730,$C$4:$C730,"&lt;&gt;"))</f>
        <v/>
      </c>
    </row>
    <row r="731" spans="1:10" x14ac:dyDescent="0.3">
      <c r="A731" s="17"/>
      <c r="B731" s="19" t="str">
        <f>IF($A731="","",IFERROR(INDEX(Bills!$B:$B,MATCH($A731,Bills!$A:$A,0)),""))</f>
        <v/>
      </c>
      <c r="C731" s="17"/>
      <c r="D731" s="21" t="str">
        <f>IF($C731="","",IFERROR(VLOOKUP($C731,Services!$A$4:$C$203,2,FALSE),"Other"))</f>
        <v/>
      </c>
      <c r="E731" s="17"/>
      <c r="F731" s="18" t="str">
        <f>IF($C731="","",IFERROR(VLOOKUP($C731,Services!$A$4:$C$203,3,FALSE),0))</f>
        <v/>
      </c>
      <c r="G731" s="20" t="str">
        <f t="shared" si="22"/>
        <v/>
      </c>
      <c r="H731" s="18"/>
      <c r="I731" s="20" t="str">
        <f t="shared" si="23"/>
        <v/>
      </c>
      <c r="J731" s="21" t="str">
        <f>IF(OR($A731="",$C731=""),"",$A731&amp;"#"&amp;COUNTIFS($A$4:$A731,$A731,$C$4:$C731,"&lt;&gt;"))</f>
        <v/>
      </c>
    </row>
    <row r="732" spans="1:10" x14ac:dyDescent="0.3">
      <c r="A732" s="17"/>
      <c r="B732" s="19" t="str">
        <f>IF($A732="","",IFERROR(INDEX(Bills!$B:$B,MATCH($A732,Bills!$A:$A,0)),""))</f>
        <v/>
      </c>
      <c r="C732" s="17"/>
      <c r="D732" s="21" t="str">
        <f>IF($C732="","",IFERROR(VLOOKUP($C732,Services!$A$4:$C$203,2,FALSE),"Other"))</f>
        <v/>
      </c>
      <c r="E732" s="17"/>
      <c r="F732" s="18" t="str">
        <f>IF($C732="","",IFERROR(VLOOKUP($C732,Services!$A$4:$C$203,3,FALSE),0))</f>
        <v/>
      </c>
      <c r="G732" s="20" t="str">
        <f t="shared" si="22"/>
        <v/>
      </c>
      <c r="H732" s="18"/>
      <c r="I732" s="20" t="str">
        <f t="shared" si="23"/>
        <v/>
      </c>
      <c r="J732" s="21" t="str">
        <f>IF(OR($A732="",$C732=""),"",$A732&amp;"#"&amp;COUNTIFS($A$4:$A732,$A732,$C$4:$C732,"&lt;&gt;"))</f>
        <v/>
      </c>
    </row>
    <row r="733" spans="1:10" x14ac:dyDescent="0.3">
      <c r="A733" s="17"/>
      <c r="B733" s="19" t="str">
        <f>IF($A733="","",IFERROR(INDEX(Bills!$B:$B,MATCH($A733,Bills!$A:$A,0)),""))</f>
        <v/>
      </c>
      <c r="C733" s="17"/>
      <c r="D733" s="21" t="str">
        <f>IF($C733="","",IFERROR(VLOOKUP($C733,Services!$A$4:$C$203,2,FALSE),"Other"))</f>
        <v/>
      </c>
      <c r="E733" s="17"/>
      <c r="F733" s="18" t="str">
        <f>IF($C733="","",IFERROR(VLOOKUP($C733,Services!$A$4:$C$203,3,FALSE),0))</f>
        <v/>
      </c>
      <c r="G733" s="20" t="str">
        <f t="shared" si="22"/>
        <v/>
      </c>
      <c r="H733" s="18"/>
      <c r="I733" s="20" t="str">
        <f t="shared" si="23"/>
        <v/>
      </c>
      <c r="J733" s="21" t="str">
        <f>IF(OR($A733="",$C733=""),"",$A733&amp;"#"&amp;COUNTIFS($A$4:$A733,$A733,$C$4:$C733,"&lt;&gt;"))</f>
        <v/>
      </c>
    </row>
    <row r="734" spans="1:10" x14ac:dyDescent="0.3">
      <c r="A734" s="17"/>
      <c r="B734" s="19" t="str">
        <f>IF($A734="","",IFERROR(INDEX(Bills!$B:$B,MATCH($A734,Bills!$A:$A,0)),""))</f>
        <v/>
      </c>
      <c r="C734" s="17"/>
      <c r="D734" s="21" t="str">
        <f>IF($C734="","",IFERROR(VLOOKUP($C734,Services!$A$4:$C$203,2,FALSE),"Other"))</f>
        <v/>
      </c>
      <c r="E734" s="17"/>
      <c r="F734" s="18" t="str">
        <f>IF($C734="","",IFERROR(VLOOKUP($C734,Services!$A$4:$C$203,3,FALSE),0))</f>
        <v/>
      </c>
      <c r="G734" s="20" t="str">
        <f t="shared" si="22"/>
        <v/>
      </c>
      <c r="H734" s="18"/>
      <c r="I734" s="20" t="str">
        <f t="shared" si="23"/>
        <v/>
      </c>
      <c r="J734" s="21" t="str">
        <f>IF(OR($A734="",$C734=""),"",$A734&amp;"#"&amp;COUNTIFS($A$4:$A734,$A734,$C$4:$C734,"&lt;&gt;"))</f>
        <v/>
      </c>
    </row>
    <row r="735" spans="1:10" x14ac:dyDescent="0.3">
      <c r="A735" s="17"/>
      <c r="B735" s="19" t="str">
        <f>IF($A735="","",IFERROR(INDEX(Bills!$B:$B,MATCH($A735,Bills!$A:$A,0)),""))</f>
        <v/>
      </c>
      <c r="C735" s="17"/>
      <c r="D735" s="21" t="str">
        <f>IF($C735="","",IFERROR(VLOOKUP($C735,Services!$A$4:$C$203,2,FALSE),"Other"))</f>
        <v/>
      </c>
      <c r="E735" s="17"/>
      <c r="F735" s="18" t="str">
        <f>IF($C735="","",IFERROR(VLOOKUP($C735,Services!$A$4:$C$203,3,FALSE),0))</f>
        <v/>
      </c>
      <c r="G735" s="20" t="str">
        <f t="shared" si="22"/>
        <v/>
      </c>
      <c r="H735" s="18"/>
      <c r="I735" s="20" t="str">
        <f t="shared" si="23"/>
        <v/>
      </c>
      <c r="J735" s="21" t="str">
        <f>IF(OR($A735="",$C735=""),"",$A735&amp;"#"&amp;COUNTIFS($A$4:$A735,$A735,$C$4:$C735,"&lt;&gt;"))</f>
        <v/>
      </c>
    </row>
    <row r="736" spans="1:10" x14ac:dyDescent="0.3">
      <c r="A736" s="17"/>
      <c r="B736" s="19" t="str">
        <f>IF($A736="","",IFERROR(INDEX(Bills!$B:$B,MATCH($A736,Bills!$A:$A,0)),""))</f>
        <v/>
      </c>
      <c r="C736" s="17"/>
      <c r="D736" s="21" t="str">
        <f>IF($C736="","",IFERROR(VLOOKUP($C736,Services!$A$4:$C$203,2,FALSE),"Other"))</f>
        <v/>
      </c>
      <c r="E736" s="17"/>
      <c r="F736" s="18" t="str">
        <f>IF($C736="","",IFERROR(VLOOKUP($C736,Services!$A$4:$C$203,3,FALSE),0))</f>
        <v/>
      </c>
      <c r="G736" s="20" t="str">
        <f t="shared" si="22"/>
        <v/>
      </c>
      <c r="H736" s="18"/>
      <c r="I736" s="20" t="str">
        <f t="shared" si="23"/>
        <v/>
      </c>
      <c r="J736" s="21" t="str">
        <f>IF(OR($A736="",$C736=""),"",$A736&amp;"#"&amp;COUNTIFS($A$4:$A736,$A736,$C$4:$C736,"&lt;&gt;"))</f>
        <v/>
      </c>
    </row>
    <row r="737" spans="1:10" x14ac:dyDescent="0.3">
      <c r="A737" s="17"/>
      <c r="B737" s="19" t="str">
        <f>IF($A737="","",IFERROR(INDEX(Bills!$B:$B,MATCH($A737,Bills!$A:$A,0)),""))</f>
        <v/>
      </c>
      <c r="C737" s="17"/>
      <c r="D737" s="21" t="str">
        <f>IF($C737="","",IFERROR(VLOOKUP($C737,Services!$A$4:$C$203,2,FALSE),"Other"))</f>
        <v/>
      </c>
      <c r="E737" s="17"/>
      <c r="F737" s="18" t="str">
        <f>IF($C737="","",IFERROR(VLOOKUP($C737,Services!$A$4:$C$203,3,FALSE),0))</f>
        <v/>
      </c>
      <c r="G737" s="20" t="str">
        <f t="shared" si="22"/>
        <v/>
      </c>
      <c r="H737" s="18"/>
      <c r="I737" s="20" t="str">
        <f t="shared" si="23"/>
        <v/>
      </c>
      <c r="J737" s="21" t="str">
        <f>IF(OR($A737="",$C737=""),"",$A737&amp;"#"&amp;COUNTIFS($A$4:$A737,$A737,$C$4:$C737,"&lt;&gt;"))</f>
        <v/>
      </c>
    </row>
    <row r="738" spans="1:10" x14ac:dyDescent="0.3">
      <c r="A738" s="17"/>
      <c r="B738" s="19" t="str">
        <f>IF($A738="","",IFERROR(INDEX(Bills!$B:$B,MATCH($A738,Bills!$A:$A,0)),""))</f>
        <v/>
      </c>
      <c r="C738" s="17"/>
      <c r="D738" s="21" t="str">
        <f>IF($C738="","",IFERROR(VLOOKUP($C738,Services!$A$4:$C$203,2,FALSE),"Other"))</f>
        <v/>
      </c>
      <c r="E738" s="17"/>
      <c r="F738" s="18" t="str">
        <f>IF($C738="","",IFERROR(VLOOKUP($C738,Services!$A$4:$C$203,3,FALSE),0))</f>
        <v/>
      </c>
      <c r="G738" s="20" t="str">
        <f t="shared" si="22"/>
        <v/>
      </c>
      <c r="H738" s="18"/>
      <c r="I738" s="20" t="str">
        <f t="shared" si="23"/>
        <v/>
      </c>
      <c r="J738" s="21" t="str">
        <f>IF(OR($A738="",$C738=""),"",$A738&amp;"#"&amp;COUNTIFS($A$4:$A738,$A738,$C$4:$C738,"&lt;&gt;"))</f>
        <v/>
      </c>
    </row>
    <row r="739" spans="1:10" x14ac:dyDescent="0.3">
      <c r="A739" s="17"/>
      <c r="B739" s="19" t="str">
        <f>IF($A739="","",IFERROR(INDEX(Bills!$B:$B,MATCH($A739,Bills!$A:$A,0)),""))</f>
        <v/>
      </c>
      <c r="C739" s="17"/>
      <c r="D739" s="21" t="str">
        <f>IF($C739="","",IFERROR(VLOOKUP($C739,Services!$A$4:$C$203,2,FALSE),"Other"))</f>
        <v/>
      </c>
      <c r="E739" s="17"/>
      <c r="F739" s="18" t="str">
        <f>IF($C739="","",IFERROR(VLOOKUP($C739,Services!$A$4:$C$203,3,FALSE),0))</f>
        <v/>
      </c>
      <c r="G739" s="20" t="str">
        <f t="shared" si="22"/>
        <v/>
      </c>
      <c r="H739" s="18"/>
      <c r="I739" s="20" t="str">
        <f t="shared" si="23"/>
        <v/>
      </c>
      <c r="J739" s="21" t="str">
        <f>IF(OR($A739="",$C739=""),"",$A739&amp;"#"&amp;COUNTIFS($A$4:$A739,$A739,$C$4:$C739,"&lt;&gt;"))</f>
        <v/>
      </c>
    </row>
    <row r="740" spans="1:10" x14ac:dyDescent="0.3">
      <c r="A740" s="17"/>
      <c r="B740" s="19" t="str">
        <f>IF($A740="","",IFERROR(INDEX(Bills!$B:$B,MATCH($A740,Bills!$A:$A,0)),""))</f>
        <v/>
      </c>
      <c r="C740" s="17"/>
      <c r="D740" s="21" t="str">
        <f>IF($C740="","",IFERROR(VLOOKUP($C740,Services!$A$4:$C$203,2,FALSE),"Other"))</f>
        <v/>
      </c>
      <c r="E740" s="17"/>
      <c r="F740" s="18" t="str">
        <f>IF($C740="","",IFERROR(VLOOKUP($C740,Services!$A$4:$C$203,3,FALSE),0))</f>
        <v/>
      </c>
      <c r="G740" s="20" t="str">
        <f t="shared" si="22"/>
        <v/>
      </c>
      <c r="H740" s="18"/>
      <c r="I740" s="20" t="str">
        <f t="shared" si="23"/>
        <v/>
      </c>
      <c r="J740" s="21" t="str">
        <f>IF(OR($A740="",$C740=""),"",$A740&amp;"#"&amp;COUNTIFS($A$4:$A740,$A740,$C$4:$C740,"&lt;&gt;"))</f>
        <v/>
      </c>
    </row>
    <row r="741" spans="1:10" x14ac:dyDescent="0.3">
      <c r="A741" s="17"/>
      <c r="B741" s="19" t="str">
        <f>IF($A741="","",IFERROR(INDEX(Bills!$B:$B,MATCH($A741,Bills!$A:$A,0)),""))</f>
        <v/>
      </c>
      <c r="C741" s="17"/>
      <c r="D741" s="21" t="str">
        <f>IF($C741="","",IFERROR(VLOOKUP($C741,Services!$A$4:$C$203,2,FALSE),"Other"))</f>
        <v/>
      </c>
      <c r="E741" s="17"/>
      <c r="F741" s="18" t="str">
        <f>IF($C741="","",IFERROR(VLOOKUP($C741,Services!$A$4:$C$203,3,FALSE),0))</f>
        <v/>
      </c>
      <c r="G741" s="20" t="str">
        <f t="shared" si="22"/>
        <v/>
      </c>
      <c r="H741" s="18"/>
      <c r="I741" s="20" t="str">
        <f t="shared" si="23"/>
        <v/>
      </c>
      <c r="J741" s="21" t="str">
        <f>IF(OR($A741="",$C741=""),"",$A741&amp;"#"&amp;COUNTIFS($A$4:$A741,$A741,$C$4:$C741,"&lt;&gt;"))</f>
        <v/>
      </c>
    </row>
    <row r="742" spans="1:10" x14ac:dyDescent="0.3">
      <c r="A742" s="17"/>
      <c r="B742" s="19" t="str">
        <f>IF($A742="","",IFERROR(INDEX(Bills!$B:$B,MATCH($A742,Bills!$A:$A,0)),""))</f>
        <v/>
      </c>
      <c r="C742" s="17"/>
      <c r="D742" s="21" t="str">
        <f>IF($C742="","",IFERROR(VLOOKUP($C742,Services!$A$4:$C$203,2,FALSE),"Other"))</f>
        <v/>
      </c>
      <c r="E742" s="17"/>
      <c r="F742" s="18" t="str">
        <f>IF($C742="","",IFERROR(VLOOKUP($C742,Services!$A$4:$C$203,3,FALSE),0))</f>
        <v/>
      </c>
      <c r="G742" s="20" t="str">
        <f t="shared" si="22"/>
        <v/>
      </c>
      <c r="H742" s="18"/>
      <c r="I742" s="20" t="str">
        <f t="shared" si="23"/>
        <v/>
      </c>
      <c r="J742" s="21" t="str">
        <f>IF(OR($A742="",$C742=""),"",$A742&amp;"#"&amp;COUNTIFS($A$4:$A742,$A742,$C$4:$C742,"&lt;&gt;"))</f>
        <v/>
      </c>
    </row>
    <row r="743" spans="1:10" x14ac:dyDescent="0.3">
      <c r="A743" s="17"/>
      <c r="B743" s="19" t="str">
        <f>IF($A743="","",IFERROR(INDEX(Bills!$B:$B,MATCH($A743,Bills!$A:$A,0)),""))</f>
        <v/>
      </c>
      <c r="C743" s="17"/>
      <c r="D743" s="21" t="str">
        <f>IF($C743="","",IFERROR(VLOOKUP($C743,Services!$A$4:$C$203,2,FALSE),"Other"))</f>
        <v/>
      </c>
      <c r="E743" s="17"/>
      <c r="F743" s="18" t="str">
        <f>IF($C743="","",IFERROR(VLOOKUP($C743,Services!$A$4:$C$203,3,FALSE),0))</f>
        <v/>
      </c>
      <c r="G743" s="20" t="str">
        <f t="shared" si="22"/>
        <v/>
      </c>
      <c r="H743" s="18"/>
      <c r="I743" s="20" t="str">
        <f t="shared" si="23"/>
        <v/>
      </c>
      <c r="J743" s="21" t="str">
        <f>IF(OR($A743="",$C743=""),"",$A743&amp;"#"&amp;COUNTIFS($A$4:$A743,$A743,$C$4:$C743,"&lt;&gt;"))</f>
        <v/>
      </c>
    </row>
    <row r="744" spans="1:10" x14ac:dyDescent="0.3">
      <c r="A744" s="17"/>
      <c r="B744" s="19" t="str">
        <f>IF($A744="","",IFERROR(INDEX(Bills!$B:$B,MATCH($A744,Bills!$A:$A,0)),""))</f>
        <v/>
      </c>
      <c r="C744" s="17"/>
      <c r="D744" s="21" t="str">
        <f>IF($C744="","",IFERROR(VLOOKUP($C744,Services!$A$4:$C$203,2,FALSE),"Other"))</f>
        <v/>
      </c>
      <c r="E744" s="17"/>
      <c r="F744" s="18" t="str">
        <f>IF($C744="","",IFERROR(VLOOKUP($C744,Services!$A$4:$C$203,3,FALSE),0))</f>
        <v/>
      </c>
      <c r="G744" s="20" t="str">
        <f t="shared" si="22"/>
        <v/>
      </c>
      <c r="H744" s="18"/>
      <c r="I744" s="20" t="str">
        <f t="shared" si="23"/>
        <v/>
      </c>
      <c r="J744" s="21" t="str">
        <f>IF(OR($A744="",$C744=""),"",$A744&amp;"#"&amp;COUNTIFS($A$4:$A744,$A744,$C$4:$C744,"&lt;&gt;"))</f>
        <v/>
      </c>
    </row>
    <row r="745" spans="1:10" x14ac:dyDescent="0.3">
      <c r="A745" s="17"/>
      <c r="B745" s="19" t="str">
        <f>IF($A745="","",IFERROR(INDEX(Bills!$B:$B,MATCH($A745,Bills!$A:$A,0)),""))</f>
        <v/>
      </c>
      <c r="C745" s="17"/>
      <c r="D745" s="21" t="str">
        <f>IF($C745="","",IFERROR(VLOOKUP($C745,Services!$A$4:$C$203,2,FALSE),"Other"))</f>
        <v/>
      </c>
      <c r="E745" s="17"/>
      <c r="F745" s="18" t="str">
        <f>IF($C745="","",IFERROR(VLOOKUP($C745,Services!$A$4:$C$203,3,FALSE),0))</f>
        <v/>
      </c>
      <c r="G745" s="20" t="str">
        <f t="shared" si="22"/>
        <v/>
      </c>
      <c r="H745" s="18"/>
      <c r="I745" s="20" t="str">
        <f t="shared" si="23"/>
        <v/>
      </c>
      <c r="J745" s="21" t="str">
        <f>IF(OR($A745="",$C745=""),"",$A745&amp;"#"&amp;COUNTIFS($A$4:$A745,$A745,$C$4:$C745,"&lt;&gt;"))</f>
        <v/>
      </c>
    </row>
    <row r="746" spans="1:10" x14ac:dyDescent="0.3">
      <c r="A746" s="17"/>
      <c r="B746" s="19" t="str">
        <f>IF($A746="","",IFERROR(INDEX(Bills!$B:$B,MATCH($A746,Bills!$A:$A,0)),""))</f>
        <v/>
      </c>
      <c r="C746" s="17"/>
      <c r="D746" s="21" t="str">
        <f>IF($C746="","",IFERROR(VLOOKUP($C746,Services!$A$4:$C$203,2,FALSE),"Other"))</f>
        <v/>
      </c>
      <c r="E746" s="17"/>
      <c r="F746" s="18" t="str">
        <f>IF($C746="","",IFERROR(VLOOKUP($C746,Services!$A$4:$C$203,3,FALSE),0))</f>
        <v/>
      </c>
      <c r="G746" s="20" t="str">
        <f t="shared" si="22"/>
        <v/>
      </c>
      <c r="H746" s="18"/>
      <c r="I746" s="20" t="str">
        <f t="shared" si="23"/>
        <v/>
      </c>
      <c r="J746" s="21" t="str">
        <f>IF(OR($A746="",$C746=""),"",$A746&amp;"#"&amp;COUNTIFS($A$4:$A746,$A746,$C$4:$C746,"&lt;&gt;"))</f>
        <v/>
      </c>
    </row>
    <row r="747" spans="1:10" x14ac:dyDescent="0.3">
      <c r="A747" s="17"/>
      <c r="B747" s="19" t="str">
        <f>IF($A747="","",IFERROR(INDEX(Bills!$B:$B,MATCH($A747,Bills!$A:$A,0)),""))</f>
        <v/>
      </c>
      <c r="C747" s="17"/>
      <c r="D747" s="21" t="str">
        <f>IF($C747="","",IFERROR(VLOOKUP($C747,Services!$A$4:$C$203,2,FALSE),"Other"))</f>
        <v/>
      </c>
      <c r="E747" s="17"/>
      <c r="F747" s="18" t="str">
        <f>IF($C747="","",IFERROR(VLOOKUP($C747,Services!$A$4:$C$203,3,FALSE),0))</f>
        <v/>
      </c>
      <c r="G747" s="20" t="str">
        <f t="shared" si="22"/>
        <v/>
      </c>
      <c r="H747" s="18"/>
      <c r="I747" s="20" t="str">
        <f t="shared" si="23"/>
        <v/>
      </c>
      <c r="J747" s="21" t="str">
        <f>IF(OR($A747="",$C747=""),"",$A747&amp;"#"&amp;COUNTIFS($A$4:$A747,$A747,$C$4:$C747,"&lt;&gt;"))</f>
        <v/>
      </c>
    </row>
    <row r="748" spans="1:10" x14ac:dyDescent="0.3">
      <c r="A748" s="17"/>
      <c r="B748" s="19" t="str">
        <f>IF($A748="","",IFERROR(INDEX(Bills!$B:$B,MATCH($A748,Bills!$A:$A,0)),""))</f>
        <v/>
      </c>
      <c r="C748" s="17"/>
      <c r="D748" s="21" t="str">
        <f>IF($C748="","",IFERROR(VLOOKUP($C748,Services!$A$4:$C$203,2,FALSE),"Other"))</f>
        <v/>
      </c>
      <c r="E748" s="17"/>
      <c r="F748" s="18" t="str">
        <f>IF($C748="","",IFERROR(VLOOKUP($C748,Services!$A$4:$C$203,3,FALSE),0))</f>
        <v/>
      </c>
      <c r="G748" s="20" t="str">
        <f t="shared" si="22"/>
        <v/>
      </c>
      <c r="H748" s="18"/>
      <c r="I748" s="20" t="str">
        <f t="shared" si="23"/>
        <v/>
      </c>
      <c r="J748" s="21" t="str">
        <f>IF(OR($A748="",$C748=""),"",$A748&amp;"#"&amp;COUNTIFS($A$4:$A748,$A748,$C$4:$C748,"&lt;&gt;"))</f>
        <v/>
      </c>
    </row>
    <row r="749" spans="1:10" x14ac:dyDescent="0.3">
      <c r="A749" s="17"/>
      <c r="B749" s="19" t="str">
        <f>IF($A749="","",IFERROR(INDEX(Bills!$B:$B,MATCH($A749,Bills!$A:$A,0)),""))</f>
        <v/>
      </c>
      <c r="C749" s="17"/>
      <c r="D749" s="21" t="str">
        <f>IF($C749="","",IFERROR(VLOOKUP($C749,Services!$A$4:$C$203,2,FALSE),"Other"))</f>
        <v/>
      </c>
      <c r="E749" s="17"/>
      <c r="F749" s="18" t="str">
        <f>IF($C749="","",IFERROR(VLOOKUP($C749,Services!$A$4:$C$203,3,FALSE),0))</f>
        <v/>
      </c>
      <c r="G749" s="20" t="str">
        <f t="shared" si="22"/>
        <v/>
      </c>
      <c r="H749" s="18"/>
      <c r="I749" s="20" t="str">
        <f t="shared" si="23"/>
        <v/>
      </c>
      <c r="J749" s="21" t="str">
        <f>IF(OR($A749="",$C749=""),"",$A749&amp;"#"&amp;COUNTIFS($A$4:$A749,$A749,$C$4:$C749,"&lt;&gt;"))</f>
        <v/>
      </c>
    </row>
    <row r="750" spans="1:10" x14ac:dyDescent="0.3">
      <c r="A750" s="17"/>
      <c r="B750" s="19" t="str">
        <f>IF($A750="","",IFERROR(INDEX(Bills!$B:$B,MATCH($A750,Bills!$A:$A,0)),""))</f>
        <v/>
      </c>
      <c r="C750" s="17"/>
      <c r="D750" s="21" t="str">
        <f>IF($C750="","",IFERROR(VLOOKUP($C750,Services!$A$4:$C$203,2,FALSE),"Other"))</f>
        <v/>
      </c>
      <c r="E750" s="17"/>
      <c r="F750" s="18" t="str">
        <f>IF($C750="","",IFERROR(VLOOKUP($C750,Services!$A$4:$C$203,3,FALSE),0))</f>
        <v/>
      </c>
      <c r="G750" s="20" t="str">
        <f t="shared" si="22"/>
        <v/>
      </c>
      <c r="H750" s="18"/>
      <c r="I750" s="20" t="str">
        <f t="shared" si="23"/>
        <v/>
      </c>
      <c r="J750" s="21" t="str">
        <f>IF(OR($A750="",$C750=""),"",$A750&amp;"#"&amp;COUNTIFS($A$4:$A750,$A750,$C$4:$C750,"&lt;&gt;"))</f>
        <v/>
      </c>
    </row>
    <row r="751" spans="1:10" x14ac:dyDescent="0.3">
      <c r="A751" s="17"/>
      <c r="B751" s="19" t="str">
        <f>IF($A751="","",IFERROR(INDEX(Bills!$B:$B,MATCH($A751,Bills!$A:$A,0)),""))</f>
        <v/>
      </c>
      <c r="C751" s="17"/>
      <c r="D751" s="21" t="str">
        <f>IF($C751="","",IFERROR(VLOOKUP($C751,Services!$A$4:$C$203,2,FALSE),"Other"))</f>
        <v/>
      </c>
      <c r="E751" s="17"/>
      <c r="F751" s="18" t="str">
        <f>IF($C751="","",IFERROR(VLOOKUP($C751,Services!$A$4:$C$203,3,FALSE),0))</f>
        <v/>
      </c>
      <c r="G751" s="20" t="str">
        <f t="shared" si="22"/>
        <v/>
      </c>
      <c r="H751" s="18"/>
      <c r="I751" s="20" t="str">
        <f t="shared" si="23"/>
        <v/>
      </c>
      <c r="J751" s="21" t="str">
        <f>IF(OR($A751="",$C751=""),"",$A751&amp;"#"&amp;COUNTIFS($A$4:$A751,$A751,$C$4:$C751,"&lt;&gt;"))</f>
        <v/>
      </c>
    </row>
    <row r="752" spans="1:10" x14ac:dyDescent="0.3">
      <c r="A752" s="17"/>
      <c r="B752" s="19" t="str">
        <f>IF($A752="","",IFERROR(INDEX(Bills!$B:$B,MATCH($A752,Bills!$A:$A,0)),""))</f>
        <v/>
      </c>
      <c r="C752" s="17"/>
      <c r="D752" s="21" t="str">
        <f>IF($C752="","",IFERROR(VLOOKUP($C752,Services!$A$4:$C$203,2,FALSE),"Other"))</f>
        <v/>
      </c>
      <c r="E752" s="17"/>
      <c r="F752" s="18" t="str">
        <f>IF($C752="","",IFERROR(VLOOKUP($C752,Services!$A$4:$C$203,3,FALSE),0))</f>
        <v/>
      </c>
      <c r="G752" s="20" t="str">
        <f t="shared" si="22"/>
        <v/>
      </c>
      <c r="H752" s="18"/>
      <c r="I752" s="20" t="str">
        <f t="shared" si="23"/>
        <v/>
      </c>
      <c r="J752" s="21" t="str">
        <f>IF(OR($A752="",$C752=""),"",$A752&amp;"#"&amp;COUNTIFS($A$4:$A752,$A752,$C$4:$C752,"&lt;&gt;"))</f>
        <v/>
      </c>
    </row>
    <row r="753" spans="1:10" x14ac:dyDescent="0.3">
      <c r="A753" s="17"/>
      <c r="B753" s="19" t="str">
        <f>IF($A753="","",IFERROR(INDEX(Bills!$B:$B,MATCH($A753,Bills!$A:$A,0)),""))</f>
        <v/>
      </c>
      <c r="C753" s="17"/>
      <c r="D753" s="21" t="str">
        <f>IF($C753="","",IFERROR(VLOOKUP($C753,Services!$A$4:$C$203,2,FALSE),"Other"))</f>
        <v/>
      </c>
      <c r="E753" s="17"/>
      <c r="F753" s="18" t="str">
        <f>IF($C753="","",IFERROR(VLOOKUP($C753,Services!$A$4:$C$203,3,FALSE),0))</f>
        <v/>
      </c>
      <c r="G753" s="20" t="str">
        <f t="shared" si="22"/>
        <v/>
      </c>
      <c r="H753" s="18"/>
      <c r="I753" s="20" t="str">
        <f t="shared" si="23"/>
        <v/>
      </c>
      <c r="J753" s="21" t="str">
        <f>IF(OR($A753="",$C753=""),"",$A753&amp;"#"&amp;COUNTIFS($A$4:$A753,$A753,$C$4:$C753,"&lt;&gt;"))</f>
        <v/>
      </c>
    </row>
    <row r="754" spans="1:10" x14ac:dyDescent="0.3">
      <c r="A754" s="17"/>
      <c r="B754" s="19" t="str">
        <f>IF($A754="","",IFERROR(INDEX(Bills!$B:$B,MATCH($A754,Bills!$A:$A,0)),""))</f>
        <v/>
      </c>
      <c r="C754" s="17"/>
      <c r="D754" s="21" t="str">
        <f>IF($C754="","",IFERROR(VLOOKUP($C754,Services!$A$4:$C$203,2,FALSE),"Other"))</f>
        <v/>
      </c>
      <c r="E754" s="17"/>
      <c r="F754" s="18" t="str">
        <f>IF($C754="","",IFERROR(VLOOKUP($C754,Services!$A$4:$C$203,3,FALSE),0))</f>
        <v/>
      </c>
      <c r="G754" s="20" t="str">
        <f t="shared" si="22"/>
        <v/>
      </c>
      <c r="H754" s="18"/>
      <c r="I754" s="20" t="str">
        <f t="shared" si="23"/>
        <v/>
      </c>
      <c r="J754" s="21" t="str">
        <f>IF(OR($A754="",$C754=""),"",$A754&amp;"#"&amp;COUNTIFS($A$4:$A754,$A754,$C$4:$C754,"&lt;&gt;"))</f>
        <v/>
      </c>
    </row>
    <row r="755" spans="1:10" x14ac:dyDescent="0.3">
      <c r="A755" s="17"/>
      <c r="B755" s="19" t="str">
        <f>IF($A755="","",IFERROR(INDEX(Bills!$B:$B,MATCH($A755,Bills!$A:$A,0)),""))</f>
        <v/>
      </c>
      <c r="C755" s="17"/>
      <c r="D755" s="21" t="str">
        <f>IF($C755="","",IFERROR(VLOOKUP($C755,Services!$A$4:$C$203,2,FALSE),"Other"))</f>
        <v/>
      </c>
      <c r="E755" s="17"/>
      <c r="F755" s="18" t="str">
        <f>IF($C755="","",IFERROR(VLOOKUP($C755,Services!$A$4:$C$203,3,FALSE),0))</f>
        <v/>
      </c>
      <c r="G755" s="20" t="str">
        <f t="shared" si="22"/>
        <v/>
      </c>
      <c r="H755" s="18"/>
      <c r="I755" s="20" t="str">
        <f t="shared" si="23"/>
        <v/>
      </c>
      <c r="J755" s="21" t="str">
        <f>IF(OR($A755="",$C755=""),"",$A755&amp;"#"&amp;COUNTIFS($A$4:$A755,$A755,$C$4:$C755,"&lt;&gt;"))</f>
        <v/>
      </c>
    </row>
    <row r="756" spans="1:10" x14ac:dyDescent="0.3">
      <c r="A756" s="17"/>
      <c r="B756" s="19" t="str">
        <f>IF($A756="","",IFERROR(INDEX(Bills!$B:$B,MATCH($A756,Bills!$A:$A,0)),""))</f>
        <v/>
      </c>
      <c r="C756" s="17"/>
      <c r="D756" s="21" t="str">
        <f>IF($C756="","",IFERROR(VLOOKUP($C756,Services!$A$4:$C$203,2,FALSE),"Other"))</f>
        <v/>
      </c>
      <c r="E756" s="17"/>
      <c r="F756" s="18" t="str">
        <f>IF($C756="","",IFERROR(VLOOKUP($C756,Services!$A$4:$C$203,3,FALSE),0))</f>
        <v/>
      </c>
      <c r="G756" s="20" t="str">
        <f t="shared" si="22"/>
        <v/>
      </c>
      <c r="H756" s="18"/>
      <c r="I756" s="20" t="str">
        <f t="shared" si="23"/>
        <v/>
      </c>
      <c r="J756" s="21" t="str">
        <f>IF(OR($A756="",$C756=""),"",$A756&amp;"#"&amp;COUNTIFS($A$4:$A756,$A756,$C$4:$C756,"&lt;&gt;"))</f>
        <v/>
      </c>
    </row>
    <row r="757" spans="1:10" x14ac:dyDescent="0.3">
      <c r="A757" s="17"/>
      <c r="B757" s="19" t="str">
        <f>IF($A757="","",IFERROR(INDEX(Bills!$B:$B,MATCH($A757,Bills!$A:$A,0)),""))</f>
        <v/>
      </c>
      <c r="C757" s="17"/>
      <c r="D757" s="21" t="str">
        <f>IF($C757="","",IFERROR(VLOOKUP($C757,Services!$A$4:$C$203,2,FALSE),"Other"))</f>
        <v/>
      </c>
      <c r="E757" s="17"/>
      <c r="F757" s="18" t="str">
        <f>IF($C757="","",IFERROR(VLOOKUP($C757,Services!$A$4:$C$203,3,FALSE),0))</f>
        <v/>
      </c>
      <c r="G757" s="20" t="str">
        <f t="shared" si="22"/>
        <v/>
      </c>
      <c r="H757" s="18"/>
      <c r="I757" s="20" t="str">
        <f t="shared" si="23"/>
        <v/>
      </c>
      <c r="J757" s="21" t="str">
        <f>IF(OR($A757="",$C757=""),"",$A757&amp;"#"&amp;COUNTIFS($A$4:$A757,$A757,$C$4:$C757,"&lt;&gt;"))</f>
        <v/>
      </c>
    </row>
    <row r="758" spans="1:10" x14ac:dyDescent="0.3">
      <c r="A758" s="17"/>
      <c r="B758" s="19" t="str">
        <f>IF($A758="","",IFERROR(INDEX(Bills!$B:$B,MATCH($A758,Bills!$A:$A,0)),""))</f>
        <v/>
      </c>
      <c r="C758" s="17"/>
      <c r="D758" s="21" t="str">
        <f>IF($C758="","",IFERROR(VLOOKUP($C758,Services!$A$4:$C$203,2,FALSE),"Other"))</f>
        <v/>
      </c>
      <c r="E758" s="17"/>
      <c r="F758" s="18" t="str">
        <f>IF($C758="","",IFERROR(VLOOKUP($C758,Services!$A$4:$C$203,3,FALSE),0))</f>
        <v/>
      </c>
      <c r="G758" s="20" t="str">
        <f t="shared" si="22"/>
        <v/>
      </c>
      <c r="H758" s="18"/>
      <c r="I758" s="20" t="str">
        <f t="shared" si="23"/>
        <v/>
      </c>
      <c r="J758" s="21" t="str">
        <f>IF(OR($A758="",$C758=""),"",$A758&amp;"#"&amp;COUNTIFS($A$4:$A758,$A758,$C$4:$C758,"&lt;&gt;"))</f>
        <v/>
      </c>
    </row>
    <row r="759" spans="1:10" x14ac:dyDescent="0.3">
      <c r="A759" s="17"/>
      <c r="B759" s="19" t="str">
        <f>IF($A759="","",IFERROR(INDEX(Bills!$B:$B,MATCH($A759,Bills!$A:$A,0)),""))</f>
        <v/>
      </c>
      <c r="C759" s="17"/>
      <c r="D759" s="21" t="str">
        <f>IF($C759="","",IFERROR(VLOOKUP($C759,Services!$A$4:$C$203,2,FALSE),"Other"))</f>
        <v/>
      </c>
      <c r="E759" s="17"/>
      <c r="F759" s="18" t="str">
        <f>IF($C759="","",IFERROR(VLOOKUP($C759,Services!$A$4:$C$203,3,FALSE),0))</f>
        <v/>
      </c>
      <c r="G759" s="20" t="str">
        <f t="shared" si="22"/>
        <v/>
      </c>
      <c r="H759" s="18"/>
      <c r="I759" s="20" t="str">
        <f t="shared" si="23"/>
        <v/>
      </c>
      <c r="J759" s="21" t="str">
        <f>IF(OR($A759="",$C759=""),"",$A759&amp;"#"&amp;COUNTIFS($A$4:$A759,$A759,$C$4:$C759,"&lt;&gt;"))</f>
        <v/>
      </c>
    </row>
    <row r="760" spans="1:10" x14ac:dyDescent="0.3">
      <c r="A760" s="17"/>
      <c r="B760" s="19" t="str">
        <f>IF($A760="","",IFERROR(INDEX(Bills!$B:$B,MATCH($A760,Bills!$A:$A,0)),""))</f>
        <v/>
      </c>
      <c r="C760" s="17"/>
      <c r="D760" s="21" t="str">
        <f>IF($C760="","",IFERROR(VLOOKUP($C760,Services!$A$4:$C$203,2,FALSE),"Other"))</f>
        <v/>
      </c>
      <c r="E760" s="17"/>
      <c r="F760" s="18" t="str">
        <f>IF($C760="","",IFERROR(VLOOKUP($C760,Services!$A$4:$C$203,3,FALSE),0))</f>
        <v/>
      </c>
      <c r="G760" s="20" t="str">
        <f t="shared" si="22"/>
        <v/>
      </c>
      <c r="H760" s="18"/>
      <c r="I760" s="20" t="str">
        <f t="shared" si="23"/>
        <v/>
      </c>
      <c r="J760" s="21" t="str">
        <f>IF(OR($A760="",$C760=""),"",$A760&amp;"#"&amp;COUNTIFS($A$4:$A760,$A760,$C$4:$C760,"&lt;&gt;"))</f>
        <v/>
      </c>
    </row>
    <row r="761" spans="1:10" x14ac:dyDescent="0.3">
      <c r="A761" s="17"/>
      <c r="B761" s="19" t="str">
        <f>IF($A761="","",IFERROR(INDEX(Bills!$B:$B,MATCH($A761,Bills!$A:$A,0)),""))</f>
        <v/>
      </c>
      <c r="C761" s="17"/>
      <c r="D761" s="21" t="str">
        <f>IF($C761="","",IFERROR(VLOOKUP($C761,Services!$A$4:$C$203,2,FALSE),"Other"))</f>
        <v/>
      </c>
      <c r="E761" s="17"/>
      <c r="F761" s="18" t="str">
        <f>IF($C761="","",IFERROR(VLOOKUP($C761,Services!$A$4:$C$203,3,FALSE),0))</f>
        <v/>
      </c>
      <c r="G761" s="20" t="str">
        <f t="shared" si="22"/>
        <v/>
      </c>
      <c r="H761" s="18"/>
      <c r="I761" s="20" t="str">
        <f t="shared" si="23"/>
        <v/>
      </c>
      <c r="J761" s="21" t="str">
        <f>IF(OR($A761="",$C761=""),"",$A761&amp;"#"&amp;COUNTIFS($A$4:$A761,$A761,$C$4:$C761,"&lt;&gt;"))</f>
        <v/>
      </c>
    </row>
    <row r="762" spans="1:10" x14ac:dyDescent="0.3">
      <c r="A762" s="17"/>
      <c r="B762" s="19" t="str">
        <f>IF($A762="","",IFERROR(INDEX(Bills!$B:$B,MATCH($A762,Bills!$A:$A,0)),""))</f>
        <v/>
      </c>
      <c r="C762" s="17"/>
      <c r="D762" s="21" t="str">
        <f>IF($C762="","",IFERROR(VLOOKUP($C762,Services!$A$4:$C$203,2,FALSE),"Other"))</f>
        <v/>
      </c>
      <c r="E762" s="17"/>
      <c r="F762" s="18" t="str">
        <f>IF($C762="","",IFERROR(VLOOKUP($C762,Services!$A$4:$C$203,3,FALSE),0))</f>
        <v/>
      </c>
      <c r="G762" s="20" t="str">
        <f t="shared" si="22"/>
        <v/>
      </c>
      <c r="H762" s="18"/>
      <c r="I762" s="20" t="str">
        <f t="shared" si="23"/>
        <v/>
      </c>
      <c r="J762" s="21" t="str">
        <f>IF(OR($A762="",$C762=""),"",$A762&amp;"#"&amp;COUNTIFS($A$4:$A762,$A762,$C$4:$C762,"&lt;&gt;"))</f>
        <v/>
      </c>
    </row>
    <row r="763" spans="1:10" x14ac:dyDescent="0.3">
      <c r="A763" s="17"/>
      <c r="B763" s="19" t="str">
        <f>IF($A763="","",IFERROR(INDEX(Bills!$B:$B,MATCH($A763,Bills!$A:$A,0)),""))</f>
        <v/>
      </c>
      <c r="C763" s="17"/>
      <c r="D763" s="21" t="str">
        <f>IF($C763="","",IFERROR(VLOOKUP($C763,Services!$A$4:$C$203,2,FALSE),"Other"))</f>
        <v/>
      </c>
      <c r="E763" s="17"/>
      <c r="F763" s="18" t="str">
        <f>IF($C763="","",IFERROR(VLOOKUP($C763,Services!$A$4:$C$203,3,FALSE),0))</f>
        <v/>
      </c>
      <c r="G763" s="20" t="str">
        <f t="shared" si="22"/>
        <v/>
      </c>
      <c r="H763" s="18"/>
      <c r="I763" s="20" t="str">
        <f t="shared" si="23"/>
        <v/>
      </c>
      <c r="J763" s="21" t="str">
        <f>IF(OR($A763="",$C763=""),"",$A763&amp;"#"&amp;COUNTIFS($A$4:$A763,$A763,$C$4:$C763,"&lt;&gt;"))</f>
        <v/>
      </c>
    </row>
    <row r="764" spans="1:10" x14ac:dyDescent="0.3">
      <c r="A764" s="17"/>
      <c r="B764" s="19" t="str">
        <f>IF($A764="","",IFERROR(INDEX(Bills!$B:$B,MATCH($A764,Bills!$A:$A,0)),""))</f>
        <v/>
      </c>
      <c r="C764" s="17"/>
      <c r="D764" s="21" t="str">
        <f>IF($C764="","",IFERROR(VLOOKUP($C764,Services!$A$4:$C$203,2,FALSE),"Other"))</f>
        <v/>
      </c>
      <c r="E764" s="17"/>
      <c r="F764" s="18" t="str">
        <f>IF($C764="","",IFERROR(VLOOKUP($C764,Services!$A$4:$C$203,3,FALSE),0))</f>
        <v/>
      </c>
      <c r="G764" s="20" t="str">
        <f t="shared" si="22"/>
        <v/>
      </c>
      <c r="H764" s="18"/>
      <c r="I764" s="20" t="str">
        <f t="shared" si="23"/>
        <v/>
      </c>
      <c r="J764" s="21" t="str">
        <f>IF(OR($A764="",$C764=""),"",$A764&amp;"#"&amp;COUNTIFS($A$4:$A764,$A764,$C$4:$C764,"&lt;&gt;"))</f>
        <v/>
      </c>
    </row>
    <row r="765" spans="1:10" x14ac:dyDescent="0.3">
      <c r="A765" s="17"/>
      <c r="B765" s="19" t="str">
        <f>IF($A765="","",IFERROR(INDEX(Bills!$B:$B,MATCH($A765,Bills!$A:$A,0)),""))</f>
        <v/>
      </c>
      <c r="C765" s="17"/>
      <c r="D765" s="21" t="str">
        <f>IF($C765="","",IFERROR(VLOOKUP($C765,Services!$A$4:$C$203,2,FALSE),"Other"))</f>
        <v/>
      </c>
      <c r="E765" s="17"/>
      <c r="F765" s="18" t="str">
        <f>IF($C765="","",IFERROR(VLOOKUP($C765,Services!$A$4:$C$203,3,FALSE),0))</f>
        <v/>
      </c>
      <c r="G765" s="20" t="str">
        <f t="shared" si="22"/>
        <v/>
      </c>
      <c r="H765" s="18"/>
      <c r="I765" s="20" t="str">
        <f t="shared" si="23"/>
        <v/>
      </c>
      <c r="J765" s="21" t="str">
        <f>IF(OR($A765="",$C765=""),"",$A765&amp;"#"&amp;COUNTIFS($A$4:$A765,$A765,$C$4:$C765,"&lt;&gt;"))</f>
        <v/>
      </c>
    </row>
    <row r="766" spans="1:10" x14ac:dyDescent="0.3">
      <c r="A766" s="17"/>
      <c r="B766" s="19" t="str">
        <f>IF($A766="","",IFERROR(INDEX(Bills!$B:$B,MATCH($A766,Bills!$A:$A,0)),""))</f>
        <v/>
      </c>
      <c r="C766" s="17"/>
      <c r="D766" s="21" t="str">
        <f>IF($C766="","",IFERROR(VLOOKUP($C766,Services!$A$4:$C$203,2,FALSE),"Other"))</f>
        <v/>
      </c>
      <c r="E766" s="17"/>
      <c r="F766" s="18" t="str">
        <f>IF($C766="","",IFERROR(VLOOKUP($C766,Services!$A$4:$C$203,3,FALSE),0))</f>
        <v/>
      </c>
      <c r="G766" s="20" t="str">
        <f t="shared" si="22"/>
        <v/>
      </c>
      <c r="H766" s="18"/>
      <c r="I766" s="20" t="str">
        <f t="shared" si="23"/>
        <v/>
      </c>
      <c r="J766" s="21" t="str">
        <f>IF(OR($A766="",$C766=""),"",$A766&amp;"#"&amp;COUNTIFS($A$4:$A766,$A766,$C$4:$C766,"&lt;&gt;"))</f>
        <v/>
      </c>
    </row>
    <row r="767" spans="1:10" x14ac:dyDescent="0.3">
      <c r="A767" s="17"/>
      <c r="B767" s="19" t="str">
        <f>IF($A767="","",IFERROR(INDEX(Bills!$B:$B,MATCH($A767,Bills!$A:$A,0)),""))</f>
        <v/>
      </c>
      <c r="C767" s="17"/>
      <c r="D767" s="21" t="str">
        <f>IF($C767="","",IFERROR(VLOOKUP($C767,Services!$A$4:$C$203,2,FALSE),"Other"))</f>
        <v/>
      </c>
      <c r="E767" s="17"/>
      <c r="F767" s="18" t="str">
        <f>IF($C767="","",IFERROR(VLOOKUP($C767,Services!$A$4:$C$203,3,FALSE),0))</f>
        <v/>
      </c>
      <c r="G767" s="20" t="str">
        <f t="shared" si="22"/>
        <v/>
      </c>
      <c r="H767" s="18"/>
      <c r="I767" s="20" t="str">
        <f t="shared" si="23"/>
        <v/>
      </c>
      <c r="J767" s="21" t="str">
        <f>IF(OR($A767="",$C767=""),"",$A767&amp;"#"&amp;COUNTIFS($A$4:$A767,$A767,$C$4:$C767,"&lt;&gt;"))</f>
        <v/>
      </c>
    </row>
    <row r="768" spans="1:10" x14ac:dyDescent="0.3">
      <c r="A768" s="17"/>
      <c r="B768" s="19" t="str">
        <f>IF($A768="","",IFERROR(INDEX(Bills!$B:$B,MATCH($A768,Bills!$A:$A,0)),""))</f>
        <v/>
      </c>
      <c r="C768" s="17"/>
      <c r="D768" s="21" t="str">
        <f>IF($C768="","",IFERROR(VLOOKUP($C768,Services!$A$4:$C$203,2,FALSE),"Other"))</f>
        <v/>
      </c>
      <c r="E768" s="17"/>
      <c r="F768" s="18" t="str">
        <f>IF($C768="","",IFERROR(VLOOKUP($C768,Services!$A$4:$C$203,3,FALSE),0))</f>
        <v/>
      </c>
      <c r="G768" s="20" t="str">
        <f t="shared" si="22"/>
        <v/>
      </c>
      <c r="H768" s="18"/>
      <c r="I768" s="20" t="str">
        <f t="shared" si="23"/>
        <v/>
      </c>
      <c r="J768" s="21" t="str">
        <f>IF(OR($A768="",$C768=""),"",$A768&amp;"#"&amp;COUNTIFS($A$4:$A768,$A768,$C$4:$C768,"&lt;&gt;"))</f>
        <v/>
      </c>
    </row>
    <row r="769" spans="1:10" x14ac:dyDescent="0.3">
      <c r="A769" s="17"/>
      <c r="B769" s="19" t="str">
        <f>IF($A769="","",IFERROR(INDEX(Bills!$B:$B,MATCH($A769,Bills!$A:$A,0)),""))</f>
        <v/>
      </c>
      <c r="C769" s="17"/>
      <c r="D769" s="21" t="str">
        <f>IF($C769="","",IFERROR(VLOOKUP($C769,Services!$A$4:$C$203,2,FALSE),"Other"))</f>
        <v/>
      </c>
      <c r="E769" s="17"/>
      <c r="F769" s="18" t="str">
        <f>IF($C769="","",IFERROR(VLOOKUP($C769,Services!$A$4:$C$203,3,FALSE),0))</f>
        <v/>
      </c>
      <c r="G769" s="20" t="str">
        <f t="shared" si="22"/>
        <v/>
      </c>
      <c r="H769" s="18"/>
      <c r="I769" s="20" t="str">
        <f t="shared" si="23"/>
        <v/>
      </c>
      <c r="J769" s="21" t="str">
        <f>IF(OR($A769="",$C769=""),"",$A769&amp;"#"&amp;COUNTIFS($A$4:$A769,$A769,$C$4:$C769,"&lt;&gt;"))</f>
        <v/>
      </c>
    </row>
    <row r="770" spans="1:10" x14ac:dyDescent="0.3">
      <c r="A770" s="17"/>
      <c r="B770" s="19" t="str">
        <f>IF($A770="","",IFERROR(INDEX(Bills!$B:$B,MATCH($A770,Bills!$A:$A,0)),""))</f>
        <v/>
      </c>
      <c r="C770" s="17"/>
      <c r="D770" s="21" t="str">
        <f>IF($C770="","",IFERROR(VLOOKUP($C770,Services!$A$4:$C$203,2,FALSE),"Other"))</f>
        <v/>
      </c>
      <c r="E770" s="17"/>
      <c r="F770" s="18" t="str">
        <f>IF($C770="","",IFERROR(VLOOKUP($C770,Services!$A$4:$C$203,3,FALSE),0))</f>
        <v/>
      </c>
      <c r="G770" s="20" t="str">
        <f t="shared" si="22"/>
        <v/>
      </c>
      <c r="H770" s="18"/>
      <c r="I770" s="20" t="str">
        <f t="shared" si="23"/>
        <v/>
      </c>
      <c r="J770" s="21" t="str">
        <f>IF(OR($A770="",$C770=""),"",$A770&amp;"#"&amp;COUNTIFS($A$4:$A770,$A770,$C$4:$C770,"&lt;&gt;"))</f>
        <v/>
      </c>
    </row>
    <row r="771" spans="1:10" x14ac:dyDescent="0.3">
      <c r="A771" s="17"/>
      <c r="B771" s="19" t="str">
        <f>IF($A771="","",IFERROR(INDEX(Bills!$B:$B,MATCH($A771,Bills!$A:$A,0)),""))</f>
        <v/>
      </c>
      <c r="C771" s="17"/>
      <c r="D771" s="21" t="str">
        <f>IF($C771="","",IFERROR(VLOOKUP($C771,Services!$A$4:$C$203,2,FALSE),"Other"))</f>
        <v/>
      </c>
      <c r="E771" s="17"/>
      <c r="F771" s="18" t="str">
        <f>IF($C771="","",IFERROR(VLOOKUP($C771,Services!$A$4:$C$203,3,FALSE),0))</f>
        <v/>
      </c>
      <c r="G771" s="20" t="str">
        <f t="shared" si="22"/>
        <v/>
      </c>
      <c r="H771" s="18"/>
      <c r="I771" s="20" t="str">
        <f t="shared" si="23"/>
        <v/>
      </c>
      <c r="J771" s="21" t="str">
        <f>IF(OR($A771="",$C771=""),"",$A771&amp;"#"&amp;COUNTIFS($A$4:$A771,$A771,$C$4:$C771,"&lt;&gt;"))</f>
        <v/>
      </c>
    </row>
    <row r="772" spans="1:10" x14ac:dyDescent="0.3">
      <c r="A772" s="17"/>
      <c r="B772" s="19" t="str">
        <f>IF($A772="","",IFERROR(INDEX(Bills!$B:$B,MATCH($A772,Bills!$A:$A,0)),""))</f>
        <v/>
      </c>
      <c r="C772" s="17"/>
      <c r="D772" s="21" t="str">
        <f>IF($C772="","",IFERROR(VLOOKUP($C772,Services!$A$4:$C$203,2,FALSE),"Other"))</f>
        <v/>
      </c>
      <c r="E772" s="17"/>
      <c r="F772" s="18" t="str">
        <f>IF($C772="","",IFERROR(VLOOKUP($C772,Services!$A$4:$C$203,3,FALSE),0))</f>
        <v/>
      </c>
      <c r="G772" s="20" t="str">
        <f t="shared" ref="G772:G835" si="24">IF($C772="","",IF($E772="",1,N($E772))*N($F772))</f>
        <v/>
      </c>
      <c r="H772" s="18"/>
      <c r="I772" s="20" t="str">
        <f t="shared" ref="I772:I835" si="25">IF($C772="","",G772-N(H772))</f>
        <v/>
      </c>
      <c r="J772" s="21" t="str">
        <f>IF(OR($A772="",$C772=""),"",$A772&amp;"#"&amp;COUNTIFS($A$4:$A772,$A772,$C$4:$C772,"&lt;&gt;"))</f>
        <v/>
      </c>
    </row>
    <row r="773" spans="1:10" x14ac:dyDescent="0.3">
      <c r="A773" s="17"/>
      <c r="B773" s="19" t="str">
        <f>IF($A773="","",IFERROR(INDEX(Bills!$B:$B,MATCH($A773,Bills!$A:$A,0)),""))</f>
        <v/>
      </c>
      <c r="C773" s="17"/>
      <c r="D773" s="21" t="str">
        <f>IF($C773="","",IFERROR(VLOOKUP($C773,Services!$A$4:$C$203,2,FALSE),"Other"))</f>
        <v/>
      </c>
      <c r="E773" s="17"/>
      <c r="F773" s="18" t="str">
        <f>IF($C773="","",IFERROR(VLOOKUP($C773,Services!$A$4:$C$203,3,FALSE),0))</f>
        <v/>
      </c>
      <c r="G773" s="20" t="str">
        <f t="shared" si="24"/>
        <v/>
      </c>
      <c r="H773" s="18"/>
      <c r="I773" s="20" t="str">
        <f t="shared" si="25"/>
        <v/>
      </c>
      <c r="J773" s="21" t="str">
        <f>IF(OR($A773="",$C773=""),"",$A773&amp;"#"&amp;COUNTIFS($A$4:$A773,$A773,$C$4:$C773,"&lt;&gt;"))</f>
        <v/>
      </c>
    </row>
    <row r="774" spans="1:10" x14ac:dyDescent="0.3">
      <c r="A774" s="17"/>
      <c r="B774" s="19" t="str">
        <f>IF($A774="","",IFERROR(INDEX(Bills!$B:$B,MATCH($A774,Bills!$A:$A,0)),""))</f>
        <v/>
      </c>
      <c r="C774" s="17"/>
      <c r="D774" s="21" t="str">
        <f>IF($C774="","",IFERROR(VLOOKUP($C774,Services!$A$4:$C$203,2,FALSE),"Other"))</f>
        <v/>
      </c>
      <c r="E774" s="17"/>
      <c r="F774" s="18" t="str">
        <f>IF($C774="","",IFERROR(VLOOKUP($C774,Services!$A$4:$C$203,3,FALSE),0))</f>
        <v/>
      </c>
      <c r="G774" s="20" t="str">
        <f t="shared" si="24"/>
        <v/>
      </c>
      <c r="H774" s="18"/>
      <c r="I774" s="20" t="str">
        <f t="shared" si="25"/>
        <v/>
      </c>
      <c r="J774" s="21" t="str">
        <f>IF(OR($A774="",$C774=""),"",$A774&amp;"#"&amp;COUNTIFS($A$4:$A774,$A774,$C$4:$C774,"&lt;&gt;"))</f>
        <v/>
      </c>
    </row>
    <row r="775" spans="1:10" x14ac:dyDescent="0.3">
      <c r="A775" s="17"/>
      <c r="B775" s="19" t="str">
        <f>IF($A775="","",IFERROR(INDEX(Bills!$B:$B,MATCH($A775,Bills!$A:$A,0)),""))</f>
        <v/>
      </c>
      <c r="C775" s="17"/>
      <c r="D775" s="21" t="str">
        <f>IF($C775="","",IFERROR(VLOOKUP($C775,Services!$A$4:$C$203,2,FALSE),"Other"))</f>
        <v/>
      </c>
      <c r="E775" s="17"/>
      <c r="F775" s="18" t="str">
        <f>IF($C775="","",IFERROR(VLOOKUP($C775,Services!$A$4:$C$203,3,FALSE),0))</f>
        <v/>
      </c>
      <c r="G775" s="20" t="str">
        <f t="shared" si="24"/>
        <v/>
      </c>
      <c r="H775" s="18"/>
      <c r="I775" s="20" t="str">
        <f t="shared" si="25"/>
        <v/>
      </c>
      <c r="J775" s="21" t="str">
        <f>IF(OR($A775="",$C775=""),"",$A775&amp;"#"&amp;COUNTIFS($A$4:$A775,$A775,$C$4:$C775,"&lt;&gt;"))</f>
        <v/>
      </c>
    </row>
    <row r="776" spans="1:10" x14ac:dyDescent="0.3">
      <c r="A776" s="17"/>
      <c r="B776" s="19" t="str">
        <f>IF($A776="","",IFERROR(INDEX(Bills!$B:$B,MATCH($A776,Bills!$A:$A,0)),""))</f>
        <v/>
      </c>
      <c r="C776" s="17"/>
      <c r="D776" s="21" t="str">
        <f>IF($C776="","",IFERROR(VLOOKUP($C776,Services!$A$4:$C$203,2,FALSE),"Other"))</f>
        <v/>
      </c>
      <c r="E776" s="17"/>
      <c r="F776" s="18" t="str">
        <f>IF($C776="","",IFERROR(VLOOKUP($C776,Services!$A$4:$C$203,3,FALSE),0))</f>
        <v/>
      </c>
      <c r="G776" s="20" t="str">
        <f t="shared" si="24"/>
        <v/>
      </c>
      <c r="H776" s="18"/>
      <c r="I776" s="20" t="str">
        <f t="shared" si="25"/>
        <v/>
      </c>
      <c r="J776" s="21" t="str">
        <f>IF(OR($A776="",$C776=""),"",$A776&amp;"#"&amp;COUNTIFS($A$4:$A776,$A776,$C$4:$C776,"&lt;&gt;"))</f>
        <v/>
      </c>
    </row>
    <row r="777" spans="1:10" x14ac:dyDescent="0.3">
      <c r="A777" s="17"/>
      <c r="B777" s="19" t="str">
        <f>IF($A777="","",IFERROR(INDEX(Bills!$B:$B,MATCH($A777,Bills!$A:$A,0)),""))</f>
        <v/>
      </c>
      <c r="C777" s="17"/>
      <c r="D777" s="21" t="str">
        <f>IF($C777="","",IFERROR(VLOOKUP($C777,Services!$A$4:$C$203,2,FALSE),"Other"))</f>
        <v/>
      </c>
      <c r="E777" s="17"/>
      <c r="F777" s="18" t="str">
        <f>IF($C777="","",IFERROR(VLOOKUP($C777,Services!$A$4:$C$203,3,FALSE),0))</f>
        <v/>
      </c>
      <c r="G777" s="20" t="str">
        <f t="shared" si="24"/>
        <v/>
      </c>
      <c r="H777" s="18"/>
      <c r="I777" s="20" t="str">
        <f t="shared" si="25"/>
        <v/>
      </c>
      <c r="J777" s="21" t="str">
        <f>IF(OR($A777="",$C777=""),"",$A777&amp;"#"&amp;COUNTIFS($A$4:$A777,$A777,$C$4:$C777,"&lt;&gt;"))</f>
        <v/>
      </c>
    </row>
    <row r="778" spans="1:10" x14ac:dyDescent="0.3">
      <c r="A778" s="17"/>
      <c r="B778" s="19" t="str">
        <f>IF($A778="","",IFERROR(INDEX(Bills!$B:$B,MATCH($A778,Bills!$A:$A,0)),""))</f>
        <v/>
      </c>
      <c r="C778" s="17"/>
      <c r="D778" s="21" t="str">
        <f>IF($C778="","",IFERROR(VLOOKUP($C778,Services!$A$4:$C$203,2,FALSE),"Other"))</f>
        <v/>
      </c>
      <c r="E778" s="17"/>
      <c r="F778" s="18" t="str">
        <f>IF($C778="","",IFERROR(VLOOKUP($C778,Services!$A$4:$C$203,3,FALSE),0))</f>
        <v/>
      </c>
      <c r="G778" s="20" t="str">
        <f t="shared" si="24"/>
        <v/>
      </c>
      <c r="H778" s="18"/>
      <c r="I778" s="20" t="str">
        <f t="shared" si="25"/>
        <v/>
      </c>
      <c r="J778" s="21" t="str">
        <f>IF(OR($A778="",$C778=""),"",$A778&amp;"#"&amp;COUNTIFS($A$4:$A778,$A778,$C$4:$C778,"&lt;&gt;"))</f>
        <v/>
      </c>
    </row>
    <row r="779" spans="1:10" x14ac:dyDescent="0.3">
      <c r="A779" s="17"/>
      <c r="B779" s="19" t="str">
        <f>IF($A779="","",IFERROR(INDEX(Bills!$B:$B,MATCH($A779,Bills!$A:$A,0)),""))</f>
        <v/>
      </c>
      <c r="C779" s="17"/>
      <c r="D779" s="21" t="str">
        <f>IF($C779="","",IFERROR(VLOOKUP($C779,Services!$A$4:$C$203,2,FALSE),"Other"))</f>
        <v/>
      </c>
      <c r="E779" s="17"/>
      <c r="F779" s="18" t="str">
        <f>IF($C779="","",IFERROR(VLOOKUP($C779,Services!$A$4:$C$203,3,FALSE),0))</f>
        <v/>
      </c>
      <c r="G779" s="20" t="str">
        <f t="shared" si="24"/>
        <v/>
      </c>
      <c r="H779" s="18"/>
      <c r="I779" s="20" t="str">
        <f t="shared" si="25"/>
        <v/>
      </c>
      <c r="J779" s="21" t="str">
        <f>IF(OR($A779="",$C779=""),"",$A779&amp;"#"&amp;COUNTIFS($A$4:$A779,$A779,$C$4:$C779,"&lt;&gt;"))</f>
        <v/>
      </c>
    </row>
    <row r="780" spans="1:10" x14ac:dyDescent="0.3">
      <c r="A780" s="17"/>
      <c r="B780" s="19" t="str">
        <f>IF($A780="","",IFERROR(INDEX(Bills!$B:$B,MATCH($A780,Bills!$A:$A,0)),""))</f>
        <v/>
      </c>
      <c r="C780" s="17"/>
      <c r="D780" s="21" t="str">
        <f>IF($C780="","",IFERROR(VLOOKUP($C780,Services!$A$4:$C$203,2,FALSE),"Other"))</f>
        <v/>
      </c>
      <c r="E780" s="17"/>
      <c r="F780" s="18" t="str">
        <f>IF($C780="","",IFERROR(VLOOKUP($C780,Services!$A$4:$C$203,3,FALSE),0))</f>
        <v/>
      </c>
      <c r="G780" s="20" t="str">
        <f t="shared" si="24"/>
        <v/>
      </c>
      <c r="H780" s="18"/>
      <c r="I780" s="20" t="str">
        <f t="shared" si="25"/>
        <v/>
      </c>
      <c r="J780" s="21" t="str">
        <f>IF(OR($A780="",$C780=""),"",$A780&amp;"#"&amp;COUNTIFS($A$4:$A780,$A780,$C$4:$C780,"&lt;&gt;"))</f>
        <v/>
      </c>
    </row>
    <row r="781" spans="1:10" x14ac:dyDescent="0.3">
      <c r="A781" s="17"/>
      <c r="B781" s="19" t="str">
        <f>IF($A781="","",IFERROR(INDEX(Bills!$B:$B,MATCH($A781,Bills!$A:$A,0)),""))</f>
        <v/>
      </c>
      <c r="C781" s="17"/>
      <c r="D781" s="21" t="str">
        <f>IF($C781="","",IFERROR(VLOOKUP($C781,Services!$A$4:$C$203,2,FALSE),"Other"))</f>
        <v/>
      </c>
      <c r="E781" s="17"/>
      <c r="F781" s="18" t="str">
        <f>IF($C781="","",IFERROR(VLOOKUP($C781,Services!$A$4:$C$203,3,FALSE),0))</f>
        <v/>
      </c>
      <c r="G781" s="20" t="str">
        <f t="shared" si="24"/>
        <v/>
      </c>
      <c r="H781" s="18"/>
      <c r="I781" s="20" t="str">
        <f t="shared" si="25"/>
        <v/>
      </c>
      <c r="J781" s="21" t="str">
        <f>IF(OR($A781="",$C781=""),"",$A781&amp;"#"&amp;COUNTIFS($A$4:$A781,$A781,$C$4:$C781,"&lt;&gt;"))</f>
        <v/>
      </c>
    </row>
    <row r="782" spans="1:10" x14ac:dyDescent="0.3">
      <c r="A782" s="17"/>
      <c r="B782" s="19" t="str">
        <f>IF($A782="","",IFERROR(INDEX(Bills!$B:$B,MATCH($A782,Bills!$A:$A,0)),""))</f>
        <v/>
      </c>
      <c r="C782" s="17"/>
      <c r="D782" s="21" t="str">
        <f>IF($C782="","",IFERROR(VLOOKUP($C782,Services!$A$4:$C$203,2,FALSE),"Other"))</f>
        <v/>
      </c>
      <c r="E782" s="17"/>
      <c r="F782" s="18" t="str">
        <f>IF($C782="","",IFERROR(VLOOKUP($C782,Services!$A$4:$C$203,3,FALSE),0))</f>
        <v/>
      </c>
      <c r="G782" s="20" t="str">
        <f t="shared" si="24"/>
        <v/>
      </c>
      <c r="H782" s="18"/>
      <c r="I782" s="20" t="str">
        <f t="shared" si="25"/>
        <v/>
      </c>
      <c r="J782" s="21" t="str">
        <f>IF(OR($A782="",$C782=""),"",$A782&amp;"#"&amp;COUNTIFS($A$4:$A782,$A782,$C$4:$C782,"&lt;&gt;"))</f>
        <v/>
      </c>
    </row>
    <row r="783" spans="1:10" x14ac:dyDescent="0.3">
      <c r="A783" s="17"/>
      <c r="B783" s="19" t="str">
        <f>IF($A783="","",IFERROR(INDEX(Bills!$B:$B,MATCH($A783,Bills!$A:$A,0)),""))</f>
        <v/>
      </c>
      <c r="C783" s="17"/>
      <c r="D783" s="21" t="str">
        <f>IF($C783="","",IFERROR(VLOOKUP($C783,Services!$A$4:$C$203,2,FALSE),"Other"))</f>
        <v/>
      </c>
      <c r="E783" s="17"/>
      <c r="F783" s="18" t="str">
        <f>IF($C783="","",IFERROR(VLOOKUP($C783,Services!$A$4:$C$203,3,FALSE),0))</f>
        <v/>
      </c>
      <c r="G783" s="20" t="str">
        <f t="shared" si="24"/>
        <v/>
      </c>
      <c r="H783" s="18"/>
      <c r="I783" s="20" t="str">
        <f t="shared" si="25"/>
        <v/>
      </c>
      <c r="J783" s="21" t="str">
        <f>IF(OR($A783="",$C783=""),"",$A783&amp;"#"&amp;COUNTIFS($A$4:$A783,$A783,$C$4:$C783,"&lt;&gt;"))</f>
        <v/>
      </c>
    </row>
    <row r="784" spans="1:10" x14ac:dyDescent="0.3">
      <c r="A784" s="17"/>
      <c r="B784" s="19" t="str">
        <f>IF($A784="","",IFERROR(INDEX(Bills!$B:$B,MATCH($A784,Bills!$A:$A,0)),""))</f>
        <v/>
      </c>
      <c r="C784" s="17"/>
      <c r="D784" s="21" t="str">
        <f>IF($C784="","",IFERROR(VLOOKUP($C784,Services!$A$4:$C$203,2,FALSE),"Other"))</f>
        <v/>
      </c>
      <c r="E784" s="17"/>
      <c r="F784" s="18" t="str">
        <f>IF($C784="","",IFERROR(VLOOKUP($C784,Services!$A$4:$C$203,3,FALSE),0))</f>
        <v/>
      </c>
      <c r="G784" s="20" t="str">
        <f t="shared" si="24"/>
        <v/>
      </c>
      <c r="H784" s="18"/>
      <c r="I784" s="20" t="str">
        <f t="shared" si="25"/>
        <v/>
      </c>
      <c r="J784" s="21" t="str">
        <f>IF(OR($A784="",$C784=""),"",$A784&amp;"#"&amp;COUNTIFS($A$4:$A784,$A784,$C$4:$C784,"&lt;&gt;"))</f>
        <v/>
      </c>
    </row>
    <row r="785" spans="1:10" x14ac:dyDescent="0.3">
      <c r="A785" s="17"/>
      <c r="B785" s="19" t="str">
        <f>IF($A785="","",IFERROR(INDEX(Bills!$B:$B,MATCH($A785,Bills!$A:$A,0)),""))</f>
        <v/>
      </c>
      <c r="C785" s="17"/>
      <c r="D785" s="21" t="str">
        <f>IF($C785="","",IFERROR(VLOOKUP($C785,Services!$A$4:$C$203,2,FALSE),"Other"))</f>
        <v/>
      </c>
      <c r="E785" s="17"/>
      <c r="F785" s="18" t="str">
        <f>IF($C785="","",IFERROR(VLOOKUP($C785,Services!$A$4:$C$203,3,FALSE),0))</f>
        <v/>
      </c>
      <c r="G785" s="20" t="str">
        <f t="shared" si="24"/>
        <v/>
      </c>
      <c r="H785" s="18"/>
      <c r="I785" s="20" t="str">
        <f t="shared" si="25"/>
        <v/>
      </c>
      <c r="J785" s="21" t="str">
        <f>IF(OR($A785="",$C785=""),"",$A785&amp;"#"&amp;COUNTIFS($A$4:$A785,$A785,$C$4:$C785,"&lt;&gt;"))</f>
        <v/>
      </c>
    </row>
    <row r="786" spans="1:10" x14ac:dyDescent="0.3">
      <c r="A786" s="17"/>
      <c r="B786" s="19" t="str">
        <f>IF($A786="","",IFERROR(INDEX(Bills!$B:$B,MATCH($A786,Bills!$A:$A,0)),""))</f>
        <v/>
      </c>
      <c r="C786" s="17"/>
      <c r="D786" s="21" t="str">
        <f>IF($C786="","",IFERROR(VLOOKUP($C786,Services!$A$4:$C$203,2,FALSE),"Other"))</f>
        <v/>
      </c>
      <c r="E786" s="17"/>
      <c r="F786" s="18" t="str">
        <f>IF($C786="","",IFERROR(VLOOKUP($C786,Services!$A$4:$C$203,3,FALSE),0))</f>
        <v/>
      </c>
      <c r="G786" s="20" t="str">
        <f t="shared" si="24"/>
        <v/>
      </c>
      <c r="H786" s="18"/>
      <c r="I786" s="20" t="str">
        <f t="shared" si="25"/>
        <v/>
      </c>
      <c r="J786" s="21" t="str">
        <f>IF(OR($A786="",$C786=""),"",$A786&amp;"#"&amp;COUNTIFS($A$4:$A786,$A786,$C$4:$C786,"&lt;&gt;"))</f>
        <v/>
      </c>
    </row>
    <row r="787" spans="1:10" x14ac:dyDescent="0.3">
      <c r="A787" s="17"/>
      <c r="B787" s="19" t="str">
        <f>IF($A787="","",IFERROR(INDEX(Bills!$B:$B,MATCH($A787,Bills!$A:$A,0)),""))</f>
        <v/>
      </c>
      <c r="C787" s="17"/>
      <c r="D787" s="21" t="str">
        <f>IF($C787="","",IFERROR(VLOOKUP($C787,Services!$A$4:$C$203,2,FALSE),"Other"))</f>
        <v/>
      </c>
      <c r="E787" s="17"/>
      <c r="F787" s="18" t="str">
        <f>IF($C787="","",IFERROR(VLOOKUP($C787,Services!$A$4:$C$203,3,FALSE),0))</f>
        <v/>
      </c>
      <c r="G787" s="20" t="str">
        <f t="shared" si="24"/>
        <v/>
      </c>
      <c r="H787" s="18"/>
      <c r="I787" s="20" t="str">
        <f t="shared" si="25"/>
        <v/>
      </c>
      <c r="J787" s="21" t="str">
        <f>IF(OR($A787="",$C787=""),"",$A787&amp;"#"&amp;COUNTIFS($A$4:$A787,$A787,$C$4:$C787,"&lt;&gt;"))</f>
        <v/>
      </c>
    </row>
    <row r="788" spans="1:10" x14ac:dyDescent="0.3">
      <c r="A788" s="17"/>
      <c r="B788" s="19" t="str">
        <f>IF($A788="","",IFERROR(INDEX(Bills!$B:$B,MATCH($A788,Bills!$A:$A,0)),""))</f>
        <v/>
      </c>
      <c r="C788" s="17"/>
      <c r="D788" s="21" t="str">
        <f>IF($C788="","",IFERROR(VLOOKUP($C788,Services!$A$4:$C$203,2,FALSE),"Other"))</f>
        <v/>
      </c>
      <c r="E788" s="17"/>
      <c r="F788" s="18" t="str">
        <f>IF($C788="","",IFERROR(VLOOKUP($C788,Services!$A$4:$C$203,3,FALSE),0))</f>
        <v/>
      </c>
      <c r="G788" s="20" t="str">
        <f t="shared" si="24"/>
        <v/>
      </c>
      <c r="H788" s="18"/>
      <c r="I788" s="20" t="str">
        <f t="shared" si="25"/>
        <v/>
      </c>
      <c r="J788" s="21" t="str">
        <f>IF(OR($A788="",$C788=""),"",$A788&amp;"#"&amp;COUNTIFS($A$4:$A788,$A788,$C$4:$C788,"&lt;&gt;"))</f>
        <v/>
      </c>
    </row>
    <row r="789" spans="1:10" x14ac:dyDescent="0.3">
      <c r="A789" s="17"/>
      <c r="B789" s="19" t="str">
        <f>IF($A789="","",IFERROR(INDEX(Bills!$B:$B,MATCH($A789,Bills!$A:$A,0)),""))</f>
        <v/>
      </c>
      <c r="C789" s="17"/>
      <c r="D789" s="21" t="str">
        <f>IF($C789="","",IFERROR(VLOOKUP($C789,Services!$A$4:$C$203,2,FALSE),"Other"))</f>
        <v/>
      </c>
      <c r="E789" s="17"/>
      <c r="F789" s="18" t="str">
        <f>IF($C789="","",IFERROR(VLOOKUP($C789,Services!$A$4:$C$203,3,FALSE),0))</f>
        <v/>
      </c>
      <c r="G789" s="20" t="str">
        <f t="shared" si="24"/>
        <v/>
      </c>
      <c r="H789" s="18"/>
      <c r="I789" s="20" t="str">
        <f t="shared" si="25"/>
        <v/>
      </c>
      <c r="J789" s="21" t="str">
        <f>IF(OR($A789="",$C789=""),"",$A789&amp;"#"&amp;COUNTIFS($A$4:$A789,$A789,$C$4:$C789,"&lt;&gt;"))</f>
        <v/>
      </c>
    </row>
    <row r="790" spans="1:10" x14ac:dyDescent="0.3">
      <c r="A790" s="17"/>
      <c r="B790" s="19" t="str">
        <f>IF($A790="","",IFERROR(INDEX(Bills!$B:$B,MATCH($A790,Bills!$A:$A,0)),""))</f>
        <v/>
      </c>
      <c r="C790" s="17"/>
      <c r="D790" s="21" t="str">
        <f>IF($C790="","",IFERROR(VLOOKUP($C790,Services!$A$4:$C$203,2,FALSE),"Other"))</f>
        <v/>
      </c>
      <c r="E790" s="17"/>
      <c r="F790" s="18" t="str">
        <f>IF($C790="","",IFERROR(VLOOKUP($C790,Services!$A$4:$C$203,3,FALSE),0))</f>
        <v/>
      </c>
      <c r="G790" s="20" t="str">
        <f t="shared" si="24"/>
        <v/>
      </c>
      <c r="H790" s="18"/>
      <c r="I790" s="20" t="str">
        <f t="shared" si="25"/>
        <v/>
      </c>
      <c r="J790" s="21" t="str">
        <f>IF(OR($A790="",$C790=""),"",$A790&amp;"#"&amp;COUNTIFS($A$4:$A790,$A790,$C$4:$C790,"&lt;&gt;"))</f>
        <v/>
      </c>
    </row>
    <row r="791" spans="1:10" x14ac:dyDescent="0.3">
      <c r="A791" s="17"/>
      <c r="B791" s="19" t="str">
        <f>IF($A791="","",IFERROR(INDEX(Bills!$B:$B,MATCH($A791,Bills!$A:$A,0)),""))</f>
        <v/>
      </c>
      <c r="C791" s="17"/>
      <c r="D791" s="21" t="str">
        <f>IF($C791="","",IFERROR(VLOOKUP($C791,Services!$A$4:$C$203,2,FALSE),"Other"))</f>
        <v/>
      </c>
      <c r="E791" s="17"/>
      <c r="F791" s="18" t="str">
        <f>IF($C791="","",IFERROR(VLOOKUP($C791,Services!$A$4:$C$203,3,FALSE),0))</f>
        <v/>
      </c>
      <c r="G791" s="20" t="str">
        <f t="shared" si="24"/>
        <v/>
      </c>
      <c r="H791" s="18"/>
      <c r="I791" s="20" t="str">
        <f t="shared" si="25"/>
        <v/>
      </c>
      <c r="J791" s="21" t="str">
        <f>IF(OR($A791="",$C791=""),"",$A791&amp;"#"&amp;COUNTIFS($A$4:$A791,$A791,$C$4:$C791,"&lt;&gt;"))</f>
        <v/>
      </c>
    </row>
    <row r="792" spans="1:10" x14ac:dyDescent="0.3">
      <c r="A792" s="17"/>
      <c r="B792" s="19" t="str">
        <f>IF($A792="","",IFERROR(INDEX(Bills!$B:$B,MATCH($A792,Bills!$A:$A,0)),""))</f>
        <v/>
      </c>
      <c r="C792" s="17"/>
      <c r="D792" s="21" t="str">
        <f>IF($C792="","",IFERROR(VLOOKUP($C792,Services!$A$4:$C$203,2,FALSE),"Other"))</f>
        <v/>
      </c>
      <c r="E792" s="17"/>
      <c r="F792" s="18" t="str">
        <f>IF($C792="","",IFERROR(VLOOKUP($C792,Services!$A$4:$C$203,3,FALSE),0))</f>
        <v/>
      </c>
      <c r="G792" s="20" t="str">
        <f t="shared" si="24"/>
        <v/>
      </c>
      <c r="H792" s="18"/>
      <c r="I792" s="20" t="str">
        <f t="shared" si="25"/>
        <v/>
      </c>
      <c r="J792" s="21" t="str">
        <f>IF(OR($A792="",$C792=""),"",$A792&amp;"#"&amp;COUNTIFS($A$4:$A792,$A792,$C$4:$C792,"&lt;&gt;"))</f>
        <v/>
      </c>
    </row>
    <row r="793" spans="1:10" x14ac:dyDescent="0.3">
      <c r="A793" s="17"/>
      <c r="B793" s="19" t="str">
        <f>IF($A793="","",IFERROR(INDEX(Bills!$B:$B,MATCH($A793,Bills!$A:$A,0)),""))</f>
        <v/>
      </c>
      <c r="C793" s="17"/>
      <c r="D793" s="21" t="str">
        <f>IF($C793="","",IFERROR(VLOOKUP($C793,Services!$A$4:$C$203,2,FALSE),"Other"))</f>
        <v/>
      </c>
      <c r="E793" s="17"/>
      <c r="F793" s="18" t="str">
        <f>IF($C793="","",IFERROR(VLOOKUP($C793,Services!$A$4:$C$203,3,FALSE),0))</f>
        <v/>
      </c>
      <c r="G793" s="20" t="str">
        <f t="shared" si="24"/>
        <v/>
      </c>
      <c r="H793" s="18"/>
      <c r="I793" s="20" t="str">
        <f t="shared" si="25"/>
        <v/>
      </c>
      <c r="J793" s="21" t="str">
        <f>IF(OR($A793="",$C793=""),"",$A793&amp;"#"&amp;COUNTIFS($A$4:$A793,$A793,$C$4:$C793,"&lt;&gt;"))</f>
        <v/>
      </c>
    </row>
    <row r="794" spans="1:10" x14ac:dyDescent="0.3">
      <c r="A794" s="17"/>
      <c r="B794" s="19" t="str">
        <f>IF($A794="","",IFERROR(INDEX(Bills!$B:$B,MATCH($A794,Bills!$A:$A,0)),""))</f>
        <v/>
      </c>
      <c r="C794" s="17"/>
      <c r="D794" s="21" t="str">
        <f>IF($C794="","",IFERROR(VLOOKUP($C794,Services!$A$4:$C$203,2,FALSE),"Other"))</f>
        <v/>
      </c>
      <c r="E794" s="17"/>
      <c r="F794" s="18" t="str">
        <f>IF($C794="","",IFERROR(VLOOKUP($C794,Services!$A$4:$C$203,3,FALSE),0))</f>
        <v/>
      </c>
      <c r="G794" s="20" t="str">
        <f t="shared" si="24"/>
        <v/>
      </c>
      <c r="H794" s="18"/>
      <c r="I794" s="20" t="str">
        <f t="shared" si="25"/>
        <v/>
      </c>
      <c r="J794" s="21" t="str">
        <f>IF(OR($A794="",$C794=""),"",$A794&amp;"#"&amp;COUNTIFS($A$4:$A794,$A794,$C$4:$C794,"&lt;&gt;"))</f>
        <v/>
      </c>
    </row>
    <row r="795" spans="1:10" x14ac:dyDescent="0.3">
      <c r="A795" s="17"/>
      <c r="B795" s="19" t="str">
        <f>IF($A795="","",IFERROR(INDEX(Bills!$B:$B,MATCH($A795,Bills!$A:$A,0)),""))</f>
        <v/>
      </c>
      <c r="C795" s="17"/>
      <c r="D795" s="21" t="str">
        <f>IF($C795="","",IFERROR(VLOOKUP($C795,Services!$A$4:$C$203,2,FALSE),"Other"))</f>
        <v/>
      </c>
      <c r="E795" s="17"/>
      <c r="F795" s="18" t="str">
        <f>IF($C795="","",IFERROR(VLOOKUP($C795,Services!$A$4:$C$203,3,FALSE),0))</f>
        <v/>
      </c>
      <c r="G795" s="20" t="str">
        <f t="shared" si="24"/>
        <v/>
      </c>
      <c r="H795" s="18"/>
      <c r="I795" s="20" t="str">
        <f t="shared" si="25"/>
        <v/>
      </c>
      <c r="J795" s="21" t="str">
        <f>IF(OR($A795="",$C795=""),"",$A795&amp;"#"&amp;COUNTIFS($A$4:$A795,$A795,$C$4:$C795,"&lt;&gt;"))</f>
        <v/>
      </c>
    </row>
    <row r="796" spans="1:10" x14ac:dyDescent="0.3">
      <c r="A796" s="17"/>
      <c r="B796" s="19" t="str">
        <f>IF($A796="","",IFERROR(INDEX(Bills!$B:$B,MATCH($A796,Bills!$A:$A,0)),""))</f>
        <v/>
      </c>
      <c r="C796" s="17"/>
      <c r="D796" s="21" t="str">
        <f>IF($C796="","",IFERROR(VLOOKUP($C796,Services!$A$4:$C$203,2,FALSE),"Other"))</f>
        <v/>
      </c>
      <c r="E796" s="17"/>
      <c r="F796" s="18" t="str">
        <f>IF($C796="","",IFERROR(VLOOKUP($C796,Services!$A$4:$C$203,3,FALSE),0))</f>
        <v/>
      </c>
      <c r="G796" s="20" t="str">
        <f t="shared" si="24"/>
        <v/>
      </c>
      <c r="H796" s="18"/>
      <c r="I796" s="20" t="str">
        <f t="shared" si="25"/>
        <v/>
      </c>
      <c r="J796" s="21" t="str">
        <f>IF(OR($A796="",$C796=""),"",$A796&amp;"#"&amp;COUNTIFS($A$4:$A796,$A796,$C$4:$C796,"&lt;&gt;"))</f>
        <v/>
      </c>
    </row>
    <row r="797" spans="1:10" x14ac:dyDescent="0.3">
      <c r="A797" s="17"/>
      <c r="B797" s="19" t="str">
        <f>IF($A797="","",IFERROR(INDEX(Bills!$B:$B,MATCH($A797,Bills!$A:$A,0)),""))</f>
        <v/>
      </c>
      <c r="C797" s="17"/>
      <c r="D797" s="21" t="str">
        <f>IF($C797="","",IFERROR(VLOOKUP($C797,Services!$A$4:$C$203,2,FALSE),"Other"))</f>
        <v/>
      </c>
      <c r="E797" s="17"/>
      <c r="F797" s="18" t="str">
        <f>IF($C797="","",IFERROR(VLOOKUP($C797,Services!$A$4:$C$203,3,FALSE),0))</f>
        <v/>
      </c>
      <c r="G797" s="20" t="str">
        <f t="shared" si="24"/>
        <v/>
      </c>
      <c r="H797" s="18"/>
      <c r="I797" s="20" t="str">
        <f t="shared" si="25"/>
        <v/>
      </c>
      <c r="J797" s="21" t="str">
        <f>IF(OR($A797="",$C797=""),"",$A797&amp;"#"&amp;COUNTIFS($A$4:$A797,$A797,$C$4:$C797,"&lt;&gt;"))</f>
        <v/>
      </c>
    </row>
    <row r="798" spans="1:10" x14ac:dyDescent="0.3">
      <c r="A798" s="17"/>
      <c r="B798" s="19" t="str">
        <f>IF($A798="","",IFERROR(INDEX(Bills!$B:$B,MATCH($A798,Bills!$A:$A,0)),""))</f>
        <v/>
      </c>
      <c r="C798" s="17"/>
      <c r="D798" s="21" t="str">
        <f>IF($C798="","",IFERROR(VLOOKUP($C798,Services!$A$4:$C$203,2,FALSE),"Other"))</f>
        <v/>
      </c>
      <c r="E798" s="17"/>
      <c r="F798" s="18" t="str">
        <f>IF($C798="","",IFERROR(VLOOKUP($C798,Services!$A$4:$C$203,3,FALSE),0))</f>
        <v/>
      </c>
      <c r="G798" s="20" t="str">
        <f t="shared" si="24"/>
        <v/>
      </c>
      <c r="H798" s="18"/>
      <c r="I798" s="20" t="str">
        <f t="shared" si="25"/>
        <v/>
      </c>
      <c r="J798" s="21" t="str">
        <f>IF(OR($A798="",$C798=""),"",$A798&amp;"#"&amp;COUNTIFS($A$4:$A798,$A798,$C$4:$C798,"&lt;&gt;"))</f>
        <v/>
      </c>
    </row>
    <row r="799" spans="1:10" x14ac:dyDescent="0.3">
      <c r="A799" s="17"/>
      <c r="B799" s="19" t="str">
        <f>IF($A799="","",IFERROR(INDEX(Bills!$B:$B,MATCH($A799,Bills!$A:$A,0)),""))</f>
        <v/>
      </c>
      <c r="C799" s="17"/>
      <c r="D799" s="21" t="str">
        <f>IF($C799="","",IFERROR(VLOOKUP($C799,Services!$A$4:$C$203,2,FALSE),"Other"))</f>
        <v/>
      </c>
      <c r="E799" s="17"/>
      <c r="F799" s="18" t="str">
        <f>IF($C799="","",IFERROR(VLOOKUP($C799,Services!$A$4:$C$203,3,FALSE),0))</f>
        <v/>
      </c>
      <c r="G799" s="20" t="str">
        <f t="shared" si="24"/>
        <v/>
      </c>
      <c r="H799" s="18"/>
      <c r="I799" s="20" t="str">
        <f t="shared" si="25"/>
        <v/>
      </c>
      <c r="J799" s="21" t="str">
        <f>IF(OR($A799="",$C799=""),"",$A799&amp;"#"&amp;COUNTIFS($A$4:$A799,$A799,$C$4:$C799,"&lt;&gt;"))</f>
        <v/>
      </c>
    </row>
    <row r="800" spans="1:10" x14ac:dyDescent="0.3">
      <c r="A800" s="17"/>
      <c r="B800" s="19" t="str">
        <f>IF($A800="","",IFERROR(INDEX(Bills!$B:$B,MATCH($A800,Bills!$A:$A,0)),""))</f>
        <v/>
      </c>
      <c r="C800" s="17"/>
      <c r="D800" s="21" t="str">
        <f>IF($C800="","",IFERROR(VLOOKUP($C800,Services!$A$4:$C$203,2,FALSE),"Other"))</f>
        <v/>
      </c>
      <c r="E800" s="17"/>
      <c r="F800" s="18" t="str">
        <f>IF($C800="","",IFERROR(VLOOKUP($C800,Services!$A$4:$C$203,3,FALSE),0))</f>
        <v/>
      </c>
      <c r="G800" s="20" t="str">
        <f t="shared" si="24"/>
        <v/>
      </c>
      <c r="H800" s="18"/>
      <c r="I800" s="20" t="str">
        <f t="shared" si="25"/>
        <v/>
      </c>
      <c r="J800" s="21" t="str">
        <f>IF(OR($A800="",$C800=""),"",$A800&amp;"#"&amp;COUNTIFS($A$4:$A800,$A800,$C$4:$C800,"&lt;&gt;"))</f>
        <v/>
      </c>
    </row>
    <row r="801" spans="1:10" x14ac:dyDescent="0.3">
      <c r="A801" s="17"/>
      <c r="B801" s="19" t="str">
        <f>IF($A801="","",IFERROR(INDEX(Bills!$B:$B,MATCH($A801,Bills!$A:$A,0)),""))</f>
        <v/>
      </c>
      <c r="C801" s="17"/>
      <c r="D801" s="21" t="str">
        <f>IF($C801="","",IFERROR(VLOOKUP($C801,Services!$A$4:$C$203,2,FALSE),"Other"))</f>
        <v/>
      </c>
      <c r="E801" s="17"/>
      <c r="F801" s="18" t="str">
        <f>IF($C801="","",IFERROR(VLOOKUP($C801,Services!$A$4:$C$203,3,FALSE),0))</f>
        <v/>
      </c>
      <c r="G801" s="20" t="str">
        <f t="shared" si="24"/>
        <v/>
      </c>
      <c r="H801" s="18"/>
      <c r="I801" s="20" t="str">
        <f t="shared" si="25"/>
        <v/>
      </c>
      <c r="J801" s="21" t="str">
        <f>IF(OR($A801="",$C801=""),"",$A801&amp;"#"&amp;COUNTIFS($A$4:$A801,$A801,$C$4:$C801,"&lt;&gt;"))</f>
        <v/>
      </c>
    </row>
    <row r="802" spans="1:10" x14ac:dyDescent="0.3">
      <c r="A802" s="17"/>
      <c r="B802" s="19" t="str">
        <f>IF($A802="","",IFERROR(INDEX(Bills!$B:$B,MATCH($A802,Bills!$A:$A,0)),""))</f>
        <v/>
      </c>
      <c r="C802" s="17"/>
      <c r="D802" s="21" t="str">
        <f>IF($C802="","",IFERROR(VLOOKUP($C802,Services!$A$4:$C$203,2,FALSE),"Other"))</f>
        <v/>
      </c>
      <c r="E802" s="17"/>
      <c r="F802" s="18" t="str">
        <f>IF($C802="","",IFERROR(VLOOKUP($C802,Services!$A$4:$C$203,3,FALSE),0))</f>
        <v/>
      </c>
      <c r="G802" s="20" t="str">
        <f t="shared" si="24"/>
        <v/>
      </c>
      <c r="H802" s="18"/>
      <c r="I802" s="20" t="str">
        <f t="shared" si="25"/>
        <v/>
      </c>
      <c r="J802" s="21" t="str">
        <f>IF(OR($A802="",$C802=""),"",$A802&amp;"#"&amp;COUNTIFS($A$4:$A802,$A802,$C$4:$C802,"&lt;&gt;"))</f>
        <v/>
      </c>
    </row>
    <row r="803" spans="1:10" x14ac:dyDescent="0.3">
      <c r="A803" s="17"/>
      <c r="B803" s="19" t="str">
        <f>IF($A803="","",IFERROR(INDEX(Bills!$B:$B,MATCH($A803,Bills!$A:$A,0)),""))</f>
        <v/>
      </c>
      <c r="C803" s="17"/>
      <c r="D803" s="21" t="str">
        <f>IF($C803="","",IFERROR(VLOOKUP($C803,Services!$A$4:$C$203,2,FALSE),"Other"))</f>
        <v/>
      </c>
      <c r="E803" s="17"/>
      <c r="F803" s="18" t="str">
        <f>IF($C803="","",IFERROR(VLOOKUP($C803,Services!$A$4:$C$203,3,FALSE),0))</f>
        <v/>
      </c>
      <c r="G803" s="20" t="str">
        <f t="shared" si="24"/>
        <v/>
      </c>
      <c r="H803" s="18"/>
      <c r="I803" s="20" t="str">
        <f t="shared" si="25"/>
        <v/>
      </c>
      <c r="J803" s="21" t="str">
        <f>IF(OR($A803="",$C803=""),"",$A803&amp;"#"&amp;COUNTIFS($A$4:$A803,$A803,$C$4:$C803,"&lt;&gt;"))</f>
        <v/>
      </c>
    </row>
    <row r="804" spans="1:10" x14ac:dyDescent="0.3">
      <c r="A804" s="17"/>
      <c r="B804" s="19" t="str">
        <f>IF($A804="","",IFERROR(INDEX(Bills!$B:$B,MATCH($A804,Bills!$A:$A,0)),""))</f>
        <v/>
      </c>
      <c r="C804" s="17"/>
      <c r="D804" s="21" t="str">
        <f>IF($C804="","",IFERROR(VLOOKUP($C804,Services!$A$4:$C$203,2,FALSE),"Other"))</f>
        <v/>
      </c>
      <c r="E804" s="17"/>
      <c r="F804" s="18" t="str">
        <f>IF($C804="","",IFERROR(VLOOKUP($C804,Services!$A$4:$C$203,3,FALSE),0))</f>
        <v/>
      </c>
      <c r="G804" s="20" t="str">
        <f t="shared" si="24"/>
        <v/>
      </c>
      <c r="H804" s="18"/>
      <c r="I804" s="20" t="str">
        <f t="shared" si="25"/>
        <v/>
      </c>
      <c r="J804" s="21" t="str">
        <f>IF(OR($A804="",$C804=""),"",$A804&amp;"#"&amp;COUNTIFS($A$4:$A804,$A804,$C$4:$C804,"&lt;&gt;"))</f>
        <v/>
      </c>
    </row>
    <row r="805" spans="1:10" x14ac:dyDescent="0.3">
      <c r="A805" s="17"/>
      <c r="B805" s="19" t="str">
        <f>IF($A805="","",IFERROR(INDEX(Bills!$B:$B,MATCH($A805,Bills!$A:$A,0)),""))</f>
        <v/>
      </c>
      <c r="C805" s="17"/>
      <c r="D805" s="21" t="str">
        <f>IF($C805="","",IFERROR(VLOOKUP($C805,Services!$A$4:$C$203,2,FALSE),"Other"))</f>
        <v/>
      </c>
      <c r="E805" s="17"/>
      <c r="F805" s="18" t="str">
        <f>IF($C805="","",IFERROR(VLOOKUP($C805,Services!$A$4:$C$203,3,FALSE),0))</f>
        <v/>
      </c>
      <c r="G805" s="20" t="str">
        <f t="shared" si="24"/>
        <v/>
      </c>
      <c r="H805" s="18"/>
      <c r="I805" s="20" t="str">
        <f t="shared" si="25"/>
        <v/>
      </c>
      <c r="J805" s="21" t="str">
        <f>IF(OR($A805="",$C805=""),"",$A805&amp;"#"&amp;COUNTIFS($A$4:$A805,$A805,$C$4:$C805,"&lt;&gt;"))</f>
        <v/>
      </c>
    </row>
    <row r="806" spans="1:10" x14ac:dyDescent="0.3">
      <c r="A806" s="17"/>
      <c r="B806" s="19" t="str">
        <f>IF($A806="","",IFERROR(INDEX(Bills!$B:$B,MATCH($A806,Bills!$A:$A,0)),""))</f>
        <v/>
      </c>
      <c r="C806" s="17"/>
      <c r="D806" s="21" t="str">
        <f>IF($C806="","",IFERROR(VLOOKUP($C806,Services!$A$4:$C$203,2,FALSE),"Other"))</f>
        <v/>
      </c>
      <c r="E806" s="17"/>
      <c r="F806" s="18" t="str">
        <f>IF($C806="","",IFERROR(VLOOKUP($C806,Services!$A$4:$C$203,3,FALSE),0))</f>
        <v/>
      </c>
      <c r="G806" s="20" t="str">
        <f t="shared" si="24"/>
        <v/>
      </c>
      <c r="H806" s="18"/>
      <c r="I806" s="20" t="str">
        <f t="shared" si="25"/>
        <v/>
      </c>
      <c r="J806" s="21" t="str">
        <f>IF(OR($A806="",$C806=""),"",$A806&amp;"#"&amp;COUNTIFS($A$4:$A806,$A806,$C$4:$C806,"&lt;&gt;"))</f>
        <v/>
      </c>
    </row>
    <row r="807" spans="1:10" x14ac:dyDescent="0.3">
      <c r="A807" s="17"/>
      <c r="B807" s="19" t="str">
        <f>IF($A807="","",IFERROR(INDEX(Bills!$B:$B,MATCH($A807,Bills!$A:$A,0)),""))</f>
        <v/>
      </c>
      <c r="C807" s="17"/>
      <c r="D807" s="21" t="str">
        <f>IF($C807="","",IFERROR(VLOOKUP($C807,Services!$A$4:$C$203,2,FALSE),"Other"))</f>
        <v/>
      </c>
      <c r="E807" s="17"/>
      <c r="F807" s="18" t="str">
        <f>IF($C807="","",IFERROR(VLOOKUP($C807,Services!$A$4:$C$203,3,FALSE),0))</f>
        <v/>
      </c>
      <c r="G807" s="20" t="str">
        <f t="shared" si="24"/>
        <v/>
      </c>
      <c r="H807" s="18"/>
      <c r="I807" s="20" t="str">
        <f t="shared" si="25"/>
        <v/>
      </c>
      <c r="J807" s="21" t="str">
        <f>IF(OR($A807="",$C807=""),"",$A807&amp;"#"&amp;COUNTIFS($A$4:$A807,$A807,$C$4:$C807,"&lt;&gt;"))</f>
        <v/>
      </c>
    </row>
    <row r="808" spans="1:10" x14ac:dyDescent="0.3">
      <c r="A808" s="17"/>
      <c r="B808" s="19" t="str">
        <f>IF($A808="","",IFERROR(INDEX(Bills!$B:$B,MATCH($A808,Bills!$A:$A,0)),""))</f>
        <v/>
      </c>
      <c r="C808" s="17"/>
      <c r="D808" s="21" t="str">
        <f>IF($C808="","",IFERROR(VLOOKUP($C808,Services!$A$4:$C$203,2,FALSE),"Other"))</f>
        <v/>
      </c>
      <c r="E808" s="17"/>
      <c r="F808" s="18" t="str">
        <f>IF($C808="","",IFERROR(VLOOKUP($C808,Services!$A$4:$C$203,3,FALSE),0))</f>
        <v/>
      </c>
      <c r="G808" s="20" t="str">
        <f t="shared" si="24"/>
        <v/>
      </c>
      <c r="H808" s="18"/>
      <c r="I808" s="20" t="str">
        <f t="shared" si="25"/>
        <v/>
      </c>
      <c r="J808" s="21" t="str">
        <f>IF(OR($A808="",$C808=""),"",$A808&amp;"#"&amp;COUNTIFS($A$4:$A808,$A808,$C$4:$C808,"&lt;&gt;"))</f>
        <v/>
      </c>
    </row>
    <row r="809" spans="1:10" x14ac:dyDescent="0.3">
      <c r="A809" s="17"/>
      <c r="B809" s="19" t="str">
        <f>IF($A809="","",IFERROR(INDEX(Bills!$B:$B,MATCH($A809,Bills!$A:$A,0)),""))</f>
        <v/>
      </c>
      <c r="C809" s="17"/>
      <c r="D809" s="21" t="str">
        <f>IF($C809="","",IFERROR(VLOOKUP($C809,Services!$A$4:$C$203,2,FALSE),"Other"))</f>
        <v/>
      </c>
      <c r="E809" s="17"/>
      <c r="F809" s="18" t="str">
        <f>IF($C809="","",IFERROR(VLOOKUP($C809,Services!$A$4:$C$203,3,FALSE),0))</f>
        <v/>
      </c>
      <c r="G809" s="20" t="str">
        <f t="shared" si="24"/>
        <v/>
      </c>
      <c r="H809" s="18"/>
      <c r="I809" s="20" t="str">
        <f t="shared" si="25"/>
        <v/>
      </c>
      <c r="J809" s="21" t="str">
        <f>IF(OR($A809="",$C809=""),"",$A809&amp;"#"&amp;COUNTIFS($A$4:$A809,$A809,$C$4:$C809,"&lt;&gt;"))</f>
        <v/>
      </c>
    </row>
    <row r="810" spans="1:10" x14ac:dyDescent="0.3">
      <c r="A810" s="17"/>
      <c r="B810" s="19" t="str">
        <f>IF($A810="","",IFERROR(INDEX(Bills!$B:$B,MATCH($A810,Bills!$A:$A,0)),""))</f>
        <v/>
      </c>
      <c r="C810" s="17"/>
      <c r="D810" s="21" t="str">
        <f>IF($C810="","",IFERROR(VLOOKUP($C810,Services!$A$4:$C$203,2,FALSE),"Other"))</f>
        <v/>
      </c>
      <c r="E810" s="17"/>
      <c r="F810" s="18" t="str">
        <f>IF($C810="","",IFERROR(VLOOKUP($C810,Services!$A$4:$C$203,3,FALSE),0))</f>
        <v/>
      </c>
      <c r="G810" s="20" t="str">
        <f t="shared" si="24"/>
        <v/>
      </c>
      <c r="H810" s="18"/>
      <c r="I810" s="20" t="str">
        <f t="shared" si="25"/>
        <v/>
      </c>
      <c r="J810" s="21" t="str">
        <f>IF(OR($A810="",$C810=""),"",$A810&amp;"#"&amp;COUNTIFS($A$4:$A810,$A810,$C$4:$C810,"&lt;&gt;"))</f>
        <v/>
      </c>
    </row>
    <row r="811" spans="1:10" x14ac:dyDescent="0.3">
      <c r="A811" s="17"/>
      <c r="B811" s="19" t="str">
        <f>IF($A811="","",IFERROR(INDEX(Bills!$B:$B,MATCH($A811,Bills!$A:$A,0)),""))</f>
        <v/>
      </c>
      <c r="C811" s="17"/>
      <c r="D811" s="21" t="str">
        <f>IF($C811="","",IFERROR(VLOOKUP($C811,Services!$A$4:$C$203,2,FALSE),"Other"))</f>
        <v/>
      </c>
      <c r="E811" s="17"/>
      <c r="F811" s="18" t="str">
        <f>IF($C811="","",IFERROR(VLOOKUP($C811,Services!$A$4:$C$203,3,FALSE),0))</f>
        <v/>
      </c>
      <c r="G811" s="20" t="str">
        <f t="shared" si="24"/>
        <v/>
      </c>
      <c r="H811" s="18"/>
      <c r="I811" s="20" t="str">
        <f t="shared" si="25"/>
        <v/>
      </c>
      <c r="J811" s="21" t="str">
        <f>IF(OR($A811="",$C811=""),"",$A811&amp;"#"&amp;COUNTIFS($A$4:$A811,$A811,$C$4:$C811,"&lt;&gt;"))</f>
        <v/>
      </c>
    </row>
    <row r="812" spans="1:10" x14ac:dyDescent="0.3">
      <c r="A812" s="17"/>
      <c r="B812" s="19" t="str">
        <f>IF($A812="","",IFERROR(INDEX(Bills!$B:$B,MATCH($A812,Bills!$A:$A,0)),""))</f>
        <v/>
      </c>
      <c r="C812" s="17"/>
      <c r="D812" s="21" t="str">
        <f>IF($C812="","",IFERROR(VLOOKUP($C812,Services!$A$4:$C$203,2,FALSE),"Other"))</f>
        <v/>
      </c>
      <c r="E812" s="17"/>
      <c r="F812" s="18" t="str">
        <f>IF($C812="","",IFERROR(VLOOKUP($C812,Services!$A$4:$C$203,3,FALSE),0))</f>
        <v/>
      </c>
      <c r="G812" s="20" t="str">
        <f t="shared" si="24"/>
        <v/>
      </c>
      <c r="H812" s="18"/>
      <c r="I812" s="20" t="str">
        <f t="shared" si="25"/>
        <v/>
      </c>
      <c r="J812" s="21" t="str">
        <f>IF(OR($A812="",$C812=""),"",$A812&amp;"#"&amp;COUNTIFS($A$4:$A812,$A812,$C$4:$C812,"&lt;&gt;"))</f>
        <v/>
      </c>
    </row>
    <row r="813" spans="1:10" x14ac:dyDescent="0.3">
      <c r="A813" s="17"/>
      <c r="B813" s="19" t="str">
        <f>IF($A813="","",IFERROR(INDEX(Bills!$B:$B,MATCH($A813,Bills!$A:$A,0)),""))</f>
        <v/>
      </c>
      <c r="C813" s="17"/>
      <c r="D813" s="21" t="str">
        <f>IF($C813="","",IFERROR(VLOOKUP($C813,Services!$A$4:$C$203,2,FALSE),"Other"))</f>
        <v/>
      </c>
      <c r="E813" s="17"/>
      <c r="F813" s="18" t="str">
        <f>IF($C813="","",IFERROR(VLOOKUP($C813,Services!$A$4:$C$203,3,FALSE),0))</f>
        <v/>
      </c>
      <c r="G813" s="20" t="str">
        <f t="shared" si="24"/>
        <v/>
      </c>
      <c r="H813" s="18"/>
      <c r="I813" s="20" t="str">
        <f t="shared" si="25"/>
        <v/>
      </c>
      <c r="J813" s="21" t="str">
        <f>IF(OR($A813="",$C813=""),"",$A813&amp;"#"&amp;COUNTIFS($A$4:$A813,$A813,$C$4:$C813,"&lt;&gt;"))</f>
        <v/>
      </c>
    </row>
    <row r="814" spans="1:10" x14ac:dyDescent="0.3">
      <c r="A814" s="17"/>
      <c r="B814" s="19" t="str">
        <f>IF($A814="","",IFERROR(INDEX(Bills!$B:$B,MATCH($A814,Bills!$A:$A,0)),""))</f>
        <v/>
      </c>
      <c r="C814" s="17"/>
      <c r="D814" s="21" t="str">
        <f>IF($C814="","",IFERROR(VLOOKUP($C814,Services!$A$4:$C$203,2,FALSE),"Other"))</f>
        <v/>
      </c>
      <c r="E814" s="17"/>
      <c r="F814" s="18" t="str">
        <f>IF($C814="","",IFERROR(VLOOKUP($C814,Services!$A$4:$C$203,3,FALSE),0))</f>
        <v/>
      </c>
      <c r="G814" s="20" t="str">
        <f t="shared" si="24"/>
        <v/>
      </c>
      <c r="H814" s="18"/>
      <c r="I814" s="20" t="str">
        <f t="shared" si="25"/>
        <v/>
      </c>
      <c r="J814" s="21" t="str">
        <f>IF(OR($A814="",$C814=""),"",$A814&amp;"#"&amp;COUNTIFS($A$4:$A814,$A814,$C$4:$C814,"&lt;&gt;"))</f>
        <v/>
      </c>
    </row>
    <row r="815" spans="1:10" x14ac:dyDescent="0.3">
      <c r="A815" s="17"/>
      <c r="B815" s="19" t="str">
        <f>IF($A815="","",IFERROR(INDEX(Bills!$B:$B,MATCH($A815,Bills!$A:$A,0)),""))</f>
        <v/>
      </c>
      <c r="C815" s="17"/>
      <c r="D815" s="21" t="str">
        <f>IF($C815="","",IFERROR(VLOOKUP($C815,Services!$A$4:$C$203,2,FALSE),"Other"))</f>
        <v/>
      </c>
      <c r="E815" s="17"/>
      <c r="F815" s="18" t="str">
        <f>IF($C815="","",IFERROR(VLOOKUP($C815,Services!$A$4:$C$203,3,FALSE),0))</f>
        <v/>
      </c>
      <c r="G815" s="20" t="str">
        <f t="shared" si="24"/>
        <v/>
      </c>
      <c r="H815" s="18"/>
      <c r="I815" s="20" t="str">
        <f t="shared" si="25"/>
        <v/>
      </c>
      <c r="J815" s="21" t="str">
        <f>IF(OR($A815="",$C815=""),"",$A815&amp;"#"&amp;COUNTIFS($A$4:$A815,$A815,$C$4:$C815,"&lt;&gt;"))</f>
        <v/>
      </c>
    </row>
    <row r="816" spans="1:10" x14ac:dyDescent="0.3">
      <c r="A816" s="17"/>
      <c r="B816" s="19" t="str">
        <f>IF($A816="","",IFERROR(INDEX(Bills!$B:$B,MATCH($A816,Bills!$A:$A,0)),""))</f>
        <v/>
      </c>
      <c r="C816" s="17"/>
      <c r="D816" s="21" t="str">
        <f>IF($C816="","",IFERROR(VLOOKUP($C816,Services!$A$4:$C$203,2,FALSE),"Other"))</f>
        <v/>
      </c>
      <c r="E816" s="17"/>
      <c r="F816" s="18" t="str">
        <f>IF($C816="","",IFERROR(VLOOKUP($C816,Services!$A$4:$C$203,3,FALSE),0))</f>
        <v/>
      </c>
      <c r="G816" s="20" t="str">
        <f t="shared" si="24"/>
        <v/>
      </c>
      <c r="H816" s="18"/>
      <c r="I816" s="20" t="str">
        <f t="shared" si="25"/>
        <v/>
      </c>
      <c r="J816" s="21" t="str">
        <f>IF(OR($A816="",$C816=""),"",$A816&amp;"#"&amp;COUNTIFS($A$4:$A816,$A816,$C$4:$C816,"&lt;&gt;"))</f>
        <v/>
      </c>
    </row>
    <row r="817" spans="1:10" x14ac:dyDescent="0.3">
      <c r="A817" s="17"/>
      <c r="B817" s="19" t="str">
        <f>IF($A817="","",IFERROR(INDEX(Bills!$B:$B,MATCH($A817,Bills!$A:$A,0)),""))</f>
        <v/>
      </c>
      <c r="C817" s="17"/>
      <c r="D817" s="21" t="str">
        <f>IF($C817="","",IFERROR(VLOOKUP($C817,Services!$A$4:$C$203,2,FALSE),"Other"))</f>
        <v/>
      </c>
      <c r="E817" s="17"/>
      <c r="F817" s="18" t="str">
        <f>IF($C817="","",IFERROR(VLOOKUP($C817,Services!$A$4:$C$203,3,FALSE),0))</f>
        <v/>
      </c>
      <c r="G817" s="20" t="str">
        <f t="shared" si="24"/>
        <v/>
      </c>
      <c r="H817" s="18"/>
      <c r="I817" s="20" t="str">
        <f t="shared" si="25"/>
        <v/>
      </c>
      <c r="J817" s="21" t="str">
        <f>IF(OR($A817="",$C817=""),"",$A817&amp;"#"&amp;COUNTIFS($A$4:$A817,$A817,$C$4:$C817,"&lt;&gt;"))</f>
        <v/>
      </c>
    </row>
    <row r="818" spans="1:10" x14ac:dyDescent="0.3">
      <c r="A818" s="17"/>
      <c r="B818" s="19" t="str">
        <f>IF($A818="","",IFERROR(INDEX(Bills!$B:$B,MATCH($A818,Bills!$A:$A,0)),""))</f>
        <v/>
      </c>
      <c r="C818" s="17"/>
      <c r="D818" s="21" t="str">
        <f>IF($C818="","",IFERROR(VLOOKUP($C818,Services!$A$4:$C$203,2,FALSE),"Other"))</f>
        <v/>
      </c>
      <c r="E818" s="17"/>
      <c r="F818" s="18" t="str">
        <f>IF($C818="","",IFERROR(VLOOKUP($C818,Services!$A$4:$C$203,3,FALSE),0))</f>
        <v/>
      </c>
      <c r="G818" s="20" t="str">
        <f t="shared" si="24"/>
        <v/>
      </c>
      <c r="H818" s="18"/>
      <c r="I818" s="20" t="str">
        <f t="shared" si="25"/>
        <v/>
      </c>
      <c r="J818" s="21" t="str">
        <f>IF(OR($A818="",$C818=""),"",$A818&amp;"#"&amp;COUNTIFS($A$4:$A818,$A818,$C$4:$C818,"&lt;&gt;"))</f>
        <v/>
      </c>
    </row>
    <row r="819" spans="1:10" x14ac:dyDescent="0.3">
      <c r="A819" s="17"/>
      <c r="B819" s="19" t="str">
        <f>IF($A819="","",IFERROR(INDEX(Bills!$B:$B,MATCH($A819,Bills!$A:$A,0)),""))</f>
        <v/>
      </c>
      <c r="C819" s="17"/>
      <c r="D819" s="21" t="str">
        <f>IF($C819="","",IFERROR(VLOOKUP($C819,Services!$A$4:$C$203,2,FALSE),"Other"))</f>
        <v/>
      </c>
      <c r="E819" s="17"/>
      <c r="F819" s="18" t="str">
        <f>IF($C819="","",IFERROR(VLOOKUP($C819,Services!$A$4:$C$203,3,FALSE),0))</f>
        <v/>
      </c>
      <c r="G819" s="20" t="str">
        <f t="shared" si="24"/>
        <v/>
      </c>
      <c r="H819" s="18"/>
      <c r="I819" s="20" t="str">
        <f t="shared" si="25"/>
        <v/>
      </c>
      <c r="J819" s="21" t="str">
        <f>IF(OR($A819="",$C819=""),"",$A819&amp;"#"&amp;COUNTIFS($A$4:$A819,$A819,$C$4:$C819,"&lt;&gt;"))</f>
        <v/>
      </c>
    </row>
    <row r="820" spans="1:10" x14ac:dyDescent="0.3">
      <c r="A820" s="17"/>
      <c r="B820" s="19" t="str">
        <f>IF($A820="","",IFERROR(INDEX(Bills!$B:$B,MATCH($A820,Bills!$A:$A,0)),""))</f>
        <v/>
      </c>
      <c r="C820" s="17"/>
      <c r="D820" s="21" t="str">
        <f>IF($C820="","",IFERROR(VLOOKUP($C820,Services!$A$4:$C$203,2,FALSE),"Other"))</f>
        <v/>
      </c>
      <c r="E820" s="17"/>
      <c r="F820" s="18" t="str">
        <f>IF($C820="","",IFERROR(VLOOKUP($C820,Services!$A$4:$C$203,3,FALSE),0))</f>
        <v/>
      </c>
      <c r="G820" s="20" t="str">
        <f t="shared" si="24"/>
        <v/>
      </c>
      <c r="H820" s="18"/>
      <c r="I820" s="20" t="str">
        <f t="shared" si="25"/>
        <v/>
      </c>
      <c r="J820" s="21" t="str">
        <f>IF(OR($A820="",$C820=""),"",$A820&amp;"#"&amp;COUNTIFS($A$4:$A820,$A820,$C$4:$C820,"&lt;&gt;"))</f>
        <v/>
      </c>
    </row>
    <row r="821" spans="1:10" x14ac:dyDescent="0.3">
      <c r="A821" s="17"/>
      <c r="B821" s="19" t="str">
        <f>IF($A821="","",IFERROR(INDEX(Bills!$B:$B,MATCH($A821,Bills!$A:$A,0)),""))</f>
        <v/>
      </c>
      <c r="C821" s="17"/>
      <c r="D821" s="21" t="str">
        <f>IF($C821="","",IFERROR(VLOOKUP($C821,Services!$A$4:$C$203,2,FALSE),"Other"))</f>
        <v/>
      </c>
      <c r="E821" s="17"/>
      <c r="F821" s="18" t="str">
        <f>IF($C821="","",IFERROR(VLOOKUP($C821,Services!$A$4:$C$203,3,FALSE),0))</f>
        <v/>
      </c>
      <c r="G821" s="20" t="str">
        <f t="shared" si="24"/>
        <v/>
      </c>
      <c r="H821" s="18"/>
      <c r="I821" s="20" t="str">
        <f t="shared" si="25"/>
        <v/>
      </c>
      <c r="J821" s="21" t="str">
        <f>IF(OR($A821="",$C821=""),"",$A821&amp;"#"&amp;COUNTIFS($A$4:$A821,$A821,$C$4:$C821,"&lt;&gt;"))</f>
        <v/>
      </c>
    </row>
    <row r="822" spans="1:10" x14ac:dyDescent="0.3">
      <c r="A822" s="17"/>
      <c r="B822" s="19" t="str">
        <f>IF($A822="","",IFERROR(INDEX(Bills!$B:$B,MATCH($A822,Bills!$A:$A,0)),""))</f>
        <v/>
      </c>
      <c r="C822" s="17"/>
      <c r="D822" s="21" t="str">
        <f>IF($C822="","",IFERROR(VLOOKUP($C822,Services!$A$4:$C$203,2,FALSE),"Other"))</f>
        <v/>
      </c>
      <c r="E822" s="17"/>
      <c r="F822" s="18" t="str">
        <f>IF($C822="","",IFERROR(VLOOKUP($C822,Services!$A$4:$C$203,3,FALSE),0))</f>
        <v/>
      </c>
      <c r="G822" s="20" t="str">
        <f t="shared" si="24"/>
        <v/>
      </c>
      <c r="H822" s="18"/>
      <c r="I822" s="20" t="str">
        <f t="shared" si="25"/>
        <v/>
      </c>
      <c r="J822" s="21" t="str">
        <f>IF(OR($A822="",$C822=""),"",$A822&amp;"#"&amp;COUNTIFS($A$4:$A822,$A822,$C$4:$C822,"&lt;&gt;"))</f>
        <v/>
      </c>
    </row>
    <row r="823" spans="1:10" x14ac:dyDescent="0.3">
      <c r="A823" s="17"/>
      <c r="B823" s="19" t="str">
        <f>IF($A823="","",IFERROR(INDEX(Bills!$B:$B,MATCH($A823,Bills!$A:$A,0)),""))</f>
        <v/>
      </c>
      <c r="C823" s="17"/>
      <c r="D823" s="21" t="str">
        <f>IF($C823="","",IFERROR(VLOOKUP($C823,Services!$A$4:$C$203,2,FALSE),"Other"))</f>
        <v/>
      </c>
      <c r="E823" s="17"/>
      <c r="F823" s="18" t="str">
        <f>IF($C823="","",IFERROR(VLOOKUP($C823,Services!$A$4:$C$203,3,FALSE),0))</f>
        <v/>
      </c>
      <c r="G823" s="20" t="str">
        <f t="shared" si="24"/>
        <v/>
      </c>
      <c r="H823" s="18"/>
      <c r="I823" s="20" t="str">
        <f t="shared" si="25"/>
        <v/>
      </c>
      <c r="J823" s="21" t="str">
        <f>IF(OR($A823="",$C823=""),"",$A823&amp;"#"&amp;COUNTIFS($A$4:$A823,$A823,$C$4:$C823,"&lt;&gt;"))</f>
        <v/>
      </c>
    </row>
    <row r="824" spans="1:10" x14ac:dyDescent="0.3">
      <c r="A824" s="17"/>
      <c r="B824" s="19" t="str">
        <f>IF($A824="","",IFERROR(INDEX(Bills!$B:$B,MATCH($A824,Bills!$A:$A,0)),""))</f>
        <v/>
      </c>
      <c r="C824" s="17"/>
      <c r="D824" s="21" t="str">
        <f>IF($C824="","",IFERROR(VLOOKUP($C824,Services!$A$4:$C$203,2,FALSE),"Other"))</f>
        <v/>
      </c>
      <c r="E824" s="17"/>
      <c r="F824" s="18" t="str">
        <f>IF($C824="","",IFERROR(VLOOKUP($C824,Services!$A$4:$C$203,3,FALSE),0))</f>
        <v/>
      </c>
      <c r="G824" s="20" t="str">
        <f t="shared" si="24"/>
        <v/>
      </c>
      <c r="H824" s="18"/>
      <c r="I824" s="20" t="str">
        <f t="shared" si="25"/>
        <v/>
      </c>
      <c r="J824" s="21" t="str">
        <f>IF(OR($A824="",$C824=""),"",$A824&amp;"#"&amp;COUNTIFS($A$4:$A824,$A824,$C$4:$C824,"&lt;&gt;"))</f>
        <v/>
      </c>
    </row>
    <row r="825" spans="1:10" x14ac:dyDescent="0.3">
      <c r="A825" s="17"/>
      <c r="B825" s="19" t="str">
        <f>IF($A825="","",IFERROR(INDEX(Bills!$B:$B,MATCH($A825,Bills!$A:$A,0)),""))</f>
        <v/>
      </c>
      <c r="C825" s="17"/>
      <c r="D825" s="21" t="str">
        <f>IF($C825="","",IFERROR(VLOOKUP($C825,Services!$A$4:$C$203,2,FALSE),"Other"))</f>
        <v/>
      </c>
      <c r="E825" s="17"/>
      <c r="F825" s="18" t="str">
        <f>IF($C825="","",IFERROR(VLOOKUP($C825,Services!$A$4:$C$203,3,FALSE),0))</f>
        <v/>
      </c>
      <c r="G825" s="20" t="str">
        <f t="shared" si="24"/>
        <v/>
      </c>
      <c r="H825" s="18"/>
      <c r="I825" s="20" t="str">
        <f t="shared" si="25"/>
        <v/>
      </c>
      <c r="J825" s="21" t="str">
        <f>IF(OR($A825="",$C825=""),"",$A825&amp;"#"&amp;COUNTIFS($A$4:$A825,$A825,$C$4:$C825,"&lt;&gt;"))</f>
        <v/>
      </c>
    </row>
    <row r="826" spans="1:10" x14ac:dyDescent="0.3">
      <c r="A826" s="17"/>
      <c r="B826" s="19" t="str">
        <f>IF($A826="","",IFERROR(INDEX(Bills!$B:$B,MATCH($A826,Bills!$A:$A,0)),""))</f>
        <v/>
      </c>
      <c r="C826" s="17"/>
      <c r="D826" s="21" t="str">
        <f>IF($C826="","",IFERROR(VLOOKUP($C826,Services!$A$4:$C$203,2,FALSE),"Other"))</f>
        <v/>
      </c>
      <c r="E826" s="17"/>
      <c r="F826" s="18" t="str">
        <f>IF($C826="","",IFERROR(VLOOKUP($C826,Services!$A$4:$C$203,3,FALSE),0))</f>
        <v/>
      </c>
      <c r="G826" s="20" t="str">
        <f t="shared" si="24"/>
        <v/>
      </c>
      <c r="H826" s="18"/>
      <c r="I826" s="20" t="str">
        <f t="shared" si="25"/>
        <v/>
      </c>
      <c r="J826" s="21" t="str">
        <f>IF(OR($A826="",$C826=""),"",$A826&amp;"#"&amp;COUNTIFS($A$4:$A826,$A826,$C$4:$C826,"&lt;&gt;"))</f>
        <v/>
      </c>
    </row>
    <row r="827" spans="1:10" x14ac:dyDescent="0.3">
      <c r="A827" s="17"/>
      <c r="B827" s="19" t="str">
        <f>IF($A827="","",IFERROR(INDEX(Bills!$B:$B,MATCH($A827,Bills!$A:$A,0)),""))</f>
        <v/>
      </c>
      <c r="C827" s="17"/>
      <c r="D827" s="21" t="str">
        <f>IF($C827="","",IFERROR(VLOOKUP($C827,Services!$A$4:$C$203,2,FALSE),"Other"))</f>
        <v/>
      </c>
      <c r="E827" s="17"/>
      <c r="F827" s="18" t="str">
        <f>IF($C827="","",IFERROR(VLOOKUP($C827,Services!$A$4:$C$203,3,FALSE),0))</f>
        <v/>
      </c>
      <c r="G827" s="20" t="str">
        <f t="shared" si="24"/>
        <v/>
      </c>
      <c r="H827" s="18"/>
      <c r="I827" s="20" t="str">
        <f t="shared" si="25"/>
        <v/>
      </c>
      <c r="J827" s="21" t="str">
        <f>IF(OR($A827="",$C827=""),"",$A827&amp;"#"&amp;COUNTIFS($A$4:$A827,$A827,$C$4:$C827,"&lt;&gt;"))</f>
        <v/>
      </c>
    </row>
    <row r="828" spans="1:10" x14ac:dyDescent="0.3">
      <c r="A828" s="17"/>
      <c r="B828" s="19" t="str">
        <f>IF($A828="","",IFERROR(INDEX(Bills!$B:$B,MATCH($A828,Bills!$A:$A,0)),""))</f>
        <v/>
      </c>
      <c r="C828" s="17"/>
      <c r="D828" s="21" t="str">
        <f>IF($C828="","",IFERROR(VLOOKUP($C828,Services!$A$4:$C$203,2,FALSE),"Other"))</f>
        <v/>
      </c>
      <c r="E828" s="17"/>
      <c r="F828" s="18" t="str">
        <f>IF($C828="","",IFERROR(VLOOKUP($C828,Services!$A$4:$C$203,3,FALSE),0))</f>
        <v/>
      </c>
      <c r="G828" s="20" t="str">
        <f t="shared" si="24"/>
        <v/>
      </c>
      <c r="H828" s="18"/>
      <c r="I828" s="20" t="str">
        <f t="shared" si="25"/>
        <v/>
      </c>
      <c r="J828" s="21" t="str">
        <f>IF(OR($A828="",$C828=""),"",$A828&amp;"#"&amp;COUNTIFS($A$4:$A828,$A828,$C$4:$C828,"&lt;&gt;"))</f>
        <v/>
      </c>
    </row>
    <row r="829" spans="1:10" x14ac:dyDescent="0.3">
      <c r="A829" s="17"/>
      <c r="B829" s="19" t="str">
        <f>IF($A829="","",IFERROR(INDEX(Bills!$B:$B,MATCH($A829,Bills!$A:$A,0)),""))</f>
        <v/>
      </c>
      <c r="C829" s="17"/>
      <c r="D829" s="21" t="str">
        <f>IF($C829="","",IFERROR(VLOOKUP($C829,Services!$A$4:$C$203,2,FALSE),"Other"))</f>
        <v/>
      </c>
      <c r="E829" s="17"/>
      <c r="F829" s="18" t="str">
        <f>IF($C829="","",IFERROR(VLOOKUP($C829,Services!$A$4:$C$203,3,FALSE),0))</f>
        <v/>
      </c>
      <c r="G829" s="20" t="str">
        <f t="shared" si="24"/>
        <v/>
      </c>
      <c r="H829" s="18"/>
      <c r="I829" s="20" t="str">
        <f t="shared" si="25"/>
        <v/>
      </c>
      <c r="J829" s="21" t="str">
        <f>IF(OR($A829="",$C829=""),"",$A829&amp;"#"&amp;COUNTIFS($A$4:$A829,$A829,$C$4:$C829,"&lt;&gt;"))</f>
        <v/>
      </c>
    </row>
    <row r="830" spans="1:10" x14ac:dyDescent="0.3">
      <c r="A830" s="17"/>
      <c r="B830" s="19" t="str">
        <f>IF($A830="","",IFERROR(INDEX(Bills!$B:$B,MATCH($A830,Bills!$A:$A,0)),""))</f>
        <v/>
      </c>
      <c r="C830" s="17"/>
      <c r="D830" s="21" t="str">
        <f>IF($C830="","",IFERROR(VLOOKUP($C830,Services!$A$4:$C$203,2,FALSE),"Other"))</f>
        <v/>
      </c>
      <c r="E830" s="17"/>
      <c r="F830" s="18" t="str">
        <f>IF($C830="","",IFERROR(VLOOKUP($C830,Services!$A$4:$C$203,3,FALSE),0))</f>
        <v/>
      </c>
      <c r="G830" s="20" t="str">
        <f t="shared" si="24"/>
        <v/>
      </c>
      <c r="H830" s="18"/>
      <c r="I830" s="20" t="str">
        <f t="shared" si="25"/>
        <v/>
      </c>
      <c r="J830" s="21" t="str">
        <f>IF(OR($A830="",$C830=""),"",$A830&amp;"#"&amp;COUNTIFS($A$4:$A830,$A830,$C$4:$C830,"&lt;&gt;"))</f>
        <v/>
      </c>
    </row>
    <row r="831" spans="1:10" x14ac:dyDescent="0.3">
      <c r="A831" s="17"/>
      <c r="B831" s="19" t="str">
        <f>IF($A831="","",IFERROR(INDEX(Bills!$B:$B,MATCH($A831,Bills!$A:$A,0)),""))</f>
        <v/>
      </c>
      <c r="C831" s="17"/>
      <c r="D831" s="21" t="str">
        <f>IF($C831="","",IFERROR(VLOOKUP($C831,Services!$A$4:$C$203,2,FALSE),"Other"))</f>
        <v/>
      </c>
      <c r="E831" s="17"/>
      <c r="F831" s="18" t="str">
        <f>IF($C831="","",IFERROR(VLOOKUP($C831,Services!$A$4:$C$203,3,FALSE),0))</f>
        <v/>
      </c>
      <c r="G831" s="20" t="str">
        <f t="shared" si="24"/>
        <v/>
      </c>
      <c r="H831" s="18"/>
      <c r="I831" s="20" t="str">
        <f t="shared" si="25"/>
        <v/>
      </c>
      <c r="J831" s="21" t="str">
        <f>IF(OR($A831="",$C831=""),"",$A831&amp;"#"&amp;COUNTIFS($A$4:$A831,$A831,$C$4:$C831,"&lt;&gt;"))</f>
        <v/>
      </c>
    </row>
    <row r="832" spans="1:10" x14ac:dyDescent="0.3">
      <c r="A832" s="17"/>
      <c r="B832" s="19" t="str">
        <f>IF($A832="","",IFERROR(INDEX(Bills!$B:$B,MATCH($A832,Bills!$A:$A,0)),""))</f>
        <v/>
      </c>
      <c r="C832" s="17"/>
      <c r="D832" s="21" t="str">
        <f>IF($C832="","",IFERROR(VLOOKUP($C832,Services!$A$4:$C$203,2,FALSE),"Other"))</f>
        <v/>
      </c>
      <c r="E832" s="17"/>
      <c r="F832" s="18" t="str">
        <f>IF($C832="","",IFERROR(VLOOKUP($C832,Services!$A$4:$C$203,3,FALSE),0))</f>
        <v/>
      </c>
      <c r="G832" s="20" t="str">
        <f t="shared" si="24"/>
        <v/>
      </c>
      <c r="H832" s="18"/>
      <c r="I832" s="20" t="str">
        <f t="shared" si="25"/>
        <v/>
      </c>
      <c r="J832" s="21" t="str">
        <f>IF(OR($A832="",$C832=""),"",$A832&amp;"#"&amp;COUNTIFS($A$4:$A832,$A832,$C$4:$C832,"&lt;&gt;"))</f>
        <v/>
      </c>
    </row>
    <row r="833" spans="1:10" x14ac:dyDescent="0.3">
      <c r="A833" s="17"/>
      <c r="B833" s="19" t="str">
        <f>IF($A833="","",IFERROR(INDEX(Bills!$B:$B,MATCH($A833,Bills!$A:$A,0)),""))</f>
        <v/>
      </c>
      <c r="C833" s="17"/>
      <c r="D833" s="21" t="str">
        <f>IF($C833="","",IFERROR(VLOOKUP($C833,Services!$A$4:$C$203,2,FALSE),"Other"))</f>
        <v/>
      </c>
      <c r="E833" s="17"/>
      <c r="F833" s="18" t="str">
        <f>IF($C833="","",IFERROR(VLOOKUP($C833,Services!$A$4:$C$203,3,FALSE),0))</f>
        <v/>
      </c>
      <c r="G833" s="20" t="str">
        <f t="shared" si="24"/>
        <v/>
      </c>
      <c r="H833" s="18"/>
      <c r="I833" s="20" t="str">
        <f t="shared" si="25"/>
        <v/>
      </c>
      <c r="J833" s="21" t="str">
        <f>IF(OR($A833="",$C833=""),"",$A833&amp;"#"&amp;COUNTIFS($A$4:$A833,$A833,$C$4:$C833,"&lt;&gt;"))</f>
        <v/>
      </c>
    </row>
    <row r="834" spans="1:10" x14ac:dyDescent="0.3">
      <c r="A834" s="17"/>
      <c r="B834" s="19" t="str">
        <f>IF($A834="","",IFERROR(INDEX(Bills!$B:$B,MATCH($A834,Bills!$A:$A,0)),""))</f>
        <v/>
      </c>
      <c r="C834" s="17"/>
      <c r="D834" s="21" t="str">
        <f>IF($C834="","",IFERROR(VLOOKUP($C834,Services!$A$4:$C$203,2,FALSE),"Other"))</f>
        <v/>
      </c>
      <c r="E834" s="17"/>
      <c r="F834" s="18" t="str">
        <f>IF($C834="","",IFERROR(VLOOKUP($C834,Services!$A$4:$C$203,3,FALSE),0))</f>
        <v/>
      </c>
      <c r="G834" s="20" t="str">
        <f t="shared" si="24"/>
        <v/>
      </c>
      <c r="H834" s="18"/>
      <c r="I834" s="20" t="str">
        <f t="shared" si="25"/>
        <v/>
      </c>
      <c r="J834" s="21" t="str">
        <f>IF(OR($A834="",$C834=""),"",$A834&amp;"#"&amp;COUNTIFS($A$4:$A834,$A834,$C$4:$C834,"&lt;&gt;"))</f>
        <v/>
      </c>
    </row>
    <row r="835" spans="1:10" x14ac:dyDescent="0.3">
      <c r="A835" s="17"/>
      <c r="B835" s="19" t="str">
        <f>IF($A835="","",IFERROR(INDEX(Bills!$B:$B,MATCH($A835,Bills!$A:$A,0)),""))</f>
        <v/>
      </c>
      <c r="C835" s="17"/>
      <c r="D835" s="21" t="str">
        <f>IF($C835="","",IFERROR(VLOOKUP($C835,Services!$A$4:$C$203,2,FALSE),"Other"))</f>
        <v/>
      </c>
      <c r="E835" s="17"/>
      <c r="F835" s="18" t="str">
        <f>IF($C835="","",IFERROR(VLOOKUP($C835,Services!$A$4:$C$203,3,FALSE),0))</f>
        <v/>
      </c>
      <c r="G835" s="20" t="str">
        <f t="shared" si="24"/>
        <v/>
      </c>
      <c r="H835" s="18"/>
      <c r="I835" s="20" t="str">
        <f t="shared" si="25"/>
        <v/>
      </c>
      <c r="J835" s="21" t="str">
        <f>IF(OR($A835="",$C835=""),"",$A835&amp;"#"&amp;COUNTIFS($A$4:$A835,$A835,$C$4:$C835,"&lt;&gt;"))</f>
        <v/>
      </c>
    </row>
    <row r="836" spans="1:10" x14ac:dyDescent="0.3">
      <c r="A836" s="17"/>
      <c r="B836" s="19" t="str">
        <f>IF($A836="","",IFERROR(INDEX(Bills!$B:$B,MATCH($A836,Bills!$A:$A,0)),""))</f>
        <v/>
      </c>
      <c r="C836" s="17"/>
      <c r="D836" s="21" t="str">
        <f>IF($C836="","",IFERROR(VLOOKUP($C836,Services!$A$4:$C$203,2,FALSE),"Other"))</f>
        <v/>
      </c>
      <c r="E836" s="17"/>
      <c r="F836" s="18" t="str">
        <f>IF($C836="","",IFERROR(VLOOKUP($C836,Services!$A$4:$C$203,3,FALSE),0))</f>
        <v/>
      </c>
      <c r="G836" s="20" t="str">
        <f t="shared" ref="G836:G899" si="26">IF($C836="","",IF($E836="",1,N($E836))*N($F836))</f>
        <v/>
      </c>
      <c r="H836" s="18"/>
      <c r="I836" s="20" t="str">
        <f t="shared" ref="I836:I899" si="27">IF($C836="","",G836-N(H836))</f>
        <v/>
      </c>
      <c r="J836" s="21" t="str">
        <f>IF(OR($A836="",$C836=""),"",$A836&amp;"#"&amp;COUNTIFS($A$4:$A836,$A836,$C$4:$C836,"&lt;&gt;"))</f>
        <v/>
      </c>
    </row>
    <row r="837" spans="1:10" x14ac:dyDescent="0.3">
      <c r="A837" s="17"/>
      <c r="B837" s="19" t="str">
        <f>IF($A837="","",IFERROR(INDEX(Bills!$B:$B,MATCH($A837,Bills!$A:$A,0)),""))</f>
        <v/>
      </c>
      <c r="C837" s="17"/>
      <c r="D837" s="21" t="str">
        <f>IF($C837="","",IFERROR(VLOOKUP($C837,Services!$A$4:$C$203,2,FALSE),"Other"))</f>
        <v/>
      </c>
      <c r="E837" s="17"/>
      <c r="F837" s="18" t="str">
        <f>IF($C837="","",IFERROR(VLOOKUP($C837,Services!$A$4:$C$203,3,FALSE),0))</f>
        <v/>
      </c>
      <c r="G837" s="20" t="str">
        <f t="shared" si="26"/>
        <v/>
      </c>
      <c r="H837" s="18"/>
      <c r="I837" s="20" t="str">
        <f t="shared" si="27"/>
        <v/>
      </c>
      <c r="J837" s="21" t="str">
        <f>IF(OR($A837="",$C837=""),"",$A837&amp;"#"&amp;COUNTIFS($A$4:$A837,$A837,$C$4:$C837,"&lt;&gt;"))</f>
        <v/>
      </c>
    </row>
    <row r="838" spans="1:10" x14ac:dyDescent="0.3">
      <c r="A838" s="17"/>
      <c r="B838" s="19" t="str">
        <f>IF($A838="","",IFERROR(INDEX(Bills!$B:$B,MATCH($A838,Bills!$A:$A,0)),""))</f>
        <v/>
      </c>
      <c r="C838" s="17"/>
      <c r="D838" s="21" t="str">
        <f>IF($C838="","",IFERROR(VLOOKUP($C838,Services!$A$4:$C$203,2,FALSE),"Other"))</f>
        <v/>
      </c>
      <c r="E838" s="17"/>
      <c r="F838" s="18" t="str">
        <f>IF($C838="","",IFERROR(VLOOKUP($C838,Services!$A$4:$C$203,3,FALSE),0))</f>
        <v/>
      </c>
      <c r="G838" s="20" t="str">
        <f t="shared" si="26"/>
        <v/>
      </c>
      <c r="H838" s="18"/>
      <c r="I838" s="20" t="str">
        <f t="shared" si="27"/>
        <v/>
      </c>
      <c r="J838" s="21" t="str">
        <f>IF(OR($A838="",$C838=""),"",$A838&amp;"#"&amp;COUNTIFS($A$4:$A838,$A838,$C$4:$C838,"&lt;&gt;"))</f>
        <v/>
      </c>
    </row>
    <row r="839" spans="1:10" x14ac:dyDescent="0.3">
      <c r="A839" s="17"/>
      <c r="B839" s="19" t="str">
        <f>IF($A839="","",IFERROR(INDEX(Bills!$B:$B,MATCH($A839,Bills!$A:$A,0)),""))</f>
        <v/>
      </c>
      <c r="C839" s="17"/>
      <c r="D839" s="21" t="str">
        <f>IF($C839="","",IFERROR(VLOOKUP($C839,Services!$A$4:$C$203,2,FALSE),"Other"))</f>
        <v/>
      </c>
      <c r="E839" s="17"/>
      <c r="F839" s="18" t="str">
        <f>IF($C839="","",IFERROR(VLOOKUP($C839,Services!$A$4:$C$203,3,FALSE),0))</f>
        <v/>
      </c>
      <c r="G839" s="20" t="str">
        <f t="shared" si="26"/>
        <v/>
      </c>
      <c r="H839" s="18"/>
      <c r="I839" s="20" t="str">
        <f t="shared" si="27"/>
        <v/>
      </c>
      <c r="J839" s="21" t="str">
        <f>IF(OR($A839="",$C839=""),"",$A839&amp;"#"&amp;COUNTIFS($A$4:$A839,$A839,$C$4:$C839,"&lt;&gt;"))</f>
        <v/>
      </c>
    </row>
    <row r="840" spans="1:10" x14ac:dyDescent="0.3">
      <c r="A840" s="17"/>
      <c r="B840" s="19" t="str">
        <f>IF($A840="","",IFERROR(INDEX(Bills!$B:$B,MATCH($A840,Bills!$A:$A,0)),""))</f>
        <v/>
      </c>
      <c r="C840" s="17"/>
      <c r="D840" s="21" t="str">
        <f>IF($C840="","",IFERROR(VLOOKUP($C840,Services!$A$4:$C$203,2,FALSE),"Other"))</f>
        <v/>
      </c>
      <c r="E840" s="17"/>
      <c r="F840" s="18" t="str">
        <f>IF($C840="","",IFERROR(VLOOKUP($C840,Services!$A$4:$C$203,3,FALSE),0))</f>
        <v/>
      </c>
      <c r="G840" s="20" t="str">
        <f t="shared" si="26"/>
        <v/>
      </c>
      <c r="H840" s="18"/>
      <c r="I840" s="20" t="str">
        <f t="shared" si="27"/>
        <v/>
      </c>
      <c r="J840" s="21" t="str">
        <f>IF(OR($A840="",$C840=""),"",$A840&amp;"#"&amp;COUNTIFS($A$4:$A840,$A840,$C$4:$C840,"&lt;&gt;"))</f>
        <v/>
      </c>
    </row>
    <row r="841" spans="1:10" x14ac:dyDescent="0.3">
      <c r="A841" s="17"/>
      <c r="B841" s="19" t="str">
        <f>IF($A841="","",IFERROR(INDEX(Bills!$B:$B,MATCH($A841,Bills!$A:$A,0)),""))</f>
        <v/>
      </c>
      <c r="C841" s="17"/>
      <c r="D841" s="21" t="str">
        <f>IF($C841="","",IFERROR(VLOOKUP($C841,Services!$A$4:$C$203,2,FALSE),"Other"))</f>
        <v/>
      </c>
      <c r="E841" s="17"/>
      <c r="F841" s="18" t="str">
        <f>IF($C841="","",IFERROR(VLOOKUP($C841,Services!$A$4:$C$203,3,FALSE),0))</f>
        <v/>
      </c>
      <c r="G841" s="20" t="str">
        <f t="shared" si="26"/>
        <v/>
      </c>
      <c r="H841" s="18"/>
      <c r="I841" s="20" t="str">
        <f t="shared" si="27"/>
        <v/>
      </c>
      <c r="J841" s="21" t="str">
        <f>IF(OR($A841="",$C841=""),"",$A841&amp;"#"&amp;COUNTIFS($A$4:$A841,$A841,$C$4:$C841,"&lt;&gt;"))</f>
        <v/>
      </c>
    </row>
    <row r="842" spans="1:10" x14ac:dyDescent="0.3">
      <c r="A842" s="17"/>
      <c r="B842" s="19" t="str">
        <f>IF($A842="","",IFERROR(INDEX(Bills!$B:$B,MATCH($A842,Bills!$A:$A,0)),""))</f>
        <v/>
      </c>
      <c r="C842" s="17"/>
      <c r="D842" s="21" t="str">
        <f>IF($C842="","",IFERROR(VLOOKUP($C842,Services!$A$4:$C$203,2,FALSE),"Other"))</f>
        <v/>
      </c>
      <c r="E842" s="17"/>
      <c r="F842" s="18" t="str">
        <f>IF($C842="","",IFERROR(VLOOKUP($C842,Services!$A$4:$C$203,3,FALSE),0))</f>
        <v/>
      </c>
      <c r="G842" s="20" t="str">
        <f t="shared" si="26"/>
        <v/>
      </c>
      <c r="H842" s="18"/>
      <c r="I842" s="20" t="str">
        <f t="shared" si="27"/>
        <v/>
      </c>
      <c r="J842" s="21" t="str">
        <f>IF(OR($A842="",$C842=""),"",$A842&amp;"#"&amp;COUNTIFS($A$4:$A842,$A842,$C$4:$C842,"&lt;&gt;"))</f>
        <v/>
      </c>
    </row>
    <row r="843" spans="1:10" x14ac:dyDescent="0.3">
      <c r="A843" s="17"/>
      <c r="B843" s="19" t="str">
        <f>IF($A843="","",IFERROR(INDEX(Bills!$B:$B,MATCH($A843,Bills!$A:$A,0)),""))</f>
        <v/>
      </c>
      <c r="C843" s="17"/>
      <c r="D843" s="21" t="str">
        <f>IF($C843="","",IFERROR(VLOOKUP($C843,Services!$A$4:$C$203,2,FALSE),"Other"))</f>
        <v/>
      </c>
      <c r="E843" s="17"/>
      <c r="F843" s="18" t="str">
        <f>IF($C843="","",IFERROR(VLOOKUP($C843,Services!$A$4:$C$203,3,FALSE),0))</f>
        <v/>
      </c>
      <c r="G843" s="20" t="str">
        <f t="shared" si="26"/>
        <v/>
      </c>
      <c r="H843" s="18"/>
      <c r="I843" s="20" t="str">
        <f t="shared" si="27"/>
        <v/>
      </c>
      <c r="J843" s="21" t="str">
        <f>IF(OR($A843="",$C843=""),"",$A843&amp;"#"&amp;COUNTIFS($A$4:$A843,$A843,$C$4:$C843,"&lt;&gt;"))</f>
        <v/>
      </c>
    </row>
    <row r="844" spans="1:10" x14ac:dyDescent="0.3">
      <c r="A844" s="17"/>
      <c r="B844" s="19" t="str">
        <f>IF($A844="","",IFERROR(INDEX(Bills!$B:$B,MATCH($A844,Bills!$A:$A,0)),""))</f>
        <v/>
      </c>
      <c r="C844" s="17"/>
      <c r="D844" s="21" t="str">
        <f>IF($C844="","",IFERROR(VLOOKUP($C844,Services!$A$4:$C$203,2,FALSE),"Other"))</f>
        <v/>
      </c>
      <c r="E844" s="17"/>
      <c r="F844" s="18" t="str">
        <f>IF($C844="","",IFERROR(VLOOKUP($C844,Services!$A$4:$C$203,3,FALSE),0))</f>
        <v/>
      </c>
      <c r="G844" s="20" t="str">
        <f t="shared" si="26"/>
        <v/>
      </c>
      <c r="H844" s="18"/>
      <c r="I844" s="20" t="str">
        <f t="shared" si="27"/>
        <v/>
      </c>
      <c r="J844" s="21" t="str">
        <f>IF(OR($A844="",$C844=""),"",$A844&amp;"#"&amp;COUNTIFS($A$4:$A844,$A844,$C$4:$C844,"&lt;&gt;"))</f>
        <v/>
      </c>
    </row>
    <row r="845" spans="1:10" x14ac:dyDescent="0.3">
      <c r="A845" s="17"/>
      <c r="B845" s="19" t="str">
        <f>IF($A845="","",IFERROR(INDEX(Bills!$B:$B,MATCH($A845,Bills!$A:$A,0)),""))</f>
        <v/>
      </c>
      <c r="C845" s="17"/>
      <c r="D845" s="21" t="str">
        <f>IF($C845="","",IFERROR(VLOOKUP($C845,Services!$A$4:$C$203,2,FALSE),"Other"))</f>
        <v/>
      </c>
      <c r="E845" s="17"/>
      <c r="F845" s="18" t="str">
        <f>IF($C845="","",IFERROR(VLOOKUP($C845,Services!$A$4:$C$203,3,FALSE),0))</f>
        <v/>
      </c>
      <c r="G845" s="20" t="str">
        <f t="shared" si="26"/>
        <v/>
      </c>
      <c r="H845" s="18"/>
      <c r="I845" s="20" t="str">
        <f t="shared" si="27"/>
        <v/>
      </c>
      <c r="J845" s="21" t="str">
        <f>IF(OR($A845="",$C845=""),"",$A845&amp;"#"&amp;COUNTIFS($A$4:$A845,$A845,$C$4:$C845,"&lt;&gt;"))</f>
        <v/>
      </c>
    </row>
    <row r="846" spans="1:10" x14ac:dyDescent="0.3">
      <c r="A846" s="17"/>
      <c r="B846" s="19" t="str">
        <f>IF($A846="","",IFERROR(INDEX(Bills!$B:$B,MATCH($A846,Bills!$A:$A,0)),""))</f>
        <v/>
      </c>
      <c r="C846" s="17"/>
      <c r="D846" s="21" t="str">
        <f>IF($C846="","",IFERROR(VLOOKUP($C846,Services!$A$4:$C$203,2,FALSE),"Other"))</f>
        <v/>
      </c>
      <c r="E846" s="17"/>
      <c r="F846" s="18" t="str">
        <f>IF($C846="","",IFERROR(VLOOKUP($C846,Services!$A$4:$C$203,3,FALSE),0))</f>
        <v/>
      </c>
      <c r="G846" s="20" t="str">
        <f t="shared" si="26"/>
        <v/>
      </c>
      <c r="H846" s="18"/>
      <c r="I846" s="20" t="str">
        <f t="shared" si="27"/>
        <v/>
      </c>
      <c r="J846" s="21" t="str">
        <f>IF(OR($A846="",$C846=""),"",$A846&amp;"#"&amp;COUNTIFS($A$4:$A846,$A846,$C$4:$C846,"&lt;&gt;"))</f>
        <v/>
      </c>
    </row>
    <row r="847" spans="1:10" x14ac:dyDescent="0.3">
      <c r="A847" s="17"/>
      <c r="B847" s="19" t="str">
        <f>IF($A847="","",IFERROR(INDEX(Bills!$B:$B,MATCH($A847,Bills!$A:$A,0)),""))</f>
        <v/>
      </c>
      <c r="C847" s="17"/>
      <c r="D847" s="21" t="str">
        <f>IF($C847="","",IFERROR(VLOOKUP($C847,Services!$A$4:$C$203,2,FALSE),"Other"))</f>
        <v/>
      </c>
      <c r="E847" s="17"/>
      <c r="F847" s="18" t="str">
        <f>IF($C847="","",IFERROR(VLOOKUP($C847,Services!$A$4:$C$203,3,FALSE),0))</f>
        <v/>
      </c>
      <c r="G847" s="20" t="str">
        <f t="shared" si="26"/>
        <v/>
      </c>
      <c r="H847" s="18"/>
      <c r="I847" s="20" t="str">
        <f t="shared" si="27"/>
        <v/>
      </c>
      <c r="J847" s="21" t="str">
        <f>IF(OR($A847="",$C847=""),"",$A847&amp;"#"&amp;COUNTIFS($A$4:$A847,$A847,$C$4:$C847,"&lt;&gt;"))</f>
        <v/>
      </c>
    </row>
    <row r="848" spans="1:10" x14ac:dyDescent="0.3">
      <c r="A848" s="17"/>
      <c r="B848" s="19" t="str">
        <f>IF($A848="","",IFERROR(INDEX(Bills!$B:$B,MATCH($A848,Bills!$A:$A,0)),""))</f>
        <v/>
      </c>
      <c r="C848" s="17"/>
      <c r="D848" s="21" t="str">
        <f>IF($C848="","",IFERROR(VLOOKUP($C848,Services!$A$4:$C$203,2,FALSE),"Other"))</f>
        <v/>
      </c>
      <c r="E848" s="17"/>
      <c r="F848" s="18" t="str">
        <f>IF($C848="","",IFERROR(VLOOKUP($C848,Services!$A$4:$C$203,3,FALSE),0))</f>
        <v/>
      </c>
      <c r="G848" s="20" t="str">
        <f t="shared" si="26"/>
        <v/>
      </c>
      <c r="H848" s="18"/>
      <c r="I848" s="20" t="str">
        <f t="shared" si="27"/>
        <v/>
      </c>
      <c r="J848" s="21" t="str">
        <f>IF(OR($A848="",$C848=""),"",$A848&amp;"#"&amp;COUNTIFS($A$4:$A848,$A848,$C$4:$C848,"&lt;&gt;"))</f>
        <v/>
      </c>
    </row>
    <row r="849" spans="1:10" x14ac:dyDescent="0.3">
      <c r="A849" s="17"/>
      <c r="B849" s="19" t="str">
        <f>IF($A849="","",IFERROR(INDEX(Bills!$B:$B,MATCH($A849,Bills!$A:$A,0)),""))</f>
        <v/>
      </c>
      <c r="C849" s="17"/>
      <c r="D849" s="21" t="str">
        <f>IF($C849="","",IFERROR(VLOOKUP($C849,Services!$A$4:$C$203,2,FALSE),"Other"))</f>
        <v/>
      </c>
      <c r="E849" s="17"/>
      <c r="F849" s="18" t="str">
        <f>IF($C849="","",IFERROR(VLOOKUP($C849,Services!$A$4:$C$203,3,FALSE),0))</f>
        <v/>
      </c>
      <c r="G849" s="20" t="str">
        <f t="shared" si="26"/>
        <v/>
      </c>
      <c r="H849" s="18"/>
      <c r="I849" s="20" t="str">
        <f t="shared" si="27"/>
        <v/>
      </c>
      <c r="J849" s="21" t="str">
        <f>IF(OR($A849="",$C849=""),"",$A849&amp;"#"&amp;COUNTIFS($A$4:$A849,$A849,$C$4:$C849,"&lt;&gt;"))</f>
        <v/>
      </c>
    </row>
    <row r="850" spans="1:10" x14ac:dyDescent="0.3">
      <c r="A850" s="17"/>
      <c r="B850" s="19" t="str">
        <f>IF($A850="","",IFERROR(INDEX(Bills!$B:$B,MATCH($A850,Bills!$A:$A,0)),""))</f>
        <v/>
      </c>
      <c r="C850" s="17"/>
      <c r="D850" s="21" t="str">
        <f>IF($C850="","",IFERROR(VLOOKUP($C850,Services!$A$4:$C$203,2,FALSE),"Other"))</f>
        <v/>
      </c>
      <c r="E850" s="17"/>
      <c r="F850" s="18" t="str">
        <f>IF($C850="","",IFERROR(VLOOKUP($C850,Services!$A$4:$C$203,3,FALSE),0))</f>
        <v/>
      </c>
      <c r="G850" s="20" t="str">
        <f t="shared" si="26"/>
        <v/>
      </c>
      <c r="H850" s="18"/>
      <c r="I850" s="20" t="str">
        <f t="shared" si="27"/>
        <v/>
      </c>
      <c r="J850" s="21" t="str">
        <f>IF(OR($A850="",$C850=""),"",$A850&amp;"#"&amp;COUNTIFS($A$4:$A850,$A850,$C$4:$C850,"&lt;&gt;"))</f>
        <v/>
      </c>
    </row>
    <row r="851" spans="1:10" x14ac:dyDescent="0.3">
      <c r="A851" s="17"/>
      <c r="B851" s="19" t="str">
        <f>IF($A851="","",IFERROR(INDEX(Bills!$B:$B,MATCH($A851,Bills!$A:$A,0)),""))</f>
        <v/>
      </c>
      <c r="C851" s="17"/>
      <c r="D851" s="21" t="str">
        <f>IF($C851="","",IFERROR(VLOOKUP($C851,Services!$A$4:$C$203,2,FALSE),"Other"))</f>
        <v/>
      </c>
      <c r="E851" s="17"/>
      <c r="F851" s="18" t="str">
        <f>IF($C851="","",IFERROR(VLOOKUP($C851,Services!$A$4:$C$203,3,FALSE),0))</f>
        <v/>
      </c>
      <c r="G851" s="20" t="str">
        <f t="shared" si="26"/>
        <v/>
      </c>
      <c r="H851" s="18"/>
      <c r="I851" s="20" t="str">
        <f t="shared" si="27"/>
        <v/>
      </c>
      <c r="J851" s="21" t="str">
        <f>IF(OR($A851="",$C851=""),"",$A851&amp;"#"&amp;COUNTIFS($A$4:$A851,$A851,$C$4:$C851,"&lt;&gt;"))</f>
        <v/>
      </c>
    </row>
    <row r="852" spans="1:10" x14ac:dyDescent="0.3">
      <c r="A852" s="17"/>
      <c r="B852" s="19" t="str">
        <f>IF($A852="","",IFERROR(INDEX(Bills!$B:$B,MATCH($A852,Bills!$A:$A,0)),""))</f>
        <v/>
      </c>
      <c r="C852" s="17"/>
      <c r="D852" s="21" t="str">
        <f>IF($C852="","",IFERROR(VLOOKUP($C852,Services!$A$4:$C$203,2,FALSE),"Other"))</f>
        <v/>
      </c>
      <c r="E852" s="17"/>
      <c r="F852" s="18" t="str">
        <f>IF($C852="","",IFERROR(VLOOKUP($C852,Services!$A$4:$C$203,3,FALSE),0))</f>
        <v/>
      </c>
      <c r="G852" s="20" t="str">
        <f t="shared" si="26"/>
        <v/>
      </c>
      <c r="H852" s="18"/>
      <c r="I852" s="20" t="str">
        <f t="shared" si="27"/>
        <v/>
      </c>
      <c r="J852" s="21" t="str">
        <f>IF(OR($A852="",$C852=""),"",$A852&amp;"#"&amp;COUNTIFS($A$4:$A852,$A852,$C$4:$C852,"&lt;&gt;"))</f>
        <v/>
      </c>
    </row>
    <row r="853" spans="1:10" x14ac:dyDescent="0.3">
      <c r="A853" s="17"/>
      <c r="B853" s="19" t="str">
        <f>IF($A853="","",IFERROR(INDEX(Bills!$B:$B,MATCH($A853,Bills!$A:$A,0)),""))</f>
        <v/>
      </c>
      <c r="C853" s="17"/>
      <c r="D853" s="21" t="str">
        <f>IF($C853="","",IFERROR(VLOOKUP($C853,Services!$A$4:$C$203,2,FALSE),"Other"))</f>
        <v/>
      </c>
      <c r="E853" s="17"/>
      <c r="F853" s="18" t="str">
        <f>IF($C853="","",IFERROR(VLOOKUP($C853,Services!$A$4:$C$203,3,FALSE),0))</f>
        <v/>
      </c>
      <c r="G853" s="20" t="str">
        <f t="shared" si="26"/>
        <v/>
      </c>
      <c r="H853" s="18"/>
      <c r="I853" s="20" t="str">
        <f t="shared" si="27"/>
        <v/>
      </c>
      <c r="J853" s="21" t="str">
        <f>IF(OR($A853="",$C853=""),"",$A853&amp;"#"&amp;COUNTIFS($A$4:$A853,$A853,$C$4:$C853,"&lt;&gt;"))</f>
        <v/>
      </c>
    </row>
    <row r="854" spans="1:10" x14ac:dyDescent="0.3">
      <c r="A854" s="17"/>
      <c r="B854" s="19" t="str">
        <f>IF($A854="","",IFERROR(INDEX(Bills!$B:$B,MATCH($A854,Bills!$A:$A,0)),""))</f>
        <v/>
      </c>
      <c r="C854" s="17"/>
      <c r="D854" s="21" t="str">
        <f>IF($C854="","",IFERROR(VLOOKUP($C854,Services!$A$4:$C$203,2,FALSE),"Other"))</f>
        <v/>
      </c>
      <c r="E854" s="17"/>
      <c r="F854" s="18" t="str">
        <f>IF($C854="","",IFERROR(VLOOKUP($C854,Services!$A$4:$C$203,3,FALSE),0))</f>
        <v/>
      </c>
      <c r="G854" s="20" t="str">
        <f t="shared" si="26"/>
        <v/>
      </c>
      <c r="H854" s="18"/>
      <c r="I854" s="20" t="str">
        <f t="shared" si="27"/>
        <v/>
      </c>
      <c r="J854" s="21" t="str">
        <f>IF(OR($A854="",$C854=""),"",$A854&amp;"#"&amp;COUNTIFS($A$4:$A854,$A854,$C$4:$C854,"&lt;&gt;"))</f>
        <v/>
      </c>
    </row>
    <row r="855" spans="1:10" x14ac:dyDescent="0.3">
      <c r="A855" s="17"/>
      <c r="B855" s="19" t="str">
        <f>IF($A855="","",IFERROR(INDEX(Bills!$B:$B,MATCH($A855,Bills!$A:$A,0)),""))</f>
        <v/>
      </c>
      <c r="C855" s="17"/>
      <c r="D855" s="21" t="str">
        <f>IF($C855="","",IFERROR(VLOOKUP($C855,Services!$A$4:$C$203,2,FALSE),"Other"))</f>
        <v/>
      </c>
      <c r="E855" s="17"/>
      <c r="F855" s="18" t="str">
        <f>IF($C855="","",IFERROR(VLOOKUP($C855,Services!$A$4:$C$203,3,FALSE),0))</f>
        <v/>
      </c>
      <c r="G855" s="20" t="str">
        <f t="shared" si="26"/>
        <v/>
      </c>
      <c r="H855" s="18"/>
      <c r="I855" s="20" t="str">
        <f t="shared" si="27"/>
        <v/>
      </c>
      <c r="J855" s="21" t="str">
        <f>IF(OR($A855="",$C855=""),"",$A855&amp;"#"&amp;COUNTIFS($A$4:$A855,$A855,$C$4:$C855,"&lt;&gt;"))</f>
        <v/>
      </c>
    </row>
    <row r="856" spans="1:10" x14ac:dyDescent="0.3">
      <c r="A856" s="17"/>
      <c r="B856" s="19" t="str">
        <f>IF($A856="","",IFERROR(INDEX(Bills!$B:$B,MATCH($A856,Bills!$A:$A,0)),""))</f>
        <v/>
      </c>
      <c r="C856" s="17"/>
      <c r="D856" s="21" t="str">
        <f>IF($C856="","",IFERROR(VLOOKUP($C856,Services!$A$4:$C$203,2,FALSE),"Other"))</f>
        <v/>
      </c>
      <c r="E856" s="17"/>
      <c r="F856" s="18" t="str">
        <f>IF($C856="","",IFERROR(VLOOKUP($C856,Services!$A$4:$C$203,3,FALSE),0))</f>
        <v/>
      </c>
      <c r="G856" s="20" t="str">
        <f t="shared" si="26"/>
        <v/>
      </c>
      <c r="H856" s="18"/>
      <c r="I856" s="20" t="str">
        <f t="shared" si="27"/>
        <v/>
      </c>
      <c r="J856" s="21" t="str">
        <f>IF(OR($A856="",$C856=""),"",$A856&amp;"#"&amp;COUNTIFS($A$4:$A856,$A856,$C$4:$C856,"&lt;&gt;"))</f>
        <v/>
      </c>
    </row>
    <row r="857" spans="1:10" x14ac:dyDescent="0.3">
      <c r="A857" s="17"/>
      <c r="B857" s="19" t="str">
        <f>IF($A857="","",IFERROR(INDEX(Bills!$B:$B,MATCH($A857,Bills!$A:$A,0)),""))</f>
        <v/>
      </c>
      <c r="C857" s="17"/>
      <c r="D857" s="21" t="str">
        <f>IF($C857="","",IFERROR(VLOOKUP($C857,Services!$A$4:$C$203,2,FALSE),"Other"))</f>
        <v/>
      </c>
      <c r="E857" s="17"/>
      <c r="F857" s="18" t="str">
        <f>IF($C857="","",IFERROR(VLOOKUP($C857,Services!$A$4:$C$203,3,FALSE),0))</f>
        <v/>
      </c>
      <c r="G857" s="20" t="str">
        <f t="shared" si="26"/>
        <v/>
      </c>
      <c r="H857" s="18"/>
      <c r="I857" s="20" t="str">
        <f t="shared" si="27"/>
        <v/>
      </c>
      <c r="J857" s="21" t="str">
        <f>IF(OR($A857="",$C857=""),"",$A857&amp;"#"&amp;COUNTIFS($A$4:$A857,$A857,$C$4:$C857,"&lt;&gt;"))</f>
        <v/>
      </c>
    </row>
    <row r="858" spans="1:10" x14ac:dyDescent="0.3">
      <c r="A858" s="17"/>
      <c r="B858" s="19" t="str">
        <f>IF($A858="","",IFERROR(INDEX(Bills!$B:$B,MATCH($A858,Bills!$A:$A,0)),""))</f>
        <v/>
      </c>
      <c r="C858" s="17"/>
      <c r="D858" s="21" t="str">
        <f>IF($C858="","",IFERROR(VLOOKUP($C858,Services!$A$4:$C$203,2,FALSE),"Other"))</f>
        <v/>
      </c>
      <c r="E858" s="17"/>
      <c r="F858" s="18" t="str">
        <f>IF($C858="","",IFERROR(VLOOKUP($C858,Services!$A$4:$C$203,3,FALSE),0))</f>
        <v/>
      </c>
      <c r="G858" s="20" t="str">
        <f t="shared" si="26"/>
        <v/>
      </c>
      <c r="H858" s="18"/>
      <c r="I858" s="20" t="str">
        <f t="shared" si="27"/>
        <v/>
      </c>
      <c r="J858" s="21" t="str">
        <f>IF(OR($A858="",$C858=""),"",$A858&amp;"#"&amp;COUNTIFS($A$4:$A858,$A858,$C$4:$C858,"&lt;&gt;"))</f>
        <v/>
      </c>
    </row>
    <row r="859" spans="1:10" x14ac:dyDescent="0.3">
      <c r="A859" s="17"/>
      <c r="B859" s="19" t="str">
        <f>IF($A859="","",IFERROR(INDEX(Bills!$B:$B,MATCH($A859,Bills!$A:$A,0)),""))</f>
        <v/>
      </c>
      <c r="C859" s="17"/>
      <c r="D859" s="21" t="str">
        <f>IF($C859="","",IFERROR(VLOOKUP($C859,Services!$A$4:$C$203,2,FALSE),"Other"))</f>
        <v/>
      </c>
      <c r="E859" s="17"/>
      <c r="F859" s="18" t="str">
        <f>IF($C859="","",IFERROR(VLOOKUP($C859,Services!$A$4:$C$203,3,FALSE),0))</f>
        <v/>
      </c>
      <c r="G859" s="20" t="str">
        <f t="shared" si="26"/>
        <v/>
      </c>
      <c r="H859" s="18"/>
      <c r="I859" s="20" t="str">
        <f t="shared" si="27"/>
        <v/>
      </c>
      <c r="J859" s="21" t="str">
        <f>IF(OR($A859="",$C859=""),"",$A859&amp;"#"&amp;COUNTIFS($A$4:$A859,$A859,$C$4:$C859,"&lt;&gt;"))</f>
        <v/>
      </c>
    </row>
    <row r="860" spans="1:10" x14ac:dyDescent="0.3">
      <c r="A860" s="17"/>
      <c r="B860" s="19" t="str">
        <f>IF($A860="","",IFERROR(INDEX(Bills!$B:$B,MATCH($A860,Bills!$A:$A,0)),""))</f>
        <v/>
      </c>
      <c r="C860" s="17"/>
      <c r="D860" s="21" t="str">
        <f>IF($C860="","",IFERROR(VLOOKUP($C860,Services!$A$4:$C$203,2,FALSE),"Other"))</f>
        <v/>
      </c>
      <c r="E860" s="17"/>
      <c r="F860" s="18" t="str">
        <f>IF($C860="","",IFERROR(VLOOKUP($C860,Services!$A$4:$C$203,3,FALSE),0))</f>
        <v/>
      </c>
      <c r="G860" s="20" t="str">
        <f t="shared" si="26"/>
        <v/>
      </c>
      <c r="H860" s="18"/>
      <c r="I860" s="20" t="str">
        <f t="shared" si="27"/>
        <v/>
      </c>
      <c r="J860" s="21" t="str">
        <f>IF(OR($A860="",$C860=""),"",$A860&amp;"#"&amp;COUNTIFS($A$4:$A860,$A860,$C$4:$C860,"&lt;&gt;"))</f>
        <v/>
      </c>
    </row>
    <row r="861" spans="1:10" x14ac:dyDescent="0.3">
      <c r="A861" s="17"/>
      <c r="B861" s="19" t="str">
        <f>IF($A861="","",IFERROR(INDEX(Bills!$B:$B,MATCH($A861,Bills!$A:$A,0)),""))</f>
        <v/>
      </c>
      <c r="C861" s="17"/>
      <c r="D861" s="21" t="str">
        <f>IF($C861="","",IFERROR(VLOOKUP($C861,Services!$A$4:$C$203,2,FALSE),"Other"))</f>
        <v/>
      </c>
      <c r="E861" s="17"/>
      <c r="F861" s="18" t="str">
        <f>IF($C861="","",IFERROR(VLOOKUP($C861,Services!$A$4:$C$203,3,FALSE),0))</f>
        <v/>
      </c>
      <c r="G861" s="20" t="str">
        <f t="shared" si="26"/>
        <v/>
      </c>
      <c r="H861" s="18"/>
      <c r="I861" s="20" t="str">
        <f t="shared" si="27"/>
        <v/>
      </c>
      <c r="J861" s="21" t="str">
        <f>IF(OR($A861="",$C861=""),"",$A861&amp;"#"&amp;COUNTIFS($A$4:$A861,$A861,$C$4:$C861,"&lt;&gt;"))</f>
        <v/>
      </c>
    </row>
    <row r="862" spans="1:10" x14ac:dyDescent="0.3">
      <c r="A862" s="17"/>
      <c r="B862" s="19" t="str">
        <f>IF($A862="","",IFERROR(INDEX(Bills!$B:$B,MATCH($A862,Bills!$A:$A,0)),""))</f>
        <v/>
      </c>
      <c r="C862" s="17"/>
      <c r="D862" s="21" t="str">
        <f>IF($C862="","",IFERROR(VLOOKUP($C862,Services!$A$4:$C$203,2,FALSE),"Other"))</f>
        <v/>
      </c>
      <c r="E862" s="17"/>
      <c r="F862" s="18" t="str">
        <f>IF($C862="","",IFERROR(VLOOKUP($C862,Services!$A$4:$C$203,3,FALSE),0))</f>
        <v/>
      </c>
      <c r="G862" s="20" t="str">
        <f t="shared" si="26"/>
        <v/>
      </c>
      <c r="H862" s="18"/>
      <c r="I862" s="20" t="str">
        <f t="shared" si="27"/>
        <v/>
      </c>
      <c r="J862" s="21" t="str">
        <f>IF(OR($A862="",$C862=""),"",$A862&amp;"#"&amp;COUNTIFS($A$4:$A862,$A862,$C$4:$C862,"&lt;&gt;"))</f>
        <v/>
      </c>
    </row>
    <row r="863" spans="1:10" x14ac:dyDescent="0.3">
      <c r="A863" s="17"/>
      <c r="B863" s="19" t="str">
        <f>IF($A863="","",IFERROR(INDEX(Bills!$B:$B,MATCH($A863,Bills!$A:$A,0)),""))</f>
        <v/>
      </c>
      <c r="C863" s="17"/>
      <c r="D863" s="21" t="str">
        <f>IF($C863="","",IFERROR(VLOOKUP($C863,Services!$A$4:$C$203,2,FALSE),"Other"))</f>
        <v/>
      </c>
      <c r="E863" s="17"/>
      <c r="F863" s="18" t="str">
        <f>IF($C863="","",IFERROR(VLOOKUP($C863,Services!$A$4:$C$203,3,FALSE),0))</f>
        <v/>
      </c>
      <c r="G863" s="20" t="str">
        <f t="shared" si="26"/>
        <v/>
      </c>
      <c r="H863" s="18"/>
      <c r="I863" s="20" t="str">
        <f t="shared" si="27"/>
        <v/>
      </c>
      <c r="J863" s="21" t="str">
        <f>IF(OR($A863="",$C863=""),"",$A863&amp;"#"&amp;COUNTIFS($A$4:$A863,$A863,$C$4:$C863,"&lt;&gt;"))</f>
        <v/>
      </c>
    </row>
    <row r="864" spans="1:10" x14ac:dyDescent="0.3">
      <c r="A864" s="17"/>
      <c r="B864" s="19" t="str">
        <f>IF($A864="","",IFERROR(INDEX(Bills!$B:$B,MATCH($A864,Bills!$A:$A,0)),""))</f>
        <v/>
      </c>
      <c r="C864" s="17"/>
      <c r="D864" s="21" t="str">
        <f>IF($C864="","",IFERROR(VLOOKUP($C864,Services!$A$4:$C$203,2,FALSE),"Other"))</f>
        <v/>
      </c>
      <c r="E864" s="17"/>
      <c r="F864" s="18" t="str">
        <f>IF($C864="","",IFERROR(VLOOKUP($C864,Services!$A$4:$C$203,3,FALSE),0))</f>
        <v/>
      </c>
      <c r="G864" s="20" t="str">
        <f t="shared" si="26"/>
        <v/>
      </c>
      <c r="H864" s="18"/>
      <c r="I864" s="20" t="str">
        <f t="shared" si="27"/>
        <v/>
      </c>
      <c r="J864" s="21" t="str">
        <f>IF(OR($A864="",$C864=""),"",$A864&amp;"#"&amp;COUNTIFS($A$4:$A864,$A864,$C$4:$C864,"&lt;&gt;"))</f>
        <v/>
      </c>
    </row>
    <row r="865" spans="1:10" x14ac:dyDescent="0.3">
      <c r="A865" s="17"/>
      <c r="B865" s="19" t="str">
        <f>IF($A865="","",IFERROR(INDEX(Bills!$B:$B,MATCH($A865,Bills!$A:$A,0)),""))</f>
        <v/>
      </c>
      <c r="C865" s="17"/>
      <c r="D865" s="21" t="str">
        <f>IF($C865="","",IFERROR(VLOOKUP($C865,Services!$A$4:$C$203,2,FALSE),"Other"))</f>
        <v/>
      </c>
      <c r="E865" s="17"/>
      <c r="F865" s="18" t="str">
        <f>IF($C865="","",IFERROR(VLOOKUP($C865,Services!$A$4:$C$203,3,FALSE),0))</f>
        <v/>
      </c>
      <c r="G865" s="20" t="str">
        <f t="shared" si="26"/>
        <v/>
      </c>
      <c r="H865" s="18"/>
      <c r="I865" s="20" t="str">
        <f t="shared" si="27"/>
        <v/>
      </c>
      <c r="J865" s="21" t="str">
        <f>IF(OR($A865="",$C865=""),"",$A865&amp;"#"&amp;COUNTIFS($A$4:$A865,$A865,$C$4:$C865,"&lt;&gt;"))</f>
        <v/>
      </c>
    </row>
    <row r="866" spans="1:10" x14ac:dyDescent="0.3">
      <c r="A866" s="17"/>
      <c r="B866" s="19" t="str">
        <f>IF($A866="","",IFERROR(INDEX(Bills!$B:$B,MATCH($A866,Bills!$A:$A,0)),""))</f>
        <v/>
      </c>
      <c r="C866" s="17"/>
      <c r="D866" s="21" t="str">
        <f>IF($C866="","",IFERROR(VLOOKUP($C866,Services!$A$4:$C$203,2,FALSE),"Other"))</f>
        <v/>
      </c>
      <c r="E866" s="17"/>
      <c r="F866" s="18" t="str">
        <f>IF($C866="","",IFERROR(VLOOKUP($C866,Services!$A$4:$C$203,3,FALSE),0))</f>
        <v/>
      </c>
      <c r="G866" s="20" t="str">
        <f t="shared" si="26"/>
        <v/>
      </c>
      <c r="H866" s="18"/>
      <c r="I866" s="20" t="str">
        <f t="shared" si="27"/>
        <v/>
      </c>
      <c r="J866" s="21" t="str">
        <f>IF(OR($A866="",$C866=""),"",$A866&amp;"#"&amp;COUNTIFS($A$4:$A866,$A866,$C$4:$C866,"&lt;&gt;"))</f>
        <v/>
      </c>
    </row>
    <row r="867" spans="1:10" x14ac:dyDescent="0.3">
      <c r="A867" s="17"/>
      <c r="B867" s="19" t="str">
        <f>IF($A867="","",IFERROR(INDEX(Bills!$B:$B,MATCH($A867,Bills!$A:$A,0)),""))</f>
        <v/>
      </c>
      <c r="C867" s="17"/>
      <c r="D867" s="21" t="str">
        <f>IF($C867="","",IFERROR(VLOOKUP($C867,Services!$A$4:$C$203,2,FALSE),"Other"))</f>
        <v/>
      </c>
      <c r="E867" s="17"/>
      <c r="F867" s="18" t="str">
        <f>IF($C867="","",IFERROR(VLOOKUP($C867,Services!$A$4:$C$203,3,FALSE),0))</f>
        <v/>
      </c>
      <c r="G867" s="20" t="str">
        <f t="shared" si="26"/>
        <v/>
      </c>
      <c r="H867" s="18"/>
      <c r="I867" s="20" t="str">
        <f t="shared" si="27"/>
        <v/>
      </c>
      <c r="J867" s="21" t="str">
        <f>IF(OR($A867="",$C867=""),"",$A867&amp;"#"&amp;COUNTIFS($A$4:$A867,$A867,$C$4:$C867,"&lt;&gt;"))</f>
        <v/>
      </c>
    </row>
    <row r="868" spans="1:10" x14ac:dyDescent="0.3">
      <c r="A868" s="17"/>
      <c r="B868" s="19" t="str">
        <f>IF($A868="","",IFERROR(INDEX(Bills!$B:$B,MATCH($A868,Bills!$A:$A,0)),""))</f>
        <v/>
      </c>
      <c r="C868" s="17"/>
      <c r="D868" s="21" t="str">
        <f>IF($C868="","",IFERROR(VLOOKUP($C868,Services!$A$4:$C$203,2,FALSE),"Other"))</f>
        <v/>
      </c>
      <c r="E868" s="17"/>
      <c r="F868" s="18" t="str">
        <f>IF($C868="","",IFERROR(VLOOKUP($C868,Services!$A$4:$C$203,3,FALSE),0))</f>
        <v/>
      </c>
      <c r="G868" s="20" t="str">
        <f t="shared" si="26"/>
        <v/>
      </c>
      <c r="H868" s="18"/>
      <c r="I868" s="20" t="str">
        <f t="shared" si="27"/>
        <v/>
      </c>
      <c r="J868" s="21" t="str">
        <f>IF(OR($A868="",$C868=""),"",$A868&amp;"#"&amp;COUNTIFS($A$4:$A868,$A868,$C$4:$C868,"&lt;&gt;"))</f>
        <v/>
      </c>
    </row>
    <row r="869" spans="1:10" x14ac:dyDescent="0.3">
      <c r="A869" s="17"/>
      <c r="B869" s="19" t="str">
        <f>IF($A869="","",IFERROR(INDEX(Bills!$B:$B,MATCH($A869,Bills!$A:$A,0)),""))</f>
        <v/>
      </c>
      <c r="C869" s="17"/>
      <c r="D869" s="21" t="str">
        <f>IF($C869="","",IFERROR(VLOOKUP($C869,Services!$A$4:$C$203,2,FALSE),"Other"))</f>
        <v/>
      </c>
      <c r="E869" s="17"/>
      <c r="F869" s="18" t="str">
        <f>IF($C869="","",IFERROR(VLOOKUP($C869,Services!$A$4:$C$203,3,FALSE),0))</f>
        <v/>
      </c>
      <c r="G869" s="20" t="str">
        <f t="shared" si="26"/>
        <v/>
      </c>
      <c r="H869" s="18"/>
      <c r="I869" s="20" t="str">
        <f t="shared" si="27"/>
        <v/>
      </c>
      <c r="J869" s="21" t="str">
        <f>IF(OR($A869="",$C869=""),"",$A869&amp;"#"&amp;COUNTIFS($A$4:$A869,$A869,$C$4:$C869,"&lt;&gt;"))</f>
        <v/>
      </c>
    </row>
    <row r="870" spans="1:10" x14ac:dyDescent="0.3">
      <c r="A870" s="17"/>
      <c r="B870" s="19" t="str">
        <f>IF($A870="","",IFERROR(INDEX(Bills!$B:$B,MATCH($A870,Bills!$A:$A,0)),""))</f>
        <v/>
      </c>
      <c r="C870" s="17"/>
      <c r="D870" s="21" t="str">
        <f>IF($C870="","",IFERROR(VLOOKUP($C870,Services!$A$4:$C$203,2,FALSE),"Other"))</f>
        <v/>
      </c>
      <c r="E870" s="17"/>
      <c r="F870" s="18" t="str">
        <f>IF($C870="","",IFERROR(VLOOKUP($C870,Services!$A$4:$C$203,3,FALSE),0))</f>
        <v/>
      </c>
      <c r="G870" s="20" t="str">
        <f t="shared" si="26"/>
        <v/>
      </c>
      <c r="H870" s="18"/>
      <c r="I870" s="20" t="str">
        <f t="shared" si="27"/>
        <v/>
      </c>
      <c r="J870" s="21" t="str">
        <f>IF(OR($A870="",$C870=""),"",$A870&amp;"#"&amp;COUNTIFS($A$4:$A870,$A870,$C$4:$C870,"&lt;&gt;"))</f>
        <v/>
      </c>
    </row>
    <row r="871" spans="1:10" x14ac:dyDescent="0.3">
      <c r="A871" s="17"/>
      <c r="B871" s="19" t="str">
        <f>IF($A871="","",IFERROR(INDEX(Bills!$B:$B,MATCH($A871,Bills!$A:$A,0)),""))</f>
        <v/>
      </c>
      <c r="C871" s="17"/>
      <c r="D871" s="21" t="str">
        <f>IF($C871="","",IFERROR(VLOOKUP($C871,Services!$A$4:$C$203,2,FALSE),"Other"))</f>
        <v/>
      </c>
      <c r="E871" s="17"/>
      <c r="F871" s="18" t="str">
        <f>IF($C871="","",IFERROR(VLOOKUP($C871,Services!$A$4:$C$203,3,FALSE),0))</f>
        <v/>
      </c>
      <c r="G871" s="20" t="str">
        <f t="shared" si="26"/>
        <v/>
      </c>
      <c r="H871" s="18"/>
      <c r="I871" s="20" t="str">
        <f t="shared" si="27"/>
        <v/>
      </c>
      <c r="J871" s="21" t="str">
        <f>IF(OR($A871="",$C871=""),"",$A871&amp;"#"&amp;COUNTIFS($A$4:$A871,$A871,$C$4:$C871,"&lt;&gt;"))</f>
        <v/>
      </c>
    </row>
    <row r="872" spans="1:10" x14ac:dyDescent="0.3">
      <c r="A872" s="17"/>
      <c r="B872" s="19" t="str">
        <f>IF($A872="","",IFERROR(INDEX(Bills!$B:$B,MATCH($A872,Bills!$A:$A,0)),""))</f>
        <v/>
      </c>
      <c r="C872" s="17"/>
      <c r="D872" s="21" t="str">
        <f>IF($C872="","",IFERROR(VLOOKUP($C872,Services!$A$4:$C$203,2,FALSE),"Other"))</f>
        <v/>
      </c>
      <c r="E872" s="17"/>
      <c r="F872" s="18" t="str">
        <f>IF($C872="","",IFERROR(VLOOKUP($C872,Services!$A$4:$C$203,3,FALSE),0))</f>
        <v/>
      </c>
      <c r="G872" s="20" t="str">
        <f t="shared" si="26"/>
        <v/>
      </c>
      <c r="H872" s="18"/>
      <c r="I872" s="20" t="str">
        <f t="shared" si="27"/>
        <v/>
      </c>
      <c r="J872" s="21" t="str">
        <f>IF(OR($A872="",$C872=""),"",$A872&amp;"#"&amp;COUNTIFS($A$4:$A872,$A872,$C$4:$C872,"&lt;&gt;"))</f>
        <v/>
      </c>
    </row>
    <row r="873" spans="1:10" x14ac:dyDescent="0.3">
      <c r="A873" s="17"/>
      <c r="B873" s="19" t="str">
        <f>IF($A873="","",IFERROR(INDEX(Bills!$B:$B,MATCH($A873,Bills!$A:$A,0)),""))</f>
        <v/>
      </c>
      <c r="C873" s="17"/>
      <c r="D873" s="21" t="str">
        <f>IF($C873="","",IFERROR(VLOOKUP($C873,Services!$A$4:$C$203,2,FALSE),"Other"))</f>
        <v/>
      </c>
      <c r="E873" s="17"/>
      <c r="F873" s="18" t="str">
        <f>IF($C873="","",IFERROR(VLOOKUP($C873,Services!$A$4:$C$203,3,FALSE),0))</f>
        <v/>
      </c>
      <c r="G873" s="20" t="str">
        <f t="shared" si="26"/>
        <v/>
      </c>
      <c r="H873" s="18"/>
      <c r="I873" s="20" t="str">
        <f t="shared" si="27"/>
        <v/>
      </c>
      <c r="J873" s="21" t="str">
        <f>IF(OR($A873="",$C873=""),"",$A873&amp;"#"&amp;COUNTIFS($A$4:$A873,$A873,$C$4:$C873,"&lt;&gt;"))</f>
        <v/>
      </c>
    </row>
    <row r="874" spans="1:10" x14ac:dyDescent="0.3">
      <c r="A874" s="17"/>
      <c r="B874" s="19" t="str">
        <f>IF($A874="","",IFERROR(INDEX(Bills!$B:$B,MATCH($A874,Bills!$A:$A,0)),""))</f>
        <v/>
      </c>
      <c r="C874" s="17"/>
      <c r="D874" s="21" t="str">
        <f>IF($C874="","",IFERROR(VLOOKUP($C874,Services!$A$4:$C$203,2,FALSE),"Other"))</f>
        <v/>
      </c>
      <c r="E874" s="17"/>
      <c r="F874" s="18" t="str">
        <f>IF($C874="","",IFERROR(VLOOKUP($C874,Services!$A$4:$C$203,3,FALSE),0))</f>
        <v/>
      </c>
      <c r="G874" s="20" t="str">
        <f t="shared" si="26"/>
        <v/>
      </c>
      <c r="H874" s="18"/>
      <c r="I874" s="20" t="str">
        <f t="shared" si="27"/>
        <v/>
      </c>
      <c r="J874" s="21" t="str">
        <f>IF(OR($A874="",$C874=""),"",$A874&amp;"#"&amp;COUNTIFS($A$4:$A874,$A874,$C$4:$C874,"&lt;&gt;"))</f>
        <v/>
      </c>
    </row>
    <row r="875" spans="1:10" x14ac:dyDescent="0.3">
      <c r="A875" s="17"/>
      <c r="B875" s="19" t="str">
        <f>IF($A875="","",IFERROR(INDEX(Bills!$B:$B,MATCH($A875,Bills!$A:$A,0)),""))</f>
        <v/>
      </c>
      <c r="C875" s="17"/>
      <c r="D875" s="21" t="str">
        <f>IF($C875="","",IFERROR(VLOOKUP($C875,Services!$A$4:$C$203,2,FALSE),"Other"))</f>
        <v/>
      </c>
      <c r="E875" s="17"/>
      <c r="F875" s="18" t="str">
        <f>IF($C875="","",IFERROR(VLOOKUP($C875,Services!$A$4:$C$203,3,FALSE),0))</f>
        <v/>
      </c>
      <c r="G875" s="20" t="str">
        <f t="shared" si="26"/>
        <v/>
      </c>
      <c r="H875" s="18"/>
      <c r="I875" s="20" t="str">
        <f t="shared" si="27"/>
        <v/>
      </c>
      <c r="J875" s="21" t="str">
        <f>IF(OR($A875="",$C875=""),"",$A875&amp;"#"&amp;COUNTIFS($A$4:$A875,$A875,$C$4:$C875,"&lt;&gt;"))</f>
        <v/>
      </c>
    </row>
    <row r="876" spans="1:10" x14ac:dyDescent="0.3">
      <c r="A876" s="17"/>
      <c r="B876" s="19" t="str">
        <f>IF($A876="","",IFERROR(INDEX(Bills!$B:$B,MATCH($A876,Bills!$A:$A,0)),""))</f>
        <v/>
      </c>
      <c r="C876" s="17"/>
      <c r="D876" s="21" t="str">
        <f>IF($C876="","",IFERROR(VLOOKUP($C876,Services!$A$4:$C$203,2,FALSE),"Other"))</f>
        <v/>
      </c>
      <c r="E876" s="17"/>
      <c r="F876" s="18" t="str">
        <f>IF($C876="","",IFERROR(VLOOKUP($C876,Services!$A$4:$C$203,3,FALSE),0))</f>
        <v/>
      </c>
      <c r="G876" s="20" t="str">
        <f t="shared" si="26"/>
        <v/>
      </c>
      <c r="H876" s="18"/>
      <c r="I876" s="20" t="str">
        <f t="shared" si="27"/>
        <v/>
      </c>
      <c r="J876" s="21" t="str">
        <f>IF(OR($A876="",$C876=""),"",$A876&amp;"#"&amp;COUNTIFS($A$4:$A876,$A876,$C$4:$C876,"&lt;&gt;"))</f>
        <v/>
      </c>
    </row>
    <row r="877" spans="1:10" x14ac:dyDescent="0.3">
      <c r="A877" s="17"/>
      <c r="B877" s="19" t="str">
        <f>IF($A877="","",IFERROR(INDEX(Bills!$B:$B,MATCH($A877,Bills!$A:$A,0)),""))</f>
        <v/>
      </c>
      <c r="C877" s="17"/>
      <c r="D877" s="21" t="str">
        <f>IF($C877="","",IFERROR(VLOOKUP($C877,Services!$A$4:$C$203,2,FALSE),"Other"))</f>
        <v/>
      </c>
      <c r="E877" s="17"/>
      <c r="F877" s="18" t="str">
        <f>IF($C877="","",IFERROR(VLOOKUP($C877,Services!$A$4:$C$203,3,FALSE),0))</f>
        <v/>
      </c>
      <c r="G877" s="20" t="str">
        <f t="shared" si="26"/>
        <v/>
      </c>
      <c r="H877" s="18"/>
      <c r="I877" s="20" t="str">
        <f t="shared" si="27"/>
        <v/>
      </c>
      <c r="J877" s="21" t="str">
        <f>IF(OR($A877="",$C877=""),"",$A877&amp;"#"&amp;COUNTIFS($A$4:$A877,$A877,$C$4:$C877,"&lt;&gt;"))</f>
        <v/>
      </c>
    </row>
    <row r="878" spans="1:10" x14ac:dyDescent="0.3">
      <c r="A878" s="17"/>
      <c r="B878" s="19" t="str">
        <f>IF($A878="","",IFERROR(INDEX(Bills!$B:$B,MATCH($A878,Bills!$A:$A,0)),""))</f>
        <v/>
      </c>
      <c r="C878" s="17"/>
      <c r="D878" s="21" t="str">
        <f>IF($C878="","",IFERROR(VLOOKUP($C878,Services!$A$4:$C$203,2,FALSE),"Other"))</f>
        <v/>
      </c>
      <c r="E878" s="17"/>
      <c r="F878" s="18" t="str">
        <f>IF($C878="","",IFERROR(VLOOKUP($C878,Services!$A$4:$C$203,3,FALSE),0))</f>
        <v/>
      </c>
      <c r="G878" s="20" t="str">
        <f t="shared" si="26"/>
        <v/>
      </c>
      <c r="H878" s="18"/>
      <c r="I878" s="20" t="str">
        <f t="shared" si="27"/>
        <v/>
      </c>
      <c r="J878" s="21" t="str">
        <f>IF(OR($A878="",$C878=""),"",$A878&amp;"#"&amp;COUNTIFS($A$4:$A878,$A878,$C$4:$C878,"&lt;&gt;"))</f>
        <v/>
      </c>
    </row>
    <row r="879" spans="1:10" x14ac:dyDescent="0.3">
      <c r="A879" s="17"/>
      <c r="B879" s="19" t="str">
        <f>IF($A879="","",IFERROR(INDEX(Bills!$B:$B,MATCH($A879,Bills!$A:$A,0)),""))</f>
        <v/>
      </c>
      <c r="C879" s="17"/>
      <c r="D879" s="21" t="str">
        <f>IF($C879="","",IFERROR(VLOOKUP($C879,Services!$A$4:$C$203,2,FALSE),"Other"))</f>
        <v/>
      </c>
      <c r="E879" s="17"/>
      <c r="F879" s="18" t="str">
        <f>IF($C879="","",IFERROR(VLOOKUP($C879,Services!$A$4:$C$203,3,FALSE),0))</f>
        <v/>
      </c>
      <c r="G879" s="20" t="str">
        <f t="shared" si="26"/>
        <v/>
      </c>
      <c r="H879" s="18"/>
      <c r="I879" s="20" t="str">
        <f t="shared" si="27"/>
        <v/>
      </c>
      <c r="J879" s="21" t="str">
        <f>IF(OR($A879="",$C879=""),"",$A879&amp;"#"&amp;COUNTIFS($A$4:$A879,$A879,$C$4:$C879,"&lt;&gt;"))</f>
        <v/>
      </c>
    </row>
    <row r="880" spans="1:10" x14ac:dyDescent="0.3">
      <c r="A880" s="17"/>
      <c r="B880" s="19" t="str">
        <f>IF($A880="","",IFERROR(INDEX(Bills!$B:$B,MATCH($A880,Bills!$A:$A,0)),""))</f>
        <v/>
      </c>
      <c r="C880" s="17"/>
      <c r="D880" s="21" t="str">
        <f>IF($C880="","",IFERROR(VLOOKUP($C880,Services!$A$4:$C$203,2,FALSE),"Other"))</f>
        <v/>
      </c>
      <c r="E880" s="17"/>
      <c r="F880" s="18" t="str">
        <f>IF($C880="","",IFERROR(VLOOKUP($C880,Services!$A$4:$C$203,3,FALSE),0))</f>
        <v/>
      </c>
      <c r="G880" s="20" t="str">
        <f t="shared" si="26"/>
        <v/>
      </c>
      <c r="H880" s="18"/>
      <c r="I880" s="20" t="str">
        <f t="shared" si="27"/>
        <v/>
      </c>
      <c r="J880" s="21" t="str">
        <f>IF(OR($A880="",$C880=""),"",$A880&amp;"#"&amp;COUNTIFS($A$4:$A880,$A880,$C$4:$C880,"&lt;&gt;"))</f>
        <v/>
      </c>
    </row>
    <row r="881" spans="1:10" x14ac:dyDescent="0.3">
      <c r="A881" s="17"/>
      <c r="B881" s="19" t="str">
        <f>IF($A881="","",IFERROR(INDEX(Bills!$B:$B,MATCH($A881,Bills!$A:$A,0)),""))</f>
        <v/>
      </c>
      <c r="C881" s="17"/>
      <c r="D881" s="21" t="str">
        <f>IF($C881="","",IFERROR(VLOOKUP($C881,Services!$A$4:$C$203,2,FALSE),"Other"))</f>
        <v/>
      </c>
      <c r="E881" s="17"/>
      <c r="F881" s="18" t="str">
        <f>IF($C881="","",IFERROR(VLOOKUP($C881,Services!$A$4:$C$203,3,FALSE),0))</f>
        <v/>
      </c>
      <c r="G881" s="20" t="str">
        <f t="shared" si="26"/>
        <v/>
      </c>
      <c r="H881" s="18"/>
      <c r="I881" s="20" t="str">
        <f t="shared" si="27"/>
        <v/>
      </c>
      <c r="J881" s="21" t="str">
        <f>IF(OR($A881="",$C881=""),"",$A881&amp;"#"&amp;COUNTIFS($A$4:$A881,$A881,$C$4:$C881,"&lt;&gt;"))</f>
        <v/>
      </c>
    </row>
    <row r="882" spans="1:10" x14ac:dyDescent="0.3">
      <c r="A882" s="17"/>
      <c r="B882" s="19" t="str">
        <f>IF($A882="","",IFERROR(INDEX(Bills!$B:$B,MATCH($A882,Bills!$A:$A,0)),""))</f>
        <v/>
      </c>
      <c r="C882" s="17"/>
      <c r="D882" s="21" t="str">
        <f>IF($C882="","",IFERROR(VLOOKUP($C882,Services!$A$4:$C$203,2,FALSE),"Other"))</f>
        <v/>
      </c>
      <c r="E882" s="17"/>
      <c r="F882" s="18" t="str">
        <f>IF($C882="","",IFERROR(VLOOKUP($C882,Services!$A$4:$C$203,3,FALSE),0))</f>
        <v/>
      </c>
      <c r="G882" s="20" t="str">
        <f t="shared" si="26"/>
        <v/>
      </c>
      <c r="H882" s="18"/>
      <c r="I882" s="20" t="str">
        <f t="shared" si="27"/>
        <v/>
      </c>
      <c r="J882" s="21" t="str">
        <f>IF(OR($A882="",$C882=""),"",$A882&amp;"#"&amp;COUNTIFS($A$4:$A882,$A882,$C$4:$C882,"&lt;&gt;"))</f>
        <v/>
      </c>
    </row>
    <row r="883" spans="1:10" x14ac:dyDescent="0.3">
      <c r="A883" s="17"/>
      <c r="B883" s="19" t="str">
        <f>IF($A883="","",IFERROR(INDEX(Bills!$B:$B,MATCH($A883,Bills!$A:$A,0)),""))</f>
        <v/>
      </c>
      <c r="C883" s="17"/>
      <c r="D883" s="21" t="str">
        <f>IF($C883="","",IFERROR(VLOOKUP($C883,Services!$A$4:$C$203,2,FALSE),"Other"))</f>
        <v/>
      </c>
      <c r="E883" s="17"/>
      <c r="F883" s="18" t="str">
        <f>IF($C883="","",IFERROR(VLOOKUP($C883,Services!$A$4:$C$203,3,FALSE),0))</f>
        <v/>
      </c>
      <c r="G883" s="20" t="str">
        <f t="shared" si="26"/>
        <v/>
      </c>
      <c r="H883" s="18"/>
      <c r="I883" s="20" t="str">
        <f t="shared" si="27"/>
        <v/>
      </c>
      <c r="J883" s="21" t="str">
        <f>IF(OR($A883="",$C883=""),"",$A883&amp;"#"&amp;COUNTIFS($A$4:$A883,$A883,$C$4:$C883,"&lt;&gt;"))</f>
        <v/>
      </c>
    </row>
    <row r="884" spans="1:10" x14ac:dyDescent="0.3">
      <c r="A884" s="17"/>
      <c r="B884" s="19" t="str">
        <f>IF($A884="","",IFERROR(INDEX(Bills!$B:$B,MATCH($A884,Bills!$A:$A,0)),""))</f>
        <v/>
      </c>
      <c r="C884" s="17"/>
      <c r="D884" s="21" t="str">
        <f>IF($C884="","",IFERROR(VLOOKUP($C884,Services!$A$4:$C$203,2,FALSE),"Other"))</f>
        <v/>
      </c>
      <c r="E884" s="17"/>
      <c r="F884" s="18" t="str">
        <f>IF($C884="","",IFERROR(VLOOKUP($C884,Services!$A$4:$C$203,3,FALSE),0))</f>
        <v/>
      </c>
      <c r="G884" s="20" t="str">
        <f t="shared" si="26"/>
        <v/>
      </c>
      <c r="H884" s="18"/>
      <c r="I884" s="20" t="str">
        <f t="shared" si="27"/>
        <v/>
      </c>
      <c r="J884" s="21" t="str">
        <f>IF(OR($A884="",$C884=""),"",$A884&amp;"#"&amp;COUNTIFS($A$4:$A884,$A884,$C$4:$C884,"&lt;&gt;"))</f>
        <v/>
      </c>
    </row>
    <row r="885" spans="1:10" x14ac:dyDescent="0.3">
      <c r="A885" s="17"/>
      <c r="B885" s="19" t="str">
        <f>IF($A885="","",IFERROR(INDEX(Bills!$B:$B,MATCH($A885,Bills!$A:$A,0)),""))</f>
        <v/>
      </c>
      <c r="C885" s="17"/>
      <c r="D885" s="21" t="str">
        <f>IF($C885="","",IFERROR(VLOOKUP($C885,Services!$A$4:$C$203,2,FALSE),"Other"))</f>
        <v/>
      </c>
      <c r="E885" s="17"/>
      <c r="F885" s="18" t="str">
        <f>IF($C885="","",IFERROR(VLOOKUP($C885,Services!$A$4:$C$203,3,FALSE),0))</f>
        <v/>
      </c>
      <c r="G885" s="20" t="str">
        <f t="shared" si="26"/>
        <v/>
      </c>
      <c r="H885" s="18"/>
      <c r="I885" s="20" t="str">
        <f t="shared" si="27"/>
        <v/>
      </c>
      <c r="J885" s="21" t="str">
        <f>IF(OR($A885="",$C885=""),"",$A885&amp;"#"&amp;COUNTIFS($A$4:$A885,$A885,$C$4:$C885,"&lt;&gt;"))</f>
        <v/>
      </c>
    </row>
    <row r="886" spans="1:10" x14ac:dyDescent="0.3">
      <c r="A886" s="17"/>
      <c r="B886" s="19" t="str">
        <f>IF($A886="","",IFERROR(INDEX(Bills!$B:$B,MATCH($A886,Bills!$A:$A,0)),""))</f>
        <v/>
      </c>
      <c r="C886" s="17"/>
      <c r="D886" s="21" t="str">
        <f>IF($C886="","",IFERROR(VLOOKUP($C886,Services!$A$4:$C$203,2,FALSE),"Other"))</f>
        <v/>
      </c>
      <c r="E886" s="17"/>
      <c r="F886" s="18" t="str">
        <f>IF($C886="","",IFERROR(VLOOKUP($C886,Services!$A$4:$C$203,3,FALSE),0))</f>
        <v/>
      </c>
      <c r="G886" s="20" t="str">
        <f t="shared" si="26"/>
        <v/>
      </c>
      <c r="H886" s="18"/>
      <c r="I886" s="20" t="str">
        <f t="shared" si="27"/>
        <v/>
      </c>
      <c r="J886" s="21" t="str">
        <f>IF(OR($A886="",$C886=""),"",$A886&amp;"#"&amp;COUNTIFS($A$4:$A886,$A886,$C$4:$C886,"&lt;&gt;"))</f>
        <v/>
      </c>
    </row>
    <row r="887" spans="1:10" x14ac:dyDescent="0.3">
      <c r="A887" s="17"/>
      <c r="B887" s="19" t="str">
        <f>IF($A887="","",IFERROR(INDEX(Bills!$B:$B,MATCH($A887,Bills!$A:$A,0)),""))</f>
        <v/>
      </c>
      <c r="C887" s="17"/>
      <c r="D887" s="21" t="str">
        <f>IF($C887="","",IFERROR(VLOOKUP($C887,Services!$A$4:$C$203,2,FALSE),"Other"))</f>
        <v/>
      </c>
      <c r="E887" s="17"/>
      <c r="F887" s="18" t="str">
        <f>IF($C887="","",IFERROR(VLOOKUP($C887,Services!$A$4:$C$203,3,FALSE),0))</f>
        <v/>
      </c>
      <c r="G887" s="20" t="str">
        <f t="shared" si="26"/>
        <v/>
      </c>
      <c r="H887" s="18"/>
      <c r="I887" s="20" t="str">
        <f t="shared" si="27"/>
        <v/>
      </c>
      <c r="J887" s="21" t="str">
        <f>IF(OR($A887="",$C887=""),"",$A887&amp;"#"&amp;COUNTIFS($A$4:$A887,$A887,$C$4:$C887,"&lt;&gt;"))</f>
        <v/>
      </c>
    </row>
    <row r="888" spans="1:10" x14ac:dyDescent="0.3">
      <c r="A888" s="17"/>
      <c r="B888" s="19" t="str">
        <f>IF($A888="","",IFERROR(INDEX(Bills!$B:$B,MATCH($A888,Bills!$A:$A,0)),""))</f>
        <v/>
      </c>
      <c r="C888" s="17"/>
      <c r="D888" s="21" t="str">
        <f>IF($C888="","",IFERROR(VLOOKUP($C888,Services!$A$4:$C$203,2,FALSE),"Other"))</f>
        <v/>
      </c>
      <c r="E888" s="17"/>
      <c r="F888" s="18" t="str">
        <f>IF($C888="","",IFERROR(VLOOKUP($C888,Services!$A$4:$C$203,3,FALSE),0))</f>
        <v/>
      </c>
      <c r="G888" s="20" t="str">
        <f t="shared" si="26"/>
        <v/>
      </c>
      <c r="H888" s="18"/>
      <c r="I888" s="20" t="str">
        <f t="shared" si="27"/>
        <v/>
      </c>
      <c r="J888" s="21" t="str">
        <f>IF(OR($A888="",$C888=""),"",$A888&amp;"#"&amp;COUNTIFS($A$4:$A888,$A888,$C$4:$C888,"&lt;&gt;"))</f>
        <v/>
      </c>
    </row>
    <row r="889" spans="1:10" x14ac:dyDescent="0.3">
      <c r="A889" s="17"/>
      <c r="B889" s="19" t="str">
        <f>IF($A889="","",IFERROR(INDEX(Bills!$B:$B,MATCH($A889,Bills!$A:$A,0)),""))</f>
        <v/>
      </c>
      <c r="C889" s="17"/>
      <c r="D889" s="21" t="str">
        <f>IF($C889="","",IFERROR(VLOOKUP($C889,Services!$A$4:$C$203,2,FALSE),"Other"))</f>
        <v/>
      </c>
      <c r="E889" s="17"/>
      <c r="F889" s="18" t="str">
        <f>IF($C889="","",IFERROR(VLOOKUP($C889,Services!$A$4:$C$203,3,FALSE),0))</f>
        <v/>
      </c>
      <c r="G889" s="20" t="str">
        <f t="shared" si="26"/>
        <v/>
      </c>
      <c r="H889" s="18"/>
      <c r="I889" s="20" t="str">
        <f t="shared" si="27"/>
        <v/>
      </c>
      <c r="J889" s="21" t="str">
        <f>IF(OR($A889="",$C889=""),"",$A889&amp;"#"&amp;COUNTIFS($A$4:$A889,$A889,$C$4:$C889,"&lt;&gt;"))</f>
        <v/>
      </c>
    </row>
    <row r="890" spans="1:10" x14ac:dyDescent="0.3">
      <c r="A890" s="17"/>
      <c r="B890" s="19" t="str">
        <f>IF($A890="","",IFERROR(INDEX(Bills!$B:$B,MATCH($A890,Bills!$A:$A,0)),""))</f>
        <v/>
      </c>
      <c r="C890" s="17"/>
      <c r="D890" s="21" t="str">
        <f>IF($C890="","",IFERROR(VLOOKUP($C890,Services!$A$4:$C$203,2,FALSE),"Other"))</f>
        <v/>
      </c>
      <c r="E890" s="17"/>
      <c r="F890" s="18" t="str">
        <f>IF($C890="","",IFERROR(VLOOKUP($C890,Services!$A$4:$C$203,3,FALSE),0))</f>
        <v/>
      </c>
      <c r="G890" s="20" t="str">
        <f t="shared" si="26"/>
        <v/>
      </c>
      <c r="H890" s="18"/>
      <c r="I890" s="20" t="str">
        <f t="shared" si="27"/>
        <v/>
      </c>
      <c r="J890" s="21" t="str">
        <f>IF(OR($A890="",$C890=""),"",$A890&amp;"#"&amp;COUNTIFS($A$4:$A890,$A890,$C$4:$C890,"&lt;&gt;"))</f>
        <v/>
      </c>
    </row>
    <row r="891" spans="1:10" x14ac:dyDescent="0.3">
      <c r="A891" s="17"/>
      <c r="B891" s="19" t="str">
        <f>IF($A891="","",IFERROR(INDEX(Bills!$B:$B,MATCH($A891,Bills!$A:$A,0)),""))</f>
        <v/>
      </c>
      <c r="C891" s="17"/>
      <c r="D891" s="21" t="str">
        <f>IF($C891="","",IFERROR(VLOOKUP($C891,Services!$A$4:$C$203,2,FALSE),"Other"))</f>
        <v/>
      </c>
      <c r="E891" s="17"/>
      <c r="F891" s="18" t="str">
        <f>IF($C891="","",IFERROR(VLOOKUP($C891,Services!$A$4:$C$203,3,FALSE),0))</f>
        <v/>
      </c>
      <c r="G891" s="20" t="str">
        <f t="shared" si="26"/>
        <v/>
      </c>
      <c r="H891" s="18"/>
      <c r="I891" s="20" t="str">
        <f t="shared" si="27"/>
        <v/>
      </c>
      <c r="J891" s="21" t="str">
        <f>IF(OR($A891="",$C891=""),"",$A891&amp;"#"&amp;COUNTIFS($A$4:$A891,$A891,$C$4:$C891,"&lt;&gt;"))</f>
        <v/>
      </c>
    </row>
    <row r="892" spans="1:10" x14ac:dyDescent="0.3">
      <c r="A892" s="17"/>
      <c r="B892" s="19" t="str">
        <f>IF($A892="","",IFERROR(INDEX(Bills!$B:$B,MATCH($A892,Bills!$A:$A,0)),""))</f>
        <v/>
      </c>
      <c r="C892" s="17"/>
      <c r="D892" s="21" t="str">
        <f>IF($C892="","",IFERROR(VLOOKUP($C892,Services!$A$4:$C$203,2,FALSE),"Other"))</f>
        <v/>
      </c>
      <c r="E892" s="17"/>
      <c r="F892" s="18" t="str">
        <f>IF($C892="","",IFERROR(VLOOKUP($C892,Services!$A$4:$C$203,3,FALSE),0))</f>
        <v/>
      </c>
      <c r="G892" s="20" t="str">
        <f t="shared" si="26"/>
        <v/>
      </c>
      <c r="H892" s="18"/>
      <c r="I892" s="20" t="str">
        <f t="shared" si="27"/>
        <v/>
      </c>
      <c r="J892" s="21" t="str">
        <f>IF(OR($A892="",$C892=""),"",$A892&amp;"#"&amp;COUNTIFS($A$4:$A892,$A892,$C$4:$C892,"&lt;&gt;"))</f>
        <v/>
      </c>
    </row>
    <row r="893" spans="1:10" x14ac:dyDescent="0.3">
      <c r="A893" s="17"/>
      <c r="B893" s="19" t="str">
        <f>IF($A893="","",IFERROR(INDEX(Bills!$B:$B,MATCH($A893,Bills!$A:$A,0)),""))</f>
        <v/>
      </c>
      <c r="C893" s="17"/>
      <c r="D893" s="21" t="str">
        <f>IF($C893="","",IFERROR(VLOOKUP($C893,Services!$A$4:$C$203,2,FALSE),"Other"))</f>
        <v/>
      </c>
      <c r="E893" s="17"/>
      <c r="F893" s="18" t="str">
        <f>IF($C893="","",IFERROR(VLOOKUP($C893,Services!$A$4:$C$203,3,FALSE),0))</f>
        <v/>
      </c>
      <c r="G893" s="20" t="str">
        <f t="shared" si="26"/>
        <v/>
      </c>
      <c r="H893" s="18"/>
      <c r="I893" s="20" t="str">
        <f t="shared" si="27"/>
        <v/>
      </c>
      <c r="J893" s="21" t="str">
        <f>IF(OR($A893="",$C893=""),"",$A893&amp;"#"&amp;COUNTIFS($A$4:$A893,$A893,$C$4:$C893,"&lt;&gt;"))</f>
        <v/>
      </c>
    </row>
    <row r="894" spans="1:10" x14ac:dyDescent="0.3">
      <c r="A894" s="17"/>
      <c r="B894" s="19" t="str">
        <f>IF($A894="","",IFERROR(INDEX(Bills!$B:$B,MATCH($A894,Bills!$A:$A,0)),""))</f>
        <v/>
      </c>
      <c r="C894" s="17"/>
      <c r="D894" s="21" t="str">
        <f>IF($C894="","",IFERROR(VLOOKUP($C894,Services!$A$4:$C$203,2,FALSE),"Other"))</f>
        <v/>
      </c>
      <c r="E894" s="17"/>
      <c r="F894" s="18" t="str">
        <f>IF($C894="","",IFERROR(VLOOKUP($C894,Services!$A$4:$C$203,3,FALSE),0))</f>
        <v/>
      </c>
      <c r="G894" s="20" t="str">
        <f t="shared" si="26"/>
        <v/>
      </c>
      <c r="H894" s="18"/>
      <c r="I894" s="20" t="str">
        <f t="shared" si="27"/>
        <v/>
      </c>
      <c r="J894" s="21" t="str">
        <f>IF(OR($A894="",$C894=""),"",$A894&amp;"#"&amp;COUNTIFS($A$4:$A894,$A894,$C$4:$C894,"&lt;&gt;"))</f>
        <v/>
      </c>
    </row>
    <row r="895" spans="1:10" x14ac:dyDescent="0.3">
      <c r="A895" s="17"/>
      <c r="B895" s="19" t="str">
        <f>IF($A895="","",IFERROR(INDEX(Bills!$B:$B,MATCH($A895,Bills!$A:$A,0)),""))</f>
        <v/>
      </c>
      <c r="C895" s="17"/>
      <c r="D895" s="21" t="str">
        <f>IF($C895="","",IFERROR(VLOOKUP($C895,Services!$A$4:$C$203,2,FALSE),"Other"))</f>
        <v/>
      </c>
      <c r="E895" s="17"/>
      <c r="F895" s="18" t="str">
        <f>IF($C895="","",IFERROR(VLOOKUP($C895,Services!$A$4:$C$203,3,FALSE),0))</f>
        <v/>
      </c>
      <c r="G895" s="20" t="str">
        <f t="shared" si="26"/>
        <v/>
      </c>
      <c r="H895" s="18"/>
      <c r="I895" s="20" t="str">
        <f t="shared" si="27"/>
        <v/>
      </c>
      <c r="J895" s="21" t="str">
        <f>IF(OR($A895="",$C895=""),"",$A895&amp;"#"&amp;COUNTIFS($A$4:$A895,$A895,$C$4:$C895,"&lt;&gt;"))</f>
        <v/>
      </c>
    </row>
    <row r="896" spans="1:10" x14ac:dyDescent="0.3">
      <c r="A896" s="17"/>
      <c r="B896" s="19" t="str">
        <f>IF($A896="","",IFERROR(INDEX(Bills!$B:$B,MATCH($A896,Bills!$A:$A,0)),""))</f>
        <v/>
      </c>
      <c r="C896" s="17"/>
      <c r="D896" s="21" t="str">
        <f>IF($C896="","",IFERROR(VLOOKUP($C896,Services!$A$4:$C$203,2,FALSE),"Other"))</f>
        <v/>
      </c>
      <c r="E896" s="17"/>
      <c r="F896" s="18" t="str">
        <f>IF($C896="","",IFERROR(VLOOKUP($C896,Services!$A$4:$C$203,3,FALSE),0))</f>
        <v/>
      </c>
      <c r="G896" s="20" t="str">
        <f t="shared" si="26"/>
        <v/>
      </c>
      <c r="H896" s="18"/>
      <c r="I896" s="20" t="str">
        <f t="shared" si="27"/>
        <v/>
      </c>
      <c r="J896" s="21" t="str">
        <f>IF(OR($A896="",$C896=""),"",$A896&amp;"#"&amp;COUNTIFS($A$4:$A896,$A896,$C$4:$C896,"&lt;&gt;"))</f>
        <v/>
      </c>
    </row>
    <row r="897" spans="1:10" x14ac:dyDescent="0.3">
      <c r="A897" s="17"/>
      <c r="B897" s="19" t="str">
        <f>IF($A897="","",IFERROR(INDEX(Bills!$B:$B,MATCH($A897,Bills!$A:$A,0)),""))</f>
        <v/>
      </c>
      <c r="C897" s="17"/>
      <c r="D897" s="21" t="str">
        <f>IF($C897="","",IFERROR(VLOOKUP($C897,Services!$A$4:$C$203,2,FALSE),"Other"))</f>
        <v/>
      </c>
      <c r="E897" s="17"/>
      <c r="F897" s="18" t="str">
        <f>IF($C897="","",IFERROR(VLOOKUP($C897,Services!$A$4:$C$203,3,FALSE),0))</f>
        <v/>
      </c>
      <c r="G897" s="20" t="str">
        <f t="shared" si="26"/>
        <v/>
      </c>
      <c r="H897" s="18"/>
      <c r="I897" s="20" t="str">
        <f t="shared" si="27"/>
        <v/>
      </c>
      <c r="J897" s="21" t="str">
        <f>IF(OR($A897="",$C897=""),"",$A897&amp;"#"&amp;COUNTIFS($A$4:$A897,$A897,$C$4:$C897,"&lt;&gt;"))</f>
        <v/>
      </c>
    </row>
    <row r="898" spans="1:10" x14ac:dyDescent="0.3">
      <c r="A898" s="17"/>
      <c r="B898" s="19" t="str">
        <f>IF($A898="","",IFERROR(INDEX(Bills!$B:$B,MATCH($A898,Bills!$A:$A,0)),""))</f>
        <v/>
      </c>
      <c r="C898" s="17"/>
      <c r="D898" s="21" t="str">
        <f>IF($C898="","",IFERROR(VLOOKUP($C898,Services!$A$4:$C$203,2,FALSE),"Other"))</f>
        <v/>
      </c>
      <c r="E898" s="17"/>
      <c r="F898" s="18" t="str">
        <f>IF($C898="","",IFERROR(VLOOKUP($C898,Services!$A$4:$C$203,3,FALSE),0))</f>
        <v/>
      </c>
      <c r="G898" s="20" t="str">
        <f t="shared" si="26"/>
        <v/>
      </c>
      <c r="H898" s="18"/>
      <c r="I898" s="20" t="str">
        <f t="shared" si="27"/>
        <v/>
      </c>
      <c r="J898" s="21" t="str">
        <f>IF(OR($A898="",$C898=""),"",$A898&amp;"#"&amp;COUNTIFS($A$4:$A898,$A898,$C$4:$C898,"&lt;&gt;"))</f>
        <v/>
      </c>
    </row>
    <row r="899" spans="1:10" x14ac:dyDescent="0.3">
      <c r="A899" s="17"/>
      <c r="B899" s="19" t="str">
        <f>IF($A899="","",IFERROR(INDEX(Bills!$B:$B,MATCH($A899,Bills!$A:$A,0)),""))</f>
        <v/>
      </c>
      <c r="C899" s="17"/>
      <c r="D899" s="21" t="str">
        <f>IF($C899="","",IFERROR(VLOOKUP($C899,Services!$A$4:$C$203,2,FALSE),"Other"))</f>
        <v/>
      </c>
      <c r="E899" s="17"/>
      <c r="F899" s="18" t="str">
        <f>IF($C899="","",IFERROR(VLOOKUP($C899,Services!$A$4:$C$203,3,FALSE),0))</f>
        <v/>
      </c>
      <c r="G899" s="20" t="str">
        <f t="shared" si="26"/>
        <v/>
      </c>
      <c r="H899" s="18"/>
      <c r="I899" s="20" t="str">
        <f t="shared" si="27"/>
        <v/>
      </c>
      <c r="J899" s="21" t="str">
        <f>IF(OR($A899="",$C899=""),"",$A899&amp;"#"&amp;COUNTIFS($A$4:$A899,$A899,$C$4:$C899,"&lt;&gt;"))</f>
        <v/>
      </c>
    </row>
    <row r="900" spans="1:10" x14ac:dyDescent="0.3">
      <c r="A900" s="17"/>
      <c r="B900" s="19" t="str">
        <f>IF($A900="","",IFERROR(INDEX(Bills!$B:$B,MATCH($A900,Bills!$A:$A,0)),""))</f>
        <v/>
      </c>
      <c r="C900" s="17"/>
      <c r="D900" s="21" t="str">
        <f>IF($C900="","",IFERROR(VLOOKUP($C900,Services!$A$4:$C$203,2,FALSE),"Other"))</f>
        <v/>
      </c>
      <c r="E900" s="17"/>
      <c r="F900" s="18" t="str">
        <f>IF($C900="","",IFERROR(VLOOKUP($C900,Services!$A$4:$C$203,3,FALSE),0))</f>
        <v/>
      </c>
      <c r="G900" s="20" t="str">
        <f t="shared" ref="G900:G963" si="28">IF($C900="","",IF($E900="",1,N($E900))*N($F900))</f>
        <v/>
      </c>
      <c r="H900" s="18"/>
      <c r="I900" s="20" t="str">
        <f t="shared" ref="I900:I963" si="29">IF($C900="","",G900-N(H900))</f>
        <v/>
      </c>
      <c r="J900" s="21" t="str">
        <f>IF(OR($A900="",$C900=""),"",$A900&amp;"#"&amp;COUNTIFS($A$4:$A900,$A900,$C$4:$C900,"&lt;&gt;"))</f>
        <v/>
      </c>
    </row>
    <row r="901" spans="1:10" x14ac:dyDescent="0.3">
      <c r="A901" s="17"/>
      <c r="B901" s="19" t="str">
        <f>IF($A901="","",IFERROR(INDEX(Bills!$B:$B,MATCH($A901,Bills!$A:$A,0)),""))</f>
        <v/>
      </c>
      <c r="C901" s="17"/>
      <c r="D901" s="21" t="str">
        <f>IF($C901="","",IFERROR(VLOOKUP($C901,Services!$A$4:$C$203,2,FALSE),"Other"))</f>
        <v/>
      </c>
      <c r="E901" s="17"/>
      <c r="F901" s="18" t="str">
        <f>IF($C901="","",IFERROR(VLOOKUP($C901,Services!$A$4:$C$203,3,FALSE),0))</f>
        <v/>
      </c>
      <c r="G901" s="20" t="str">
        <f t="shared" si="28"/>
        <v/>
      </c>
      <c r="H901" s="18"/>
      <c r="I901" s="20" t="str">
        <f t="shared" si="29"/>
        <v/>
      </c>
      <c r="J901" s="21" t="str">
        <f>IF(OR($A901="",$C901=""),"",$A901&amp;"#"&amp;COUNTIFS($A$4:$A901,$A901,$C$4:$C901,"&lt;&gt;"))</f>
        <v/>
      </c>
    </row>
    <row r="902" spans="1:10" x14ac:dyDescent="0.3">
      <c r="A902" s="17"/>
      <c r="B902" s="19" t="str">
        <f>IF($A902="","",IFERROR(INDEX(Bills!$B:$B,MATCH($A902,Bills!$A:$A,0)),""))</f>
        <v/>
      </c>
      <c r="C902" s="17"/>
      <c r="D902" s="21" t="str">
        <f>IF($C902="","",IFERROR(VLOOKUP($C902,Services!$A$4:$C$203,2,FALSE),"Other"))</f>
        <v/>
      </c>
      <c r="E902" s="17"/>
      <c r="F902" s="18" t="str">
        <f>IF($C902="","",IFERROR(VLOOKUP($C902,Services!$A$4:$C$203,3,FALSE),0))</f>
        <v/>
      </c>
      <c r="G902" s="20" t="str">
        <f t="shared" si="28"/>
        <v/>
      </c>
      <c r="H902" s="18"/>
      <c r="I902" s="20" t="str">
        <f t="shared" si="29"/>
        <v/>
      </c>
      <c r="J902" s="21" t="str">
        <f>IF(OR($A902="",$C902=""),"",$A902&amp;"#"&amp;COUNTIFS($A$4:$A902,$A902,$C$4:$C902,"&lt;&gt;"))</f>
        <v/>
      </c>
    </row>
    <row r="903" spans="1:10" x14ac:dyDescent="0.3">
      <c r="A903" s="17"/>
      <c r="B903" s="19" t="str">
        <f>IF($A903="","",IFERROR(INDEX(Bills!$B:$B,MATCH($A903,Bills!$A:$A,0)),""))</f>
        <v/>
      </c>
      <c r="C903" s="17"/>
      <c r="D903" s="21" t="str">
        <f>IF($C903="","",IFERROR(VLOOKUP($C903,Services!$A$4:$C$203,2,FALSE),"Other"))</f>
        <v/>
      </c>
      <c r="E903" s="17"/>
      <c r="F903" s="18" t="str">
        <f>IF($C903="","",IFERROR(VLOOKUP($C903,Services!$A$4:$C$203,3,FALSE),0))</f>
        <v/>
      </c>
      <c r="G903" s="20" t="str">
        <f t="shared" si="28"/>
        <v/>
      </c>
      <c r="H903" s="18"/>
      <c r="I903" s="20" t="str">
        <f t="shared" si="29"/>
        <v/>
      </c>
      <c r="J903" s="21" t="str">
        <f>IF(OR($A903="",$C903=""),"",$A903&amp;"#"&amp;COUNTIFS($A$4:$A903,$A903,$C$4:$C903,"&lt;&gt;"))</f>
        <v/>
      </c>
    </row>
    <row r="904" spans="1:10" x14ac:dyDescent="0.3">
      <c r="A904" s="17"/>
      <c r="B904" s="19" t="str">
        <f>IF($A904="","",IFERROR(INDEX(Bills!$B:$B,MATCH($A904,Bills!$A:$A,0)),""))</f>
        <v/>
      </c>
      <c r="C904" s="17"/>
      <c r="D904" s="21" t="str">
        <f>IF($C904="","",IFERROR(VLOOKUP($C904,Services!$A$4:$C$203,2,FALSE),"Other"))</f>
        <v/>
      </c>
      <c r="E904" s="17"/>
      <c r="F904" s="18" t="str">
        <f>IF($C904="","",IFERROR(VLOOKUP($C904,Services!$A$4:$C$203,3,FALSE),0))</f>
        <v/>
      </c>
      <c r="G904" s="20" t="str">
        <f t="shared" si="28"/>
        <v/>
      </c>
      <c r="H904" s="18"/>
      <c r="I904" s="20" t="str">
        <f t="shared" si="29"/>
        <v/>
      </c>
      <c r="J904" s="21" t="str">
        <f>IF(OR($A904="",$C904=""),"",$A904&amp;"#"&amp;COUNTIFS($A$4:$A904,$A904,$C$4:$C904,"&lt;&gt;"))</f>
        <v/>
      </c>
    </row>
    <row r="905" spans="1:10" x14ac:dyDescent="0.3">
      <c r="A905" s="17"/>
      <c r="B905" s="19" t="str">
        <f>IF($A905="","",IFERROR(INDEX(Bills!$B:$B,MATCH($A905,Bills!$A:$A,0)),""))</f>
        <v/>
      </c>
      <c r="C905" s="17"/>
      <c r="D905" s="21" t="str">
        <f>IF($C905="","",IFERROR(VLOOKUP($C905,Services!$A$4:$C$203,2,FALSE),"Other"))</f>
        <v/>
      </c>
      <c r="E905" s="17"/>
      <c r="F905" s="18" t="str">
        <f>IF($C905="","",IFERROR(VLOOKUP($C905,Services!$A$4:$C$203,3,FALSE),0))</f>
        <v/>
      </c>
      <c r="G905" s="20" t="str">
        <f t="shared" si="28"/>
        <v/>
      </c>
      <c r="H905" s="18"/>
      <c r="I905" s="20" t="str">
        <f t="shared" si="29"/>
        <v/>
      </c>
      <c r="J905" s="21" t="str">
        <f>IF(OR($A905="",$C905=""),"",$A905&amp;"#"&amp;COUNTIFS($A$4:$A905,$A905,$C$4:$C905,"&lt;&gt;"))</f>
        <v/>
      </c>
    </row>
    <row r="906" spans="1:10" x14ac:dyDescent="0.3">
      <c r="A906" s="17"/>
      <c r="B906" s="19" t="str">
        <f>IF($A906="","",IFERROR(INDEX(Bills!$B:$B,MATCH($A906,Bills!$A:$A,0)),""))</f>
        <v/>
      </c>
      <c r="C906" s="17"/>
      <c r="D906" s="21" t="str">
        <f>IF($C906="","",IFERROR(VLOOKUP($C906,Services!$A$4:$C$203,2,FALSE),"Other"))</f>
        <v/>
      </c>
      <c r="E906" s="17"/>
      <c r="F906" s="18" t="str">
        <f>IF($C906="","",IFERROR(VLOOKUP($C906,Services!$A$4:$C$203,3,FALSE),0))</f>
        <v/>
      </c>
      <c r="G906" s="20" t="str">
        <f t="shared" si="28"/>
        <v/>
      </c>
      <c r="H906" s="18"/>
      <c r="I906" s="20" t="str">
        <f t="shared" si="29"/>
        <v/>
      </c>
      <c r="J906" s="21" t="str">
        <f>IF(OR($A906="",$C906=""),"",$A906&amp;"#"&amp;COUNTIFS($A$4:$A906,$A906,$C$4:$C906,"&lt;&gt;"))</f>
        <v/>
      </c>
    </row>
    <row r="907" spans="1:10" x14ac:dyDescent="0.3">
      <c r="A907" s="17"/>
      <c r="B907" s="19" t="str">
        <f>IF($A907="","",IFERROR(INDEX(Bills!$B:$B,MATCH($A907,Bills!$A:$A,0)),""))</f>
        <v/>
      </c>
      <c r="C907" s="17"/>
      <c r="D907" s="21" t="str">
        <f>IF($C907="","",IFERROR(VLOOKUP($C907,Services!$A$4:$C$203,2,FALSE),"Other"))</f>
        <v/>
      </c>
      <c r="E907" s="17"/>
      <c r="F907" s="18" t="str">
        <f>IF($C907="","",IFERROR(VLOOKUP($C907,Services!$A$4:$C$203,3,FALSE),0))</f>
        <v/>
      </c>
      <c r="G907" s="20" t="str">
        <f t="shared" si="28"/>
        <v/>
      </c>
      <c r="H907" s="18"/>
      <c r="I907" s="20" t="str">
        <f t="shared" si="29"/>
        <v/>
      </c>
      <c r="J907" s="21" t="str">
        <f>IF(OR($A907="",$C907=""),"",$A907&amp;"#"&amp;COUNTIFS($A$4:$A907,$A907,$C$4:$C907,"&lt;&gt;"))</f>
        <v/>
      </c>
    </row>
    <row r="908" spans="1:10" x14ac:dyDescent="0.3">
      <c r="A908" s="17"/>
      <c r="B908" s="19" t="str">
        <f>IF($A908="","",IFERROR(INDEX(Bills!$B:$B,MATCH($A908,Bills!$A:$A,0)),""))</f>
        <v/>
      </c>
      <c r="C908" s="17"/>
      <c r="D908" s="21" t="str">
        <f>IF($C908="","",IFERROR(VLOOKUP($C908,Services!$A$4:$C$203,2,FALSE),"Other"))</f>
        <v/>
      </c>
      <c r="E908" s="17"/>
      <c r="F908" s="18" t="str">
        <f>IF($C908="","",IFERROR(VLOOKUP($C908,Services!$A$4:$C$203,3,FALSE),0))</f>
        <v/>
      </c>
      <c r="G908" s="20" t="str">
        <f t="shared" si="28"/>
        <v/>
      </c>
      <c r="H908" s="18"/>
      <c r="I908" s="20" t="str">
        <f t="shared" si="29"/>
        <v/>
      </c>
      <c r="J908" s="21" t="str">
        <f>IF(OR($A908="",$C908=""),"",$A908&amp;"#"&amp;COUNTIFS($A$4:$A908,$A908,$C$4:$C908,"&lt;&gt;"))</f>
        <v/>
      </c>
    </row>
    <row r="909" spans="1:10" x14ac:dyDescent="0.3">
      <c r="A909" s="17"/>
      <c r="B909" s="19" t="str">
        <f>IF($A909="","",IFERROR(INDEX(Bills!$B:$B,MATCH($A909,Bills!$A:$A,0)),""))</f>
        <v/>
      </c>
      <c r="C909" s="17"/>
      <c r="D909" s="21" t="str">
        <f>IF($C909="","",IFERROR(VLOOKUP($C909,Services!$A$4:$C$203,2,FALSE),"Other"))</f>
        <v/>
      </c>
      <c r="E909" s="17"/>
      <c r="F909" s="18" t="str">
        <f>IF($C909="","",IFERROR(VLOOKUP($C909,Services!$A$4:$C$203,3,FALSE),0))</f>
        <v/>
      </c>
      <c r="G909" s="20" t="str">
        <f t="shared" si="28"/>
        <v/>
      </c>
      <c r="H909" s="18"/>
      <c r="I909" s="20" t="str">
        <f t="shared" si="29"/>
        <v/>
      </c>
      <c r="J909" s="21" t="str">
        <f>IF(OR($A909="",$C909=""),"",$A909&amp;"#"&amp;COUNTIFS($A$4:$A909,$A909,$C$4:$C909,"&lt;&gt;"))</f>
        <v/>
      </c>
    </row>
    <row r="910" spans="1:10" x14ac:dyDescent="0.3">
      <c r="A910" s="17"/>
      <c r="B910" s="19" t="str">
        <f>IF($A910="","",IFERROR(INDEX(Bills!$B:$B,MATCH($A910,Bills!$A:$A,0)),""))</f>
        <v/>
      </c>
      <c r="C910" s="17"/>
      <c r="D910" s="21" t="str">
        <f>IF($C910="","",IFERROR(VLOOKUP($C910,Services!$A$4:$C$203,2,FALSE),"Other"))</f>
        <v/>
      </c>
      <c r="E910" s="17"/>
      <c r="F910" s="18" t="str">
        <f>IF($C910="","",IFERROR(VLOOKUP($C910,Services!$A$4:$C$203,3,FALSE),0))</f>
        <v/>
      </c>
      <c r="G910" s="20" t="str">
        <f t="shared" si="28"/>
        <v/>
      </c>
      <c r="H910" s="18"/>
      <c r="I910" s="20" t="str">
        <f t="shared" si="29"/>
        <v/>
      </c>
      <c r="J910" s="21" t="str">
        <f>IF(OR($A910="",$C910=""),"",$A910&amp;"#"&amp;COUNTIFS($A$4:$A910,$A910,$C$4:$C910,"&lt;&gt;"))</f>
        <v/>
      </c>
    </row>
    <row r="911" spans="1:10" x14ac:dyDescent="0.3">
      <c r="A911" s="17"/>
      <c r="B911" s="19" t="str">
        <f>IF($A911="","",IFERROR(INDEX(Bills!$B:$B,MATCH($A911,Bills!$A:$A,0)),""))</f>
        <v/>
      </c>
      <c r="C911" s="17"/>
      <c r="D911" s="21" t="str">
        <f>IF($C911="","",IFERROR(VLOOKUP($C911,Services!$A$4:$C$203,2,FALSE),"Other"))</f>
        <v/>
      </c>
      <c r="E911" s="17"/>
      <c r="F911" s="18" t="str">
        <f>IF($C911="","",IFERROR(VLOOKUP($C911,Services!$A$4:$C$203,3,FALSE),0))</f>
        <v/>
      </c>
      <c r="G911" s="20" t="str">
        <f t="shared" si="28"/>
        <v/>
      </c>
      <c r="H911" s="18"/>
      <c r="I911" s="20" t="str">
        <f t="shared" si="29"/>
        <v/>
      </c>
      <c r="J911" s="21" t="str">
        <f>IF(OR($A911="",$C911=""),"",$A911&amp;"#"&amp;COUNTIFS($A$4:$A911,$A911,$C$4:$C911,"&lt;&gt;"))</f>
        <v/>
      </c>
    </row>
    <row r="912" spans="1:10" x14ac:dyDescent="0.3">
      <c r="A912" s="17"/>
      <c r="B912" s="19" t="str">
        <f>IF($A912="","",IFERROR(INDEX(Bills!$B:$B,MATCH($A912,Bills!$A:$A,0)),""))</f>
        <v/>
      </c>
      <c r="C912" s="17"/>
      <c r="D912" s="21" t="str">
        <f>IF($C912="","",IFERROR(VLOOKUP($C912,Services!$A$4:$C$203,2,FALSE),"Other"))</f>
        <v/>
      </c>
      <c r="E912" s="17"/>
      <c r="F912" s="18" t="str">
        <f>IF($C912="","",IFERROR(VLOOKUP($C912,Services!$A$4:$C$203,3,FALSE),0))</f>
        <v/>
      </c>
      <c r="G912" s="20" t="str">
        <f t="shared" si="28"/>
        <v/>
      </c>
      <c r="H912" s="18"/>
      <c r="I912" s="20" t="str">
        <f t="shared" si="29"/>
        <v/>
      </c>
      <c r="J912" s="21" t="str">
        <f>IF(OR($A912="",$C912=""),"",$A912&amp;"#"&amp;COUNTIFS($A$4:$A912,$A912,$C$4:$C912,"&lt;&gt;"))</f>
        <v/>
      </c>
    </row>
    <row r="913" spans="1:10" x14ac:dyDescent="0.3">
      <c r="A913" s="17"/>
      <c r="B913" s="19" t="str">
        <f>IF($A913="","",IFERROR(INDEX(Bills!$B:$B,MATCH($A913,Bills!$A:$A,0)),""))</f>
        <v/>
      </c>
      <c r="C913" s="17"/>
      <c r="D913" s="21" t="str">
        <f>IF($C913="","",IFERROR(VLOOKUP($C913,Services!$A$4:$C$203,2,FALSE),"Other"))</f>
        <v/>
      </c>
      <c r="E913" s="17"/>
      <c r="F913" s="18" t="str">
        <f>IF($C913="","",IFERROR(VLOOKUP($C913,Services!$A$4:$C$203,3,FALSE),0))</f>
        <v/>
      </c>
      <c r="G913" s="20" t="str">
        <f t="shared" si="28"/>
        <v/>
      </c>
      <c r="H913" s="18"/>
      <c r="I913" s="20" t="str">
        <f t="shared" si="29"/>
        <v/>
      </c>
      <c r="J913" s="21" t="str">
        <f>IF(OR($A913="",$C913=""),"",$A913&amp;"#"&amp;COUNTIFS($A$4:$A913,$A913,$C$4:$C913,"&lt;&gt;"))</f>
        <v/>
      </c>
    </row>
    <row r="914" spans="1:10" x14ac:dyDescent="0.3">
      <c r="A914" s="17"/>
      <c r="B914" s="19" t="str">
        <f>IF($A914="","",IFERROR(INDEX(Bills!$B:$B,MATCH($A914,Bills!$A:$A,0)),""))</f>
        <v/>
      </c>
      <c r="C914" s="17"/>
      <c r="D914" s="21" t="str">
        <f>IF($C914="","",IFERROR(VLOOKUP($C914,Services!$A$4:$C$203,2,FALSE),"Other"))</f>
        <v/>
      </c>
      <c r="E914" s="17"/>
      <c r="F914" s="18" t="str">
        <f>IF($C914="","",IFERROR(VLOOKUP($C914,Services!$A$4:$C$203,3,FALSE),0))</f>
        <v/>
      </c>
      <c r="G914" s="20" t="str">
        <f t="shared" si="28"/>
        <v/>
      </c>
      <c r="H914" s="18"/>
      <c r="I914" s="20" t="str">
        <f t="shared" si="29"/>
        <v/>
      </c>
      <c r="J914" s="21" t="str">
        <f>IF(OR($A914="",$C914=""),"",$A914&amp;"#"&amp;COUNTIFS($A$4:$A914,$A914,$C$4:$C914,"&lt;&gt;"))</f>
        <v/>
      </c>
    </row>
    <row r="915" spans="1:10" x14ac:dyDescent="0.3">
      <c r="A915" s="17"/>
      <c r="B915" s="19" t="str">
        <f>IF($A915="","",IFERROR(INDEX(Bills!$B:$B,MATCH($A915,Bills!$A:$A,0)),""))</f>
        <v/>
      </c>
      <c r="C915" s="17"/>
      <c r="D915" s="21" t="str">
        <f>IF($C915="","",IFERROR(VLOOKUP($C915,Services!$A$4:$C$203,2,FALSE),"Other"))</f>
        <v/>
      </c>
      <c r="E915" s="17"/>
      <c r="F915" s="18" t="str">
        <f>IF($C915="","",IFERROR(VLOOKUP($C915,Services!$A$4:$C$203,3,FALSE),0))</f>
        <v/>
      </c>
      <c r="G915" s="20" t="str">
        <f t="shared" si="28"/>
        <v/>
      </c>
      <c r="H915" s="18"/>
      <c r="I915" s="20" t="str">
        <f t="shared" si="29"/>
        <v/>
      </c>
      <c r="J915" s="21" t="str">
        <f>IF(OR($A915="",$C915=""),"",$A915&amp;"#"&amp;COUNTIFS($A$4:$A915,$A915,$C$4:$C915,"&lt;&gt;"))</f>
        <v/>
      </c>
    </row>
    <row r="916" spans="1:10" x14ac:dyDescent="0.3">
      <c r="A916" s="17"/>
      <c r="B916" s="19" t="str">
        <f>IF($A916="","",IFERROR(INDEX(Bills!$B:$B,MATCH($A916,Bills!$A:$A,0)),""))</f>
        <v/>
      </c>
      <c r="C916" s="17"/>
      <c r="D916" s="21" t="str">
        <f>IF($C916="","",IFERROR(VLOOKUP($C916,Services!$A$4:$C$203,2,FALSE),"Other"))</f>
        <v/>
      </c>
      <c r="E916" s="17"/>
      <c r="F916" s="18" t="str">
        <f>IF($C916="","",IFERROR(VLOOKUP($C916,Services!$A$4:$C$203,3,FALSE),0))</f>
        <v/>
      </c>
      <c r="G916" s="20" t="str">
        <f t="shared" si="28"/>
        <v/>
      </c>
      <c r="H916" s="18"/>
      <c r="I916" s="20" t="str">
        <f t="shared" si="29"/>
        <v/>
      </c>
      <c r="J916" s="21" t="str">
        <f>IF(OR($A916="",$C916=""),"",$A916&amp;"#"&amp;COUNTIFS($A$4:$A916,$A916,$C$4:$C916,"&lt;&gt;"))</f>
        <v/>
      </c>
    </row>
    <row r="917" spans="1:10" x14ac:dyDescent="0.3">
      <c r="A917" s="17"/>
      <c r="B917" s="19" t="str">
        <f>IF($A917="","",IFERROR(INDEX(Bills!$B:$B,MATCH($A917,Bills!$A:$A,0)),""))</f>
        <v/>
      </c>
      <c r="C917" s="17"/>
      <c r="D917" s="21" t="str">
        <f>IF($C917="","",IFERROR(VLOOKUP($C917,Services!$A$4:$C$203,2,FALSE),"Other"))</f>
        <v/>
      </c>
      <c r="E917" s="17"/>
      <c r="F917" s="18" t="str">
        <f>IF($C917="","",IFERROR(VLOOKUP($C917,Services!$A$4:$C$203,3,FALSE),0))</f>
        <v/>
      </c>
      <c r="G917" s="20" t="str">
        <f t="shared" si="28"/>
        <v/>
      </c>
      <c r="H917" s="18"/>
      <c r="I917" s="20" t="str">
        <f t="shared" si="29"/>
        <v/>
      </c>
      <c r="J917" s="21" t="str">
        <f>IF(OR($A917="",$C917=""),"",$A917&amp;"#"&amp;COUNTIFS($A$4:$A917,$A917,$C$4:$C917,"&lt;&gt;"))</f>
        <v/>
      </c>
    </row>
    <row r="918" spans="1:10" x14ac:dyDescent="0.3">
      <c r="A918" s="17"/>
      <c r="B918" s="19" t="str">
        <f>IF($A918="","",IFERROR(INDEX(Bills!$B:$B,MATCH($A918,Bills!$A:$A,0)),""))</f>
        <v/>
      </c>
      <c r="C918" s="17"/>
      <c r="D918" s="21" t="str">
        <f>IF($C918="","",IFERROR(VLOOKUP($C918,Services!$A$4:$C$203,2,FALSE),"Other"))</f>
        <v/>
      </c>
      <c r="E918" s="17"/>
      <c r="F918" s="18" t="str">
        <f>IF($C918="","",IFERROR(VLOOKUP($C918,Services!$A$4:$C$203,3,FALSE),0))</f>
        <v/>
      </c>
      <c r="G918" s="20" t="str">
        <f t="shared" si="28"/>
        <v/>
      </c>
      <c r="H918" s="18"/>
      <c r="I918" s="20" t="str">
        <f t="shared" si="29"/>
        <v/>
      </c>
      <c r="J918" s="21" t="str">
        <f>IF(OR($A918="",$C918=""),"",$A918&amp;"#"&amp;COUNTIFS($A$4:$A918,$A918,$C$4:$C918,"&lt;&gt;"))</f>
        <v/>
      </c>
    </row>
    <row r="919" spans="1:10" x14ac:dyDescent="0.3">
      <c r="A919" s="17"/>
      <c r="B919" s="19" t="str">
        <f>IF($A919="","",IFERROR(INDEX(Bills!$B:$B,MATCH($A919,Bills!$A:$A,0)),""))</f>
        <v/>
      </c>
      <c r="C919" s="17"/>
      <c r="D919" s="21" t="str">
        <f>IF($C919="","",IFERROR(VLOOKUP($C919,Services!$A$4:$C$203,2,FALSE),"Other"))</f>
        <v/>
      </c>
      <c r="E919" s="17"/>
      <c r="F919" s="18" t="str">
        <f>IF($C919="","",IFERROR(VLOOKUP($C919,Services!$A$4:$C$203,3,FALSE),0))</f>
        <v/>
      </c>
      <c r="G919" s="20" t="str">
        <f t="shared" si="28"/>
        <v/>
      </c>
      <c r="H919" s="18"/>
      <c r="I919" s="20" t="str">
        <f t="shared" si="29"/>
        <v/>
      </c>
      <c r="J919" s="21" t="str">
        <f>IF(OR($A919="",$C919=""),"",$A919&amp;"#"&amp;COUNTIFS($A$4:$A919,$A919,$C$4:$C919,"&lt;&gt;"))</f>
        <v/>
      </c>
    </row>
    <row r="920" spans="1:10" x14ac:dyDescent="0.3">
      <c r="A920" s="17"/>
      <c r="B920" s="19" t="str">
        <f>IF($A920="","",IFERROR(INDEX(Bills!$B:$B,MATCH($A920,Bills!$A:$A,0)),""))</f>
        <v/>
      </c>
      <c r="C920" s="17"/>
      <c r="D920" s="21" t="str">
        <f>IF($C920="","",IFERROR(VLOOKUP($C920,Services!$A$4:$C$203,2,FALSE),"Other"))</f>
        <v/>
      </c>
      <c r="E920" s="17"/>
      <c r="F920" s="18" t="str">
        <f>IF($C920="","",IFERROR(VLOOKUP($C920,Services!$A$4:$C$203,3,FALSE),0))</f>
        <v/>
      </c>
      <c r="G920" s="20" t="str">
        <f t="shared" si="28"/>
        <v/>
      </c>
      <c r="H920" s="18"/>
      <c r="I920" s="20" t="str">
        <f t="shared" si="29"/>
        <v/>
      </c>
      <c r="J920" s="21" t="str">
        <f>IF(OR($A920="",$C920=""),"",$A920&amp;"#"&amp;COUNTIFS($A$4:$A920,$A920,$C$4:$C920,"&lt;&gt;"))</f>
        <v/>
      </c>
    </row>
    <row r="921" spans="1:10" x14ac:dyDescent="0.3">
      <c r="A921" s="17"/>
      <c r="B921" s="19" t="str">
        <f>IF($A921="","",IFERROR(INDEX(Bills!$B:$B,MATCH($A921,Bills!$A:$A,0)),""))</f>
        <v/>
      </c>
      <c r="C921" s="17"/>
      <c r="D921" s="21" t="str">
        <f>IF($C921="","",IFERROR(VLOOKUP($C921,Services!$A$4:$C$203,2,FALSE),"Other"))</f>
        <v/>
      </c>
      <c r="E921" s="17"/>
      <c r="F921" s="18" t="str">
        <f>IF($C921="","",IFERROR(VLOOKUP($C921,Services!$A$4:$C$203,3,FALSE),0))</f>
        <v/>
      </c>
      <c r="G921" s="20" t="str">
        <f t="shared" si="28"/>
        <v/>
      </c>
      <c r="H921" s="18"/>
      <c r="I921" s="20" t="str">
        <f t="shared" si="29"/>
        <v/>
      </c>
      <c r="J921" s="21" t="str">
        <f>IF(OR($A921="",$C921=""),"",$A921&amp;"#"&amp;COUNTIFS($A$4:$A921,$A921,$C$4:$C921,"&lt;&gt;"))</f>
        <v/>
      </c>
    </row>
    <row r="922" spans="1:10" x14ac:dyDescent="0.3">
      <c r="A922" s="17"/>
      <c r="B922" s="19" t="str">
        <f>IF($A922="","",IFERROR(INDEX(Bills!$B:$B,MATCH($A922,Bills!$A:$A,0)),""))</f>
        <v/>
      </c>
      <c r="C922" s="17"/>
      <c r="D922" s="21" t="str">
        <f>IF($C922="","",IFERROR(VLOOKUP($C922,Services!$A$4:$C$203,2,FALSE),"Other"))</f>
        <v/>
      </c>
      <c r="E922" s="17"/>
      <c r="F922" s="18" t="str">
        <f>IF($C922="","",IFERROR(VLOOKUP($C922,Services!$A$4:$C$203,3,FALSE),0))</f>
        <v/>
      </c>
      <c r="G922" s="20" t="str">
        <f t="shared" si="28"/>
        <v/>
      </c>
      <c r="H922" s="18"/>
      <c r="I922" s="20" t="str">
        <f t="shared" si="29"/>
        <v/>
      </c>
      <c r="J922" s="21" t="str">
        <f>IF(OR($A922="",$C922=""),"",$A922&amp;"#"&amp;COUNTIFS($A$4:$A922,$A922,$C$4:$C922,"&lt;&gt;"))</f>
        <v/>
      </c>
    </row>
    <row r="923" spans="1:10" x14ac:dyDescent="0.3">
      <c r="A923" s="17"/>
      <c r="B923" s="19" t="str">
        <f>IF($A923="","",IFERROR(INDEX(Bills!$B:$B,MATCH($A923,Bills!$A:$A,0)),""))</f>
        <v/>
      </c>
      <c r="C923" s="17"/>
      <c r="D923" s="21" t="str">
        <f>IF($C923="","",IFERROR(VLOOKUP($C923,Services!$A$4:$C$203,2,FALSE),"Other"))</f>
        <v/>
      </c>
      <c r="E923" s="17"/>
      <c r="F923" s="18" t="str">
        <f>IF($C923="","",IFERROR(VLOOKUP($C923,Services!$A$4:$C$203,3,FALSE),0))</f>
        <v/>
      </c>
      <c r="G923" s="20" t="str">
        <f t="shared" si="28"/>
        <v/>
      </c>
      <c r="H923" s="18"/>
      <c r="I923" s="20" t="str">
        <f t="shared" si="29"/>
        <v/>
      </c>
      <c r="J923" s="21" t="str">
        <f>IF(OR($A923="",$C923=""),"",$A923&amp;"#"&amp;COUNTIFS($A$4:$A923,$A923,$C$4:$C923,"&lt;&gt;"))</f>
        <v/>
      </c>
    </row>
    <row r="924" spans="1:10" x14ac:dyDescent="0.3">
      <c r="A924" s="17"/>
      <c r="B924" s="19" t="str">
        <f>IF($A924="","",IFERROR(INDEX(Bills!$B:$B,MATCH($A924,Bills!$A:$A,0)),""))</f>
        <v/>
      </c>
      <c r="C924" s="17"/>
      <c r="D924" s="21" t="str">
        <f>IF($C924="","",IFERROR(VLOOKUP($C924,Services!$A$4:$C$203,2,FALSE),"Other"))</f>
        <v/>
      </c>
      <c r="E924" s="17"/>
      <c r="F924" s="18" t="str">
        <f>IF($C924="","",IFERROR(VLOOKUP($C924,Services!$A$4:$C$203,3,FALSE),0))</f>
        <v/>
      </c>
      <c r="G924" s="20" t="str">
        <f t="shared" si="28"/>
        <v/>
      </c>
      <c r="H924" s="18"/>
      <c r="I924" s="20" t="str">
        <f t="shared" si="29"/>
        <v/>
      </c>
      <c r="J924" s="21" t="str">
        <f>IF(OR($A924="",$C924=""),"",$A924&amp;"#"&amp;COUNTIFS($A$4:$A924,$A924,$C$4:$C924,"&lt;&gt;"))</f>
        <v/>
      </c>
    </row>
    <row r="925" spans="1:10" x14ac:dyDescent="0.3">
      <c r="A925" s="17"/>
      <c r="B925" s="19" t="str">
        <f>IF($A925="","",IFERROR(INDEX(Bills!$B:$B,MATCH($A925,Bills!$A:$A,0)),""))</f>
        <v/>
      </c>
      <c r="C925" s="17"/>
      <c r="D925" s="21" t="str">
        <f>IF($C925="","",IFERROR(VLOOKUP($C925,Services!$A$4:$C$203,2,FALSE),"Other"))</f>
        <v/>
      </c>
      <c r="E925" s="17"/>
      <c r="F925" s="18" t="str">
        <f>IF($C925="","",IFERROR(VLOOKUP($C925,Services!$A$4:$C$203,3,FALSE),0))</f>
        <v/>
      </c>
      <c r="G925" s="20" t="str">
        <f t="shared" si="28"/>
        <v/>
      </c>
      <c r="H925" s="18"/>
      <c r="I925" s="20" t="str">
        <f t="shared" si="29"/>
        <v/>
      </c>
      <c r="J925" s="21" t="str">
        <f>IF(OR($A925="",$C925=""),"",$A925&amp;"#"&amp;COUNTIFS($A$4:$A925,$A925,$C$4:$C925,"&lt;&gt;"))</f>
        <v/>
      </c>
    </row>
    <row r="926" spans="1:10" x14ac:dyDescent="0.3">
      <c r="A926" s="17"/>
      <c r="B926" s="19" t="str">
        <f>IF($A926="","",IFERROR(INDEX(Bills!$B:$B,MATCH($A926,Bills!$A:$A,0)),""))</f>
        <v/>
      </c>
      <c r="C926" s="17"/>
      <c r="D926" s="21" t="str">
        <f>IF($C926="","",IFERROR(VLOOKUP($C926,Services!$A$4:$C$203,2,FALSE),"Other"))</f>
        <v/>
      </c>
      <c r="E926" s="17"/>
      <c r="F926" s="18" t="str">
        <f>IF($C926="","",IFERROR(VLOOKUP($C926,Services!$A$4:$C$203,3,FALSE),0))</f>
        <v/>
      </c>
      <c r="G926" s="20" t="str">
        <f t="shared" si="28"/>
        <v/>
      </c>
      <c r="H926" s="18"/>
      <c r="I926" s="20" t="str">
        <f t="shared" si="29"/>
        <v/>
      </c>
      <c r="J926" s="21" t="str">
        <f>IF(OR($A926="",$C926=""),"",$A926&amp;"#"&amp;COUNTIFS($A$4:$A926,$A926,$C$4:$C926,"&lt;&gt;"))</f>
        <v/>
      </c>
    </row>
    <row r="927" spans="1:10" x14ac:dyDescent="0.3">
      <c r="A927" s="17"/>
      <c r="B927" s="19" t="str">
        <f>IF($A927="","",IFERROR(INDEX(Bills!$B:$B,MATCH($A927,Bills!$A:$A,0)),""))</f>
        <v/>
      </c>
      <c r="C927" s="17"/>
      <c r="D927" s="21" t="str">
        <f>IF($C927="","",IFERROR(VLOOKUP($C927,Services!$A$4:$C$203,2,FALSE),"Other"))</f>
        <v/>
      </c>
      <c r="E927" s="17"/>
      <c r="F927" s="18" t="str">
        <f>IF($C927="","",IFERROR(VLOOKUP($C927,Services!$A$4:$C$203,3,FALSE),0))</f>
        <v/>
      </c>
      <c r="G927" s="20" t="str">
        <f t="shared" si="28"/>
        <v/>
      </c>
      <c r="H927" s="18"/>
      <c r="I927" s="20" t="str">
        <f t="shared" si="29"/>
        <v/>
      </c>
      <c r="J927" s="21" t="str">
        <f>IF(OR($A927="",$C927=""),"",$A927&amp;"#"&amp;COUNTIFS($A$4:$A927,$A927,$C$4:$C927,"&lt;&gt;"))</f>
        <v/>
      </c>
    </row>
    <row r="928" spans="1:10" x14ac:dyDescent="0.3">
      <c r="A928" s="17"/>
      <c r="B928" s="19" t="str">
        <f>IF($A928="","",IFERROR(INDEX(Bills!$B:$B,MATCH($A928,Bills!$A:$A,0)),""))</f>
        <v/>
      </c>
      <c r="C928" s="17"/>
      <c r="D928" s="21" t="str">
        <f>IF($C928="","",IFERROR(VLOOKUP($C928,Services!$A$4:$C$203,2,FALSE),"Other"))</f>
        <v/>
      </c>
      <c r="E928" s="17"/>
      <c r="F928" s="18" t="str">
        <f>IF($C928="","",IFERROR(VLOOKUP($C928,Services!$A$4:$C$203,3,FALSE),0))</f>
        <v/>
      </c>
      <c r="G928" s="20" t="str">
        <f t="shared" si="28"/>
        <v/>
      </c>
      <c r="H928" s="18"/>
      <c r="I928" s="20" t="str">
        <f t="shared" si="29"/>
        <v/>
      </c>
      <c r="J928" s="21" t="str">
        <f>IF(OR($A928="",$C928=""),"",$A928&amp;"#"&amp;COUNTIFS($A$4:$A928,$A928,$C$4:$C928,"&lt;&gt;"))</f>
        <v/>
      </c>
    </row>
    <row r="929" spans="1:10" x14ac:dyDescent="0.3">
      <c r="A929" s="17"/>
      <c r="B929" s="19" t="str">
        <f>IF($A929="","",IFERROR(INDEX(Bills!$B:$B,MATCH($A929,Bills!$A:$A,0)),""))</f>
        <v/>
      </c>
      <c r="C929" s="17"/>
      <c r="D929" s="21" t="str">
        <f>IF($C929="","",IFERROR(VLOOKUP($C929,Services!$A$4:$C$203,2,FALSE),"Other"))</f>
        <v/>
      </c>
      <c r="E929" s="17"/>
      <c r="F929" s="18" t="str">
        <f>IF($C929="","",IFERROR(VLOOKUP($C929,Services!$A$4:$C$203,3,FALSE),0))</f>
        <v/>
      </c>
      <c r="G929" s="20" t="str">
        <f t="shared" si="28"/>
        <v/>
      </c>
      <c r="H929" s="18"/>
      <c r="I929" s="20" t="str">
        <f t="shared" si="29"/>
        <v/>
      </c>
      <c r="J929" s="21" t="str">
        <f>IF(OR($A929="",$C929=""),"",$A929&amp;"#"&amp;COUNTIFS($A$4:$A929,$A929,$C$4:$C929,"&lt;&gt;"))</f>
        <v/>
      </c>
    </row>
    <row r="930" spans="1:10" x14ac:dyDescent="0.3">
      <c r="A930" s="17"/>
      <c r="B930" s="19" t="str">
        <f>IF($A930="","",IFERROR(INDEX(Bills!$B:$B,MATCH($A930,Bills!$A:$A,0)),""))</f>
        <v/>
      </c>
      <c r="C930" s="17"/>
      <c r="D930" s="21" t="str">
        <f>IF($C930="","",IFERROR(VLOOKUP($C930,Services!$A$4:$C$203,2,FALSE),"Other"))</f>
        <v/>
      </c>
      <c r="E930" s="17"/>
      <c r="F930" s="18" t="str">
        <f>IF($C930="","",IFERROR(VLOOKUP($C930,Services!$A$4:$C$203,3,FALSE),0))</f>
        <v/>
      </c>
      <c r="G930" s="20" t="str">
        <f t="shared" si="28"/>
        <v/>
      </c>
      <c r="H930" s="18"/>
      <c r="I930" s="20" t="str">
        <f t="shared" si="29"/>
        <v/>
      </c>
      <c r="J930" s="21" t="str">
        <f>IF(OR($A930="",$C930=""),"",$A930&amp;"#"&amp;COUNTIFS($A$4:$A930,$A930,$C$4:$C930,"&lt;&gt;"))</f>
        <v/>
      </c>
    </row>
    <row r="931" spans="1:10" x14ac:dyDescent="0.3">
      <c r="A931" s="17"/>
      <c r="B931" s="19" t="str">
        <f>IF($A931="","",IFERROR(INDEX(Bills!$B:$B,MATCH($A931,Bills!$A:$A,0)),""))</f>
        <v/>
      </c>
      <c r="C931" s="17"/>
      <c r="D931" s="21" t="str">
        <f>IF($C931="","",IFERROR(VLOOKUP($C931,Services!$A$4:$C$203,2,FALSE),"Other"))</f>
        <v/>
      </c>
      <c r="E931" s="17"/>
      <c r="F931" s="18" t="str">
        <f>IF($C931="","",IFERROR(VLOOKUP($C931,Services!$A$4:$C$203,3,FALSE),0))</f>
        <v/>
      </c>
      <c r="G931" s="20" t="str">
        <f t="shared" si="28"/>
        <v/>
      </c>
      <c r="H931" s="18"/>
      <c r="I931" s="20" t="str">
        <f t="shared" si="29"/>
        <v/>
      </c>
      <c r="J931" s="21" t="str">
        <f>IF(OR($A931="",$C931=""),"",$A931&amp;"#"&amp;COUNTIFS($A$4:$A931,$A931,$C$4:$C931,"&lt;&gt;"))</f>
        <v/>
      </c>
    </row>
    <row r="932" spans="1:10" x14ac:dyDescent="0.3">
      <c r="A932" s="17"/>
      <c r="B932" s="19" t="str">
        <f>IF($A932="","",IFERROR(INDEX(Bills!$B:$B,MATCH($A932,Bills!$A:$A,0)),""))</f>
        <v/>
      </c>
      <c r="C932" s="17"/>
      <c r="D932" s="21" t="str">
        <f>IF($C932="","",IFERROR(VLOOKUP($C932,Services!$A$4:$C$203,2,FALSE),"Other"))</f>
        <v/>
      </c>
      <c r="E932" s="17"/>
      <c r="F932" s="18" t="str">
        <f>IF($C932="","",IFERROR(VLOOKUP($C932,Services!$A$4:$C$203,3,FALSE),0))</f>
        <v/>
      </c>
      <c r="G932" s="20" t="str">
        <f t="shared" si="28"/>
        <v/>
      </c>
      <c r="H932" s="18"/>
      <c r="I932" s="20" t="str">
        <f t="shared" si="29"/>
        <v/>
      </c>
      <c r="J932" s="21" t="str">
        <f>IF(OR($A932="",$C932=""),"",$A932&amp;"#"&amp;COUNTIFS($A$4:$A932,$A932,$C$4:$C932,"&lt;&gt;"))</f>
        <v/>
      </c>
    </row>
    <row r="933" spans="1:10" x14ac:dyDescent="0.3">
      <c r="A933" s="17"/>
      <c r="B933" s="19" t="str">
        <f>IF($A933="","",IFERROR(INDEX(Bills!$B:$B,MATCH($A933,Bills!$A:$A,0)),""))</f>
        <v/>
      </c>
      <c r="C933" s="17"/>
      <c r="D933" s="21" t="str">
        <f>IF($C933="","",IFERROR(VLOOKUP($C933,Services!$A$4:$C$203,2,FALSE),"Other"))</f>
        <v/>
      </c>
      <c r="E933" s="17"/>
      <c r="F933" s="18" t="str">
        <f>IF($C933="","",IFERROR(VLOOKUP($C933,Services!$A$4:$C$203,3,FALSE),0))</f>
        <v/>
      </c>
      <c r="G933" s="20" t="str">
        <f t="shared" si="28"/>
        <v/>
      </c>
      <c r="H933" s="18"/>
      <c r="I933" s="20" t="str">
        <f t="shared" si="29"/>
        <v/>
      </c>
      <c r="J933" s="21" t="str">
        <f>IF(OR($A933="",$C933=""),"",$A933&amp;"#"&amp;COUNTIFS($A$4:$A933,$A933,$C$4:$C933,"&lt;&gt;"))</f>
        <v/>
      </c>
    </row>
    <row r="934" spans="1:10" x14ac:dyDescent="0.3">
      <c r="A934" s="17"/>
      <c r="B934" s="19" t="str">
        <f>IF($A934="","",IFERROR(INDEX(Bills!$B:$B,MATCH($A934,Bills!$A:$A,0)),""))</f>
        <v/>
      </c>
      <c r="C934" s="17"/>
      <c r="D934" s="21" t="str">
        <f>IF($C934="","",IFERROR(VLOOKUP($C934,Services!$A$4:$C$203,2,FALSE),"Other"))</f>
        <v/>
      </c>
      <c r="E934" s="17"/>
      <c r="F934" s="18" t="str">
        <f>IF($C934="","",IFERROR(VLOOKUP($C934,Services!$A$4:$C$203,3,FALSE),0))</f>
        <v/>
      </c>
      <c r="G934" s="20" t="str">
        <f t="shared" si="28"/>
        <v/>
      </c>
      <c r="H934" s="18"/>
      <c r="I934" s="20" t="str">
        <f t="shared" si="29"/>
        <v/>
      </c>
      <c r="J934" s="21" t="str">
        <f>IF(OR($A934="",$C934=""),"",$A934&amp;"#"&amp;COUNTIFS($A$4:$A934,$A934,$C$4:$C934,"&lt;&gt;"))</f>
        <v/>
      </c>
    </row>
    <row r="935" spans="1:10" x14ac:dyDescent="0.3">
      <c r="A935" s="17"/>
      <c r="B935" s="19" t="str">
        <f>IF($A935="","",IFERROR(INDEX(Bills!$B:$B,MATCH($A935,Bills!$A:$A,0)),""))</f>
        <v/>
      </c>
      <c r="C935" s="17"/>
      <c r="D935" s="21" t="str">
        <f>IF($C935="","",IFERROR(VLOOKUP($C935,Services!$A$4:$C$203,2,FALSE),"Other"))</f>
        <v/>
      </c>
      <c r="E935" s="17"/>
      <c r="F935" s="18" t="str">
        <f>IF($C935="","",IFERROR(VLOOKUP($C935,Services!$A$4:$C$203,3,FALSE),0))</f>
        <v/>
      </c>
      <c r="G935" s="20" t="str">
        <f t="shared" si="28"/>
        <v/>
      </c>
      <c r="H935" s="18"/>
      <c r="I935" s="20" t="str">
        <f t="shared" si="29"/>
        <v/>
      </c>
      <c r="J935" s="21" t="str">
        <f>IF(OR($A935="",$C935=""),"",$A935&amp;"#"&amp;COUNTIFS($A$4:$A935,$A935,$C$4:$C935,"&lt;&gt;"))</f>
        <v/>
      </c>
    </row>
    <row r="936" spans="1:10" x14ac:dyDescent="0.3">
      <c r="A936" s="17"/>
      <c r="B936" s="19" t="str">
        <f>IF($A936="","",IFERROR(INDEX(Bills!$B:$B,MATCH($A936,Bills!$A:$A,0)),""))</f>
        <v/>
      </c>
      <c r="C936" s="17"/>
      <c r="D936" s="21" t="str">
        <f>IF($C936="","",IFERROR(VLOOKUP($C936,Services!$A$4:$C$203,2,FALSE),"Other"))</f>
        <v/>
      </c>
      <c r="E936" s="17"/>
      <c r="F936" s="18" t="str">
        <f>IF($C936="","",IFERROR(VLOOKUP($C936,Services!$A$4:$C$203,3,FALSE),0))</f>
        <v/>
      </c>
      <c r="G936" s="20" t="str">
        <f t="shared" si="28"/>
        <v/>
      </c>
      <c r="H936" s="18"/>
      <c r="I936" s="20" t="str">
        <f t="shared" si="29"/>
        <v/>
      </c>
      <c r="J936" s="21" t="str">
        <f>IF(OR($A936="",$C936=""),"",$A936&amp;"#"&amp;COUNTIFS($A$4:$A936,$A936,$C$4:$C936,"&lt;&gt;"))</f>
        <v/>
      </c>
    </row>
    <row r="937" spans="1:10" x14ac:dyDescent="0.3">
      <c r="A937" s="17"/>
      <c r="B937" s="19" t="str">
        <f>IF($A937="","",IFERROR(INDEX(Bills!$B:$B,MATCH($A937,Bills!$A:$A,0)),""))</f>
        <v/>
      </c>
      <c r="C937" s="17"/>
      <c r="D937" s="21" t="str">
        <f>IF($C937="","",IFERROR(VLOOKUP($C937,Services!$A$4:$C$203,2,FALSE),"Other"))</f>
        <v/>
      </c>
      <c r="E937" s="17"/>
      <c r="F937" s="18" t="str">
        <f>IF($C937="","",IFERROR(VLOOKUP($C937,Services!$A$4:$C$203,3,FALSE),0))</f>
        <v/>
      </c>
      <c r="G937" s="20" t="str">
        <f t="shared" si="28"/>
        <v/>
      </c>
      <c r="H937" s="18"/>
      <c r="I937" s="20" t="str">
        <f t="shared" si="29"/>
        <v/>
      </c>
      <c r="J937" s="21" t="str">
        <f>IF(OR($A937="",$C937=""),"",$A937&amp;"#"&amp;COUNTIFS($A$4:$A937,$A937,$C$4:$C937,"&lt;&gt;"))</f>
        <v/>
      </c>
    </row>
    <row r="938" spans="1:10" x14ac:dyDescent="0.3">
      <c r="A938" s="17"/>
      <c r="B938" s="19" t="str">
        <f>IF($A938="","",IFERROR(INDEX(Bills!$B:$B,MATCH($A938,Bills!$A:$A,0)),""))</f>
        <v/>
      </c>
      <c r="C938" s="17"/>
      <c r="D938" s="21" t="str">
        <f>IF($C938="","",IFERROR(VLOOKUP($C938,Services!$A$4:$C$203,2,FALSE),"Other"))</f>
        <v/>
      </c>
      <c r="E938" s="17"/>
      <c r="F938" s="18" t="str">
        <f>IF($C938="","",IFERROR(VLOOKUP($C938,Services!$A$4:$C$203,3,FALSE),0))</f>
        <v/>
      </c>
      <c r="G938" s="20" t="str">
        <f t="shared" si="28"/>
        <v/>
      </c>
      <c r="H938" s="18"/>
      <c r="I938" s="20" t="str">
        <f t="shared" si="29"/>
        <v/>
      </c>
      <c r="J938" s="21" t="str">
        <f>IF(OR($A938="",$C938=""),"",$A938&amp;"#"&amp;COUNTIFS($A$4:$A938,$A938,$C$4:$C938,"&lt;&gt;"))</f>
        <v/>
      </c>
    </row>
    <row r="939" spans="1:10" x14ac:dyDescent="0.3">
      <c r="A939" s="17"/>
      <c r="B939" s="19" t="str">
        <f>IF($A939="","",IFERROR(INDEX(Bills!$B:$B,MATCH($A939,Bills!$A:$A,0)),""))</f>
        <v/>
      </c>
      <c r="C939" s="17"/>
      <c r="D939" s="21" t="str">
        <f>IF($C939="","",IFERROR(VLOOKUP($C939,Services!$A$4:$C$203,2,FALSE),"Other"))</f>
        <v/>
      </c>
      <c r="E939" s="17"/>
      <c r="F939" s="18" t="str">
        <f>IF($C939="","",IFERROR(VLOOKUP($C939,Services!$A$4:$C$203,3,FALSE),0))</f>
        <v/>
      </c>
      <c r="G939" s="20" t="str">
        <f t="shared" si="28"/>
        <v/>
      </c>
      <c r="H939" s="18"/>
      <c r="I939" s="20" t="str">
        <f t="shared" si="29"/>
        <v/>
      </c>
      <c r="J939" s="21" t="str">
        <f>IF(OR($A939="",$C939=""),"",$A939&amp;"#"&amp;COUNTIFS($A$4:$A939,$A939,$C$4:$C939,"&lt;&gt;"))</f>
        <v/>
      </c>
    </row>
    <row r="940" spans="1:10" x14ac:dyDescent="0.3">
      <c r="A940" s="17"/>
      <c r="B940" s="19" t="str">
        <f>IF($A940="","",IFERROR(INDEX(Bills!$B:$B,MATCH($A940,Bills!$A:$A,0)),""))</f>
        <v/>
      </c>
      <c r="C940" s="17"/>
      <c r="D940" s="21" t="str">
        <f>IF($C940="","",IFERROR(VLOOKUP($C940,Services!$A$4:$C$203,2,FALSE),"Other"))</f>
        <v/>
      </c>
      <c r="E940" s="17"/>
      <c r="F940" s="18" t="str">
        <f>IF($C940="","",IFERROR(VLOOKUP($C940,Services!$A$4:$C$203,3,FALSE),0))</f>
        <v/>
      </c>
      <c r="G940" s="20" t="str">
        <f t="shared" si="28"/>
        <v/>
      </c>
      <c r="H940" s="18"/>
      <c r="I940" s="20" t="str">
        <f t="shared" si="29"/>
        <v/>
      </c>
      <c r="J940" s="21" t="str">
        <f>IF(OR($A940="",$C940=""),"",$A940&amp;"#"&amp;COUNTIFS($A$4:$A940,$A940,$C$4:$C940,"&lt;&gt;"))</f>
        <v/>
      </c>
    </row>
    <row r="941" spans="1:10" x14ac:dyDescent="0.3">
      <c r="A941" s="17"/>
      <c r="B941" s="19" t="str">
        <f>IF($A941="","",IFERROR(INDEX(Bills!$B:$B,MATCH($A941,Bills!$A:$A,0)),""))</f>
        <v/>
      </c>
      <c r="C941" s="17"/>
      <c r="D941" s="21" t="str">
        <f>IF($C941="","",IFERROR(VLOOKUP($C941,Services!$A$4:$C$203,2,FALSE),"Other"))</f>
        <v/>
      </c>
      <c r="E941" s="17"/>
      <c r="F941" s="18" t="str">
        <f>IF($C941="","",IFERROR(VLOOKUP($C941,Services!$A$4:$C$203,3,FALSE),0))</f>
        <v/>
      </c>
      <c r="G941" s="20" t="str">
        <f t="shared" si="28"/>
        <v/>
      </c>
      <c r="H941" s="18"/>
      <c r="I941" s="20" t="str">
        <f t="shared" si="29"/>
        <v/>
      </c>
      <c r="J941" s="21" t="str">
        <f>IF(OR($A941="",$C941=""),"",$A941&amp;"#"&amp;COUNTIFS($A$4:$A941,$A941,$C$4:$C941,"&lt;&gt;"))</f>
        <v/>
      </c>
    </row>
    <row r="942" spans="1:10" x14ac:dyDescent="0.3">
      <c r="A942" s="17"/>
      <c r="B942" s="19" t="str">
        <f>IF($A942="","",IFERROR(INDEX(Bills!$B:$B,MATCH($A942,Bills!$A:$A,0)),""))</f>
        <v/>
      </c>
      <c r="C942" s="17"/>
      <c r="D942" s="21" t="str">
        <f>IF($C942="","",IFERROR(VLOOKUP($C942,Services!$A$4:$C$203,2,FALSE),"Other"))</f>
        <v/>
      </c>
      <c r="E942" s="17"/>
      <c r="F942" s="18" t="str">
        <f>IF($C942="","",IFERROR(VLOOKUP($C942,Services!$A$4:$C$203,3,FALSE),0))</f>
        <v/>
      </c>
      <c r="G942" s="20" t="str">
        <f t="shared" si="28"/>
        <v/>
      </c>
      <c r="H942" s="18"/>
      <c r="I942" s="20" t="str">
        <f t="shared" si="29"/>
        <v/>
      </c>
      <c r="J942" s="21" t="str">
        <f>IF(OR($A942="",$C942=""),"",$A942&amp;"#"&amp;COUNTIFS($A$4:$A942,$A942,$C$4:$C942,"&lt;&gt;"))</f>
        <v/>
      </c>
    </row>
    <row r="943" spans="1:10" x14ac:dyDescent="0.3">
      <c r="A943" s="17"/>
      <c r="B943" s="19" t="str">
        <f>IF($A943="","",IFERROR(INDEX(Bills!$B:$B,MATCH($A943,Bills!$A:$A,0)),""))</f>
        <v/>
      </c>
      <c r="C943" s="17"/>
      <c r="D943" s="21" t="str">
        <f>IF($C943="","",IFERROR(VLOOKUP($C943,Services!$A$4:$C$203,2,FALSE),"Other"))</f>
        <v/>
      </c>
      <c r="E943" s="17"/>
      <c r="F943" s="18" t="str">
        <f>IF($C943="","",IFERROR(VLOOKUP($C943,Services!$A$4:$C$203,3,FALSE),0))</f>
        <v/>
      </c>
      <c r="G943" s="20" t="str">
        <f t="shared" si="28"/>
        <v/>
      </c>
      <c r="H943" s="18"/>
      <c r="I943" s="20" t="str">
        <f t="shared" si="29"/>
        <v/>
      </c>
      <c r="J943" s="21" t="str">
        <f>IF(OR($A943="",$C943=""),"",$A943&amp;"#"&amp;COUNTIFS($A$4:$A943,$A943,$C$4:$C943,"&lt;&gt;"))</f>
        <v/>
      </c>
    </row>
    <row r="944" spans="1:10" x14ac:dyDescent="0.3">
      <c r="A944" s="17"/>
      <c r="B944" s="19" t="str">
        <f>IF($A944="","",IFERROR(INDEX(Bills!$B:$B,MATCH($A944,Bills!$A:$A,0)),""))</f>
        <v/>
      </c>
      <c r="C944" s="17"/>
      <c r="D944" s="21" t="str">
        <f>IF($C944="","",IFERROR(VLOOKUP($C944,Services!$A$4:$C$203,2,FALSE),"Other"))</f>
        <v/>
      </c>
      <c r="E944" s="17"/>
      <c r="F944" s="18" t="str">
        <f>IF($C944="","",IFERROR(VLOOKUP($C944,Services!$A$4:$C$203,3,FALSE),0))</f>
        <v/>
      </c>
      <c r="G944" s="20" t="str">
        <f t="shared" si="28"/>
        <v/>
      </c>
      <c r="H944" s="18"/>
      <c r="I944" s="20" t="str">
        <f t="shared" si="29"/>
        <v/>
      </c>
      <c r="J944" s="21" t="str">
        <f>IF(OR($A944="",$C944=""),"",$A944&amp;"#"&amp;COUNTIFS($A$4:$A944,$A944,$C$4:$C944,"&lt;&gt;"))</f>
        <v/>
      </c>
    </row>
    <row r="945" spans="1:10" x14ac:dyDescent="0.3">
      <c r="A945" s="17"/>
      <c r="B945" s="19" t="str">
        <f>IF($A945="","",IFERROR(INDEX(Bills!$B:$B,MATCH($A945,Bills!$A:$A,0)),""))</f>
        <v/>
      </c>
      <c r="C945" s="17"/>
      <c r="D945" s="21" t="str">
        <f>IF($C945="","",IFERROR(VLOOKUP($C945,Services!$A$4:$C$203,2,FALSE),"Other"))</f>
        <v/>
      </c>
      <c r="E945" s="17"/>
      <c r="F945" s="18" t="str">
        <f>IF($C945="","",IFERROR(VLOOKUP($C945,Services!$A$4:$C$203,3,FALSE),0))</f>
        <v/>
      </c>
      <c r="G945" s="20" t="str">
        <f t="shared" si="28"/>
        <v/>
      </c>
      <c r="H945" s="18"/>
      <c r="I945" s="20" t="str">
        <f t="shared" si="29"/>
        <v/>
      </c>
      <c r="J945" s="21" t="str">
        <f>IF(OR($A945="",$C945=""),"",$A945&amp;"#"&amp;COUNTIFS($A$4:$A945,$A945,$C$4:$C945,"&lt;&gt;"))</f>
        <v/>
      </c>
    </row>
    <row r="946" spans="1:10" x14ac:dyDescent="0.3">
      <c r="A946" s="17"/>
      <c r="B946" s="19" t="str">
        <f>IF($A946="","",IFERROR(INDEX(Bills!$B:$B,MATCH($A946,Bills!$A:$A,0)),""))</f>
        <v/>
      </c>
      <c r="C946" s="17"/>
      <c r="D946" s="21" t="str">
        <f>IF($C946="","",IFERROR(VLOOKUP($C946,Services!$A$4:$C$203,2,FALSE),"Other"))</f>
        <v/>
      </c>
      <c r="E946" s="17"/>
      <c r="F946" s="18" t="str">
        <f>IF($C946="","",IFERROR(VLOOKUP($C946,Services!$A$4:$C$203,3,FALSE),0))</f>
        <v/>
      </c>
      <c r="G946" s="20" t="str">
        <f t="shared" si="28"/>
        <v/>
      </c>
      <c r="H946" s="18"/>
      <c r="I946" s="20" t="str">
        <f t="shared" si="29"/>
        <v/>
      </c>
      <c r="J946" s="21" t="str">
        <f>IF(OR($A946="",$C946=""),"",$A946&amp;"#"&amp;COUNTIFS($A$4:$A946,$A946,$C$4:$C946,"&lt;&gt;"))</f>
        <v/>
      </c>
    </row>
    <row r="947" spans="1:10" x14ac:dyDescent="0.3">
      <c r="A947" s="17"/>
      <c r="B947" s="19" t="str">
        <f>IF($A947="","",IFERROR(INDEX(Bills!$B:$B,MATCH($A947,Bills!$A:$A,0)),""))</f>
        <v/>
      </c>
      <c r="C947" s="17"/>
      <c r="D947" s="21" t="str">
        <f>IF($C947="","",IFERROR(VLOOKUP($C947,Services!$A$4:$C$203,2,FALSE),"Other"))</f>
        <v/>
      </c>
      <c r="E947" s="17"/>
      <c r="F947" s="18" t="str">
        <f>IF($C947="","",IFERROR(VLOOKUP($C947,Services!$A$4:$C$203,3,FALSE),0))</f>
        <v/>
      </c>
      <c r="G947" s="20" t="str">
        <f t="shared" si="28"/>
        <v/>
      </c>
      <c r="H947" s="18"/>
      <c r="I947" s="20" t="str">
        <f t="shared" si="29"/>
        <v/>
      </c>
      <c r="J947" s="21" t="str">
        <f>IF(OR($A947="",$C947=""),"",$A947&amp;"#"&amp;COUNTIFS($A$4:$A947,$A947,$C$4:$C947,"&lt;&gt;"))</f>
        <v/>
      </c>
    </row>
    <row r="948" spans="1:10" x14ac:dyDescent="0.3">
      <c r="A948" s="17"/>
      <c r="B948" s="19" t="str">
        <f>IF($A948="","",IFERROR(INDEX(Bills!$B:$B,MATCH($A948,Bills!$A:$A,0)),""))</f>
        <v/>
      </c>
      <c r="C948" s="17"/>
      <c r="D948" s="21" t="str">
        <f>IF($C948="","",IFERROR(VLOOKUP($C948,Services!$A$4:$C$203,2,FALSE),"Other"))</f>
        <v/>
      </c>
      <c r="E948" s="17"/>
      <c r="F948" s="18" t="str">
        <f>IF($C948="","",IFERROR(VLOOKUP($C948,Services!$A$4:$C$203,3,FALSE),0))</f>
        <v/>
      </c>
      <c r="G948" s="20" t="str">
        <f t="shared" si="28"/>
        <v/>
      </c>
      <c r="H948" s="18"/>
      <c r="I948" s="20" t="str">
        <f t="shared" si="29"/>
        <v/>
      </c>
      <c r="J948" s="21" t="str">
        <f>IF(OR($A948="",$C948=""),"",$A948&amp;"#"&amp;COUNTIFS($A$4:$A948,$A948,$C$4:$C948,"&lt;&gt;"))</f>
        <v/>
      </c>
    </row>
    <row r="949" spans="1:10" x14ac:dyDescent="0.3">
      <c r="A949" s="17"/>
      <c r="B949" s="19" t="str">
        <f>IF($A949="","",IFERROR(INDEX(Bills!$B:$B,MATCH($A949,Bills!$A:$A,0)),""))</f>
        <v/>
      </c>
      <c r="C949" s="17"/>
      <c r="D949" s="21" t="str">
        <f>IF($C949="","",IFERROR(VLOOKUP($C949,Services!$A$4:$C$203,2,FALSE),"Other"))</f>
        <v/>
      </c>
      <c r="E949" s="17"/>
      <c r="F949" s="18" t="str">
        <f>IF($C949="","",IFERROR(VLOOKUP($C949,Services!$A$4:$C$203,3,FALSE),0))</f>
        <v/>
      </c>
      <c r="G949" s="20" t="str">
        <f t="shared" si="28"/>
        <v/>
      </c>
      <c r="H949" s="18"/>
      <c r="I949" s="20" t="str">
        <f t="shared" si="29"/>
        <v/>
      </c>
      <c r="J949" s="21" t="str">
        <f>IF(OR($A949="",$C949=""),"",$A949&amp;"#"&amp;COUNTIFS($A$4:$A949,$A949,$C$4:$C949,"&lt;&gt;"))</f>
        <v/>
      </c>
    </row>
    <row r="950" spans="1:10" x14ac:dyDescent="0.3">
      <c r="A950" s="17"/>
      <c r="B950" s="19" t="str">
        <f>IF($A950="","",IFERROR(INDEX(Bills!$B:$B,MATCH($A950,Bills!$A:$A,0)),""))</f>
        <v/>
      </c>
      <c r="C950" s="17"/>
      <c r="D950" s="21" t="str">
        <f>IF($C950="","",IFERROR(VLOOKUP($C950,Services!$A$4:$C$203,2,FALSE),"Other"))</f>
        <v/>
      </c>
      <c r="E950" s="17"/>
      <c r="F950" s="18" t="str">
        <f>IF($C950="","",IFERROR(VLOOKUP($C950,Services!$A$4:$C$203,3,FALSE),0))</f>
        <v/>
      </c>
      <c r="G950" s="20" t="str">
        <f t="shared" si="28"/>
        <v/>
      </c>
      <c r="H950" s="18"/>
      <c r="I950" s="20" t="str">
        <f t="shared" si="29"/>
        <v/>
      </c>
      <c r="J950" s="21" t="str">
        <f>IF(OR($A950="",$C950=""),"",$A950&amp;"#"&amp;COUNTIFS($A$4:$A950,$A950,$C$4:$C950,"&lt;&gt;"))</f>
        <v/>
      </c>
    </row>
    <row r="951" spans="1:10" x14ac:dyDescent="0.3">
      <c r="A951" s="17"/>
      <c r="B951" s="19" t="str">
        <f>IF($A951="","",IFERROR(INDEX(Bills!$B:$B,MATCH($A951,Bills!$A:$A,0)),""))</f>
        <v/>
      </c>
      <c r="C951" s="17"/>
      <c r="D951" s="21" t="str">
        <f>IF($C951="","",IFERROR(VLOOKUP($C951,Services!$A$4:$C$203,2,FALSE),"Other"))</f>
        <v/>
      </c>
      <c r="E951" s="17"/>
      <c r="F951" s="18" t="str">
        <f>IF($C951="","",IFERROR(VLOOKUP($C951,Services!$A$4:$C$203,3,FALSE),0))</f>
        <v/>
      </c>
      <c r="G951" s="20" t="str">
        <f t="shared" si="28"/>
        <v/>
      </c>
      <c r="H951" s="18"/>
      <c r="I951" s="20" t="str">
        <f t="shared" si="29"/>
        <v/>
      </c>
      <c r="J951" s="21" t="str">
        <f>IF(OR($A951="",$C951=""),"",$A951&amp;"#"&amp;COUNTIFS($A$4:$A951,$A951,$C$4:$C951,"&lt;&gt;"))</f>
        <v/>
      </c>
    </row>
    <row r="952" spans="1:10" x14ac:dyDescent="0.3">
      <c r="A952" s="17"/>
      <c r="B952" s="19" t="str">
        <f>IF($A952="","",IFERROR(INDEX(Bills!$B:$B,MATCH($A952,Bills!$A:$A,0)),""))</f>
        <v/>
      </c>
      <c r="C952" s="17"/>
      <c r="D952" s="21" t="str">
        <f>IF($C952="","",IFERROR(VLOOKUP($C952,Services!$A$4:$C$203,2,FALSE),"Other"))</f>
        <v/>
      </c>
      <c r="E952" s="17"/>
      <c r="F952" s="18" t="str">
        <f>IF($C952="","",IFERROR(VLOOKUP($C952,Services!$A$4:$C$203,3,FALSE),0))</f>
        <v/>
      </c>
      <c r="G952" s="20" t="str">
        <f t="shared" si="28"/>
        <v/>
      </c>
      <c r="H952" s="18"/>
      <c r="I952" s="20" t="str">
        <f t="shared" si="29"/>
        <v/>
      </c>
      <c r="J952" s="21" t="str">
        <f>IF(OR($A952="",$C952=""),"",$A952&amp;"#"&amp;COUNTIFS($A$4:$A952,$A952,$C$4:$C952,"&lt;&gt;"))</f>
        <v/>
      </c>
    </row>
    <row r="953" spans="1:10" x14ac:dyDescent="0.3">
      <c r="A953" s="17"/>
      <c r="B953" s="19" t="str">
        <f>IF($A953="","",IFERROR(INDEX(Bills!$B:$B,MATCH($A953,Bills!$A:$A,0)),""))</f>
        <v/>
      </c>
      <c r="C953" s="17"/>
      <c r="D953" s="21" t="str">
        <f>IF($C953="","",IFERROR(VLOOKUP($C953,Services!$A$4:$C$203,2,FALSE),"Other"))</f>
        <v/>
      </c>
      <c r="E953" s="17"/>
      <c r="F953" s="18" t="str">
        <f>IF($C953="","",IFERROR(VLOOKUP($C953,Services!$A$4:$C$203,3,FALSE),0))</f>
        <v/>
      </c>
      <c r="G953" s="20" t="str">
        <f t="shared" si="28"/>
        <v/>
      </c>
      <c r="H953" s="18"/>
      <c r="I953" s="20" t="str">
        <f t="shared" si="29"/>
        <v/>
      </c>
      <c r="J953" s="21" t="str">
        <f>IF(OR($A953="",$C953=""),"",$A953&amp;"#"&amp;COUNTIFS($A$4:$A953,$A953,$C$4:$C953,"&lt;&gt;"))</f>
        <v/>
      </c>
    </row>
    <row r="954" spans="1:10" x14ac:dyDescent="0.3">
      <c r="A954" s="17"/>
      <c r="B954" s="19" t="str">
        <f>IF($A954="","",IFERROR(INDEX(Bills!$B:$B,MATCH($A954,Bills!$A:$A,0)),""))</f>
        <v/>
      </c>
      <c r="C954" s="17"/>
      <c r="D954" s="21" t="str">
        <f>IF($C954="","",IFERROR(VLOOKUP($C954,Services!$A$4:$C$203,2,FALSE),"Other"))</f>
        <v/>
      </c>
      <c r="E954" s="17"/>
      <c r="F954" s="18" t="str">
        <f>IF($C954="","",IFERROR(VLOOKUP($C954,Services!$A$4:$C$203,3,FALSE),0))</f>
        <v/>
      </c>
      <c r="G954" s="20" t="str">
        <f t="shared" si="28"/>
        <v/>
      </c>
      <c r="H954" s="18"/>
      <c r="I954" s="20" t="str">
        <f t="shared" si="29"/>
        <v/>
      </c>
      <c r="J954" s="21" t="str">
        <f>IF(OR($A954="",$C954=""),"",$A954&amp;"#"&amp;COUNTIFS($A$4:$A954,$A954,$C$4:$C954,"&lt;&gt;"))</f>
        <v/>
      </c>
    </row>
    <row r="955" spans="1:10" x14ac:dyDescent="0.3">
      <c r="A955" s="17"/>
      <c r="B955" s="19" t="str">
        <f>IF($A955="","",IFERROR(INDEX(Bills!$B:$B,MATCH($A955,Bills!$A:$A,0)),""))</f>
        <v/>
      </c>
      <c r="C955" s="17"/>
      <c r="D955" s="21" t="str">
        <f>IF($C955="","",IFERROR(VLOOKUP($C955,Services!$A$4:$C$203,2,FALSE),"Other"))</f>
        <v/>
      </c>
      <c r="E955" s="17"/>
      <c r="F955" s="18" t="str">
        <f>IF($C955="","",IFERROR(VLOOKUP($C955,Services!$A$4:$C$203,3,FALSE),0))</f>
        <v/>
      </c>
      <c r="G955" s="20" t="str">
        <f t="shared" si="28"/>
        <v/>
      </c>
      <c r="H955" s="18"/>
      <c r="I955" s="20" t="str">
        <f t="shared" si="29"/>
        <v/>
      </c>
      <c r="J955" s="21" t="str">
        <f>IF(OR($A955="",$C955=""),"",$A955&amp;"#"&amp;COUNTIFS($A$4:$A955,$A955,$C$4:$C955,"&lt;&gt;"))</f>
        <v/>
      </c>
    </row>
    <row r="956" spans="1:10" x14ac:dyDescent="0.3">
      <c r="A956" s="17"/>
      <c r="B956" s="19" t="str">
        <f>IF($A956="","",IFERROR(INDEX(Bills!$B:$B,MATCH($A956,Bills!$A:$A,0)),""))</f>
        <v/>
      </c>
      <c r="C956" s="17"/>
      <c r="D956" s="21" t="str">
        <f>IF($C956="","",IFERROR(VLOOKUP($C956,Services!$A$4:$C$203,2,FALSE),"Other"))</f>
        <v/>
      </c>
      <c r="E956" s="17"/>
      <c r="F956" s="18" t="str">
        <f>IF($C956="","",IFERROR(VLOOKUP($C956,Services!$A$4:$C$203,3,FALSE),0))</f>
        <v/>
      </c>
      <c r="G956" s="20" t="str">
        <f t="shared" si="28"/>
        <v/>
      </c>
      <c r="H956" s="18"/>
      <c r="I956" s="20" t="str">
        <f t="shared" si="29"/>
        <v/>
      </c>
      <c r="J956" s="21" t="str">
        <f>IF(OR($A956="",$C956=""),"",$A956&amp;"#"&amp;COUNTIFS($A$4:$A956,$A956,$C$4:$C956,"&lt;&gt;"))</f>
        <v/>
      </c>
    </row>
    <row r="957" spans="1:10" x14ac:dyDescent="0.3">
      <c r="A957" s="17"/>
      <c r="B957" s="19" t="str">
        <f>IF($A957="","",IFERROR(INDEX(Bills!$B:$B,MATCH($A957,Bills!$A:$A,0)),""))</f>
        <v/>
      </c>
      <c r="C957" s="17"/>
      <c r="D957" s="21" t="str">
        <f>IF($C957="","",IFERROR(VLOOKUP($C957,Services!$A$4:$C$203,2,FALSE),"Other"))</f>
        <v/>
      </c>
      <c r="E957" s="17"/>
      <c r="F957" s="18" t="str">
        <f>IF($C957="","",IFERROR(VLOOKUP($C957,Services!$A$4:$C$203,3,FALSE),0))</f>
        <v/>
      </c>
      <c r="G957" s="20" t="str">
        <f t="shared" si="28"/>
        <v/>
      </c>
      <c r="H957" s="18"/>
      <c r="I957" s="20" t="str">
        <f t="shared" si="29"/>
        <v/>
      </c>
      <c r="J957" s="21" t="str">
        <f>IF(OR($A957="",$C957=""),"",$A957&amp;"#"&amp;COUNTIFS($A$4:$A957,$A957,$C$4:$C957,"&lt;&gt;"))</f>
        <v/>
      </c>
    </row>
    <row r="958" spans="1:10" x14ac:dyDescent="0.3">
      <c r="A958" s="17"/>
      <c r="B958" s="19" t="str">
        <f>IF($A958="","",IFERROR(INDEX(Bills!$B:$B,MATCH($A958,Bills!$A:$A,0)),""))</f>
        <v/>
      </c>
      <c r="C958" s="17"/>
      <c r="D958" s="21" t="str">
        <f>IF($C958="","",IFERROR(VLOOKUP($C958,Services!$A$4:$C$203,2,FALSE),"Other"))</f>
        <v/>
      </c>
      <c r="E958" s="17"/>
      <c r="F958" s="18" t="str">
        <f>IF($C958="","",IFERROR(VLOOKUP($C958,Services!$A$4:$C$203,3,FALSE),0))</f>
        <v/>
      </c>
      <c r="G958" s="20" t="str">
        <f t="shared" si="28"/>
        <v/>
      </c>
      <c r="H958" s="18"/>
      <c r="I958" s="20" t="str">
        <f t="shared" si="29"/>
        <v/>
      </c>
      <c r="J958" s="21" t="str">
        <f>IF(OR($A958="",$C958=""),"",$A958&amp;"#"&amp;COUNTIFS($A$4:$A958,$A958,$C$4:$C958,"&lt;&gt;"))</f>
        <v/>
      </c>
    </row>
    <row r="959" spans="1:10" x14ac:dyDescent="0.3">
      <c r="A959" s="17"/>
      <c r="B959" s="19" t="str">
        <f>IF($A959="","",IFERROR(INDEX(Bills!$B:$B,MATCH($A959,Bills!$A:$A,0)),""))</f>
        <v/>
      </c>
      <c r="C959" s="17"/>
      <c r="D959" s="21" t="str">
        <f>IF($C959="","",IFERROR(VLOOKUP($C959,Services!$A$4:$C$203,2,FALSE),"Other"))</f>
        <v/>
      </c>
      <c r="E959" s="17"/>
      <c r="F959" s="18" t="str">
        <f>IF($C959="","",IFERROR(VLOOKUP($C959,Services!$A$4:$C$203,3,FALSE),0))</f>
        <v/>
      </c>
      <c r="G959" s="20" t="str">
        <f t="shared" si="28"/>
        <v/>
      </c>
      <c r="H959" s="18"/>
      <c r="I959" s="20" t="str">
        <f t="shared" si="29"/>
        <v/>
      </c>
      <c r="J959" s="21" t="str">
        <f>IF(OR($A959="",$C959=""),"",$A959&amp;"#"&amp;COUNTIFS($A$4:$A959,$A959,$C$4:$C959,"&lt;&gt;"))</f>
        <v/>
      </c>
    </row>
    <row r="960" spans="1:10" x14ac:dyDescent="0.3">
      <c r="A960" s="17"/>
      <c r="B960" s="19" t="str">
        <f>IF($A960="","",IFERROR(INDEX(Bills!$B:$B,MATCH($A960,Bills!$A:$A,0)),""))</f>
        <v/>
      </c>
      <c r="C960" s="17"/>
      <c r="D960" s="21" t="str">
        <f>IF($C960="","",IFERROR(VLOOKUP($C960,Services!$A$4:$C$203,2,FALSE),"Other"))</f>
        <v/>
      </c>
      <c r="E960" s="17"/>
      <c r="F960" s="18" t="str">
        <f>IF($C960="","",IFERROR(VLOOKUP($C960,Services!$A$4:$C$203,3,FALSE),0))</f>
        <v/>
      </c>
      <c r="G960" s="20" t="str">
        <f t="shared" si="28"/>
        <v/>
      </c>
      <c r="H960" s="18"/>
      <c r="I960" s="20" t="str">
        <f t="shared" si="29"/>
        <v/>
      </c>
      <c r="J960" s="21" t="str">
        <f>IF(OR($A960="",$C960=""),"",$A960&amp;"#"&amp;COUNTIFS($A$4:$A960,$A960,$C$4:$C960,"&lt;&gt;"))</f>
        <v/>
      </c>
    </row>
    <row r="961" spans="1:10" x14ac:dyDescent="0.3">
      <c r="A961" s="17"/>
      <c r="B961" s="19" t="str">
        <f>IF($A961="","",IFERROR(INDEX(Bills!$B:$B,MATCH($A961,Bills!$A:$A,0)),""))</f>
        <v/>
      </c>
      <c r="C961" s="17"/>
      <c r="D961" s="21" t="str">
        <f>IF($C961="","",IFERROR(VLOOKUP($C961,Services!$A$4:$C$203,2,FALSE),"Other"))</f>
        <v/>
      </c>
      <c r="E961" s="17"/>
      <c r="F961" s="18" t="str">
        <f>IF($C961="","",IFERROR(VLOOKUP($C961,Services!$A$4:$C$203,3,FALSE),0))</f>
        <v/>
      </c>
      <c r="G961" s="20" t="str">
        <f t="shared" si="28"/>
        <v/>
      </c>
      <c r="H961" s="18"/>
      <c r="I961" s="20" t="str">
        <f t="shared" si="29"/>
        <v/>
      </c>
      <c r="J961" s="21" t="str">
        <f>IF(OR($A961="",$C961=""),"",$A961&amp;"#"&amp;COUNTIFS($A$4:$A961,$A961,$C$4:$C961,"&lt;&gt;"))</f>
        <v/>
      </c>
    </row>
    <row r="962" spans="1:10" x14ac:dyDescent="0.3">
      <c r="A962" s="17"/>
      <c r="B962" s="19" t="str">
        <f>IF($A962="","",IFERROR(INDEX(Bills!$B:$B,MATCH($A962,Bills!$A:$A,0)),""))</f>
        <v/>
      </c>
      <c r="C962" s="17"/>
      <c r="D962" s="21" t="str">
        <f>IF($C962="","",IFERROR(VLOOKUP($C962,Services!$A$4:$C$203,2,FALSE),"Other"))</f>
        <v/>
      </c>
      <c r="E962" s="17"/>
      <c r="F962" s="18" t="str">
        <f>IF($C962="","",IFERROR(VLOOKUP($C962,Services!$A$4:$C$203,3,FALSE),0))</f>
        <v/>
      </c>
      <c r="G962" s="20" t="str">
        <f t="shared" si="28"/>
        <v/>
      </c>
      <c r="H962" s="18"/>
      <c r="I962" s="20" t="str">
        <f t="shared" si="29"/>
        <v/>
      </c>
      <c r="J962" s="21" t="str">
        <f>IF(OR($A962="",$C962=""),"",$A962&amp;"#"&amp;COUNTIFS($A$4:$A962,$A962,$C$4:$C962,"&lt;&gt;"))</f>
        <v/>
      </c>
    </row>
    <row r="963" spans="1:10" x14ac:dyDescent="0.3">
      <c r="A963" s="17"/>
      <c r="B963" s="19" t="str">
        <f>IF($A963="","",IFERROR(INDEX(Bills!$B:$B,MATCH($A963,Bills!$A:$A,0)),""))</f>
        <v/>
      </c>
      <c r="C963" s="17"/>
      <c r="D963" s="21" t="str">
        <f>IF($C963="","",IFERROR(VLOOKUP($C963,Services!$A$4:$C$203,2,FALSE),"Other"))</f>
        <v/>
      </c>
      <c r="E963" s="17"/>
      <c r="F963" s="18" t="str">
        <f>IF($C963="","",IFERROR(VLOOKUP($C963,Services!$A$4:$C$203,3,FALSE),0))</f>
        <v/>
      </c>
      <c r="G963" s="20" t="str">
        <f t="shared" si="28"/>
        <v/>
      </c>
      <c r="H963" s="18"/>
      <c r="I963" s="20" t="str">
        <f t="shared" si="29"/>
        <v/>
      </c>
      <c r="J963" s="21" t="str">
        <f>IF(OR($A963="",$C963=""),"",$A963&amp;"#"&amp;COUNTIFS($A$4:$A963,$A963,$C$4:$C963,"&lt;&gt;"))</f>
        <v/>
      </c>
    </row>
    <row r="964" spans="1:10" x14ac:dyDescent="0.3">
      <c r="A964" s="17"/>
      <c r="B964" s="19" t="str">
        <f>IF($A964="","",IFERROR(INDEX(Bills!$B:$B,MATCH($A964,Bills!$A:$A,0)),""))</f>
        <v/>
      </c>
      <c r="C964" s="17"/>
      <c r="D964" s="21" t="str">
        <f>IF($C964="","",IFERROR(VLOOKUP($C964,Services!$A$4:$C$203,2,FALSE),"Other"))</f>
        <v/>
      </c>
      <c r="E964" s="17"/>
      <c r="F964" s="18" t="str">
        <f>IF($C964="","",IFERROR(VLOOKUP($C964,Services!$A$4:$C$203,3,FALSE),0))</f>
        <v/>
      </c>
      <c r="G964" s="20" t="str">
        <f t="shared" ref="G964:G1027" si="30">IF($C964="","",IF($E964="",1,N($E964))*N($F964))</f>
        <v/>
      </c>
      <c r="H964" s="18"/>
      <c r="I964" s="20" t="str">
        <f t="shared" ref="I964:I1027" si="31">IF($C964="","",G964-N(H964))</f>
        <v/>
      </c>
      <c r="J964" s="21" t="str">
        <f>IF(OR($A964="",$C964=""),"",$A964&amp;"#"&amp;COUNTIFS($A$4:$A964,$A964,$C$4:$C964,"&lt;&gt;"))</f>
        <v/>
      </c>
    </row>
    <row r="965" spans="1:10" x14ac:dyDescent="0.3">
      <c r="A965" s="17"/>
      <c r="B965" s="19" t="str">
        <f>IF($A965="","",IFERROR(INDEX(Bills!$B:$B,MATCH($A965,Bills!$A:$A,0)),""))</f>
        <v/>
      </c>
      <c r="C965" s="17"/>
      <c r="D965" s="21" t="str">
        <f>IF($C965="","",IFERROR(VLOOKUP($C965,Services!$A$4:$C$203,2,FALSE),"Other"))</f>
        <v/>
      </c>
      <c r="E965" s="17"/>
      <c r="F965" s="18" t="str">
        <f>IF($C965="","",IFERROR(VLOOKUP($C965,Services!$A$4:$C$203,3,FALSE),0))</f>
        <v/>
      </c>
      <c r="G965" s="20" t="str">
        <f t="shared" si="30"/>
        <v/>
      </c>
      <c r="H965" s="18"/>
      <c r="I965" s="20" t="str">
        <f t="shared" si="31"/>
        <v/>
      </c>
      <c r="J965" s="21" t="str">
        <f>IF(OR($A965="",$C965=""),"",$A965&amp;"#"&amp;COUNTIFS($A$4:$A965,$A965,$C$4:$C965,"&lt;&gt;"))</f>
        <v/>
      </c>
    </row>
    <row r="966" spans="1:10" x14ac:dyDescent="0.3">
      <c r="A966" s="17"/>
      <c r="B966" s="19" t="str">
        <f>IF($A966="","",IFERROR(INDEX(Bills!$B:$B,MATCH($A966,Bills!$A:$A,0)),""))</f>
        <v/>
      </c>
      <c r="C966" s="17"/>
      <c r="D966" s="21" t="str">
        <f>IF($C966="","",IFERROR(VLOOKUP($C966,Services!$A$4:$C$203,2,FALSE),"Other"))</f>
        <v/>
      </c>
      <c r="E966" s="17"/>
      <c r="F966" s="18" t="str">
        <f>IF($C966="","",IFERROR(VLOOKUP($C966,Services!$A$4:$C$203,3,FALSE),0))</f>
        <v/>
      </c>
      <c r="G966" s="20" t="str">
        <f t="shared" si="30"/>
        <v/>
      </c>
      <c r="H966" s="18"/>
      <c r="I966" s="20" t="str">
        <f t="shared" si="31"/>
        <v/>
      </c>
      <c r="J966" s="21" t="str">
        <f>IF(OR($A966="",$C966=""),"",$A966&amp;"#"&amp;COUNTIFS($A$4:$A966,$A966,$C$4:$C966,"&lt;&gt;"))</f>
        <v/>
      </c>
    </row>
    <row r="967" spans="1:10" x14ac:dyDescent="0.3">
      <c r="A967" s="17"/>
      <c r="B967" s="19" t="str">
        <f>IF($A967="","",IFERROR(INDEX(Bills!$B:$B,MATCH($A967,Bills!$A:$A,0)),""))</f>
        <v/>
      </c>
      <c r="C967" s="17"/>
      <c r="D967" s="21" t="str">
        <f>IF($C967="","",IFERROR(VLOOKUP($C967,Services!$A$4:$C$203,2,FALSE),"Other"))</f>
        <v/>
      </c>
      <c r="E967" s="17"/>
      <c r="F967" s="18" t="str">
        <f>IF($C967="","",IFERROR(VLOOKUP($C967,Services!$A$4:$C$203,3,FALSE),0))</f>
        <v/>
      </c>
      <c r="G967" s="20" t="str">
        <f t="shared" si="30"/>
        <v/>
      </c>
      <c r="H967" s="18"/>
      <c r="I967" s="20" t="str">
        <f t="shared" si="31"/>
        <v/>
      </c>
      <c r="J967" s="21" t="str">
        <f>IF(OR($A967="",$C967=""),"",$A967&amp;"#"&amp;COUNTIFS($A$4:$A967,$A967,$C$4:$C967,"&lt;&gt;"))</f>
        <v/>
      </c>
    </row>
    <row r="968" spans="1:10" x14ac:dyDescent="0.3">
      <c r="A968" s="17"/>
      <c r="B968" s="19" t="str">
        <f>IF($A968="","",IFERROR(INDEX(Bills!$B:$B,MATCH($A968,Bills!$A:$A,0)),""))</f>
        <v/>
      </c>
      <c r="C968" s="17"/>
      <c r="D968" s="21" t="str">
        <f>IF($C968="","",IFERROR(VLOOKUP($C968,Services!$A$4:$C$203,2,FALSE),"Other"))</f>
        <v/>
      </c>
      <c r="E968" s="17"/>
      <c r="F968" s="18" t="str">
        <f>IF($C968="","",IFERROR(VLOOKUP($C968,Services!$A$4:$C$203,3,FALSE),0))</f>
        <v/>
      </c>
      <c r="G968" s="20" t="str">
        <f t="shared" si="30"/>
        <v/>
      </c>
      <c r="H968" s="18"/>
      <c r="I968" s="20" t="str">
        <f t="shared" si="31"/>
        <v/>
      </c>
      <c r="J968" s="21" t="str">
        <f>IF(OR($A968="",$C968=""),"",$A968&amp;"#"&amp;COUNTIFS($A$4:$A968,$A968,$C$4:$C968,"&lt;&gt;"))</f>
        <v/>
      </c>
    </row>
    <row r="969" spans="1:10" x14ac:dyDescent="0.3">
      <c r="A969" s="17"/>
      <c r="B969" s="19" t="str">
        <f>IF($A969="","",IFERROR(INDEX(Bills!$B:$B,MATCH($A969,Bills!$A:$A,0)),""))</f>
        <v/>
      </c>
      <c r="C969" s="17"/>
      <c r="D969" s="21" t="str">
        <f>IF($C969="","",IFERROR(VLOOKUP($C969,Services!$A$4:$C$203,2,FALSE),"Other"))</f>
        <v/>
      </c>
      <c r="E969" s="17"/>
      <c r="F969" s="18" t="str">
        <f>IF($C969="","",IFERROR(VLOOKUP($C969,Services!$A$4:$C$203,3,FALSE),0))</f>
        <v/>
      </c>
      <c r="G969" s="20" t="str">
        <f t="shared" si="30"/>
        <v/>
      </c>
      <c r="H969" s="18"/>
      <c r="I969" s="20" t="str">
        <f t="shared" si="31"/>
        <v/>
      </c>
      <c r="J969" s="21" t="str">
        <f>IF(OR($A969="",$C969=""),"",$A969&amp;"#"&amp;COUNTIFS($A$4:$A969,$A969,$C$4:$C969,"&lt;&gt;"))</f>
        <v/>
      </c>
    </row>
    <row r="970" spans="1:10" x14ac:dyDescent="0.3">
      <c r="A970" s="17"/>
      <c r="B970" s="19" t="str">
        <f>IF($A970="","",IFERROR(INDEX(Bills!$B:$B,MATCH($A970,Bills!$A:$A,0)),""))</f>
        <v/>
      </c>
      <c r="C970" s="17"/>
      <c r="D970" s="21" t="str">
        <f>IF($C970="","",IFERROR(VLOOKUP($C970,Services!$A$4:$C$203,2,FALSE),"Other"))</f>
        <v/>
      </c>
      <c r="E970" s="17"/>
      <c r="F970" s="18" t="str">
        <f>IF($C970="","",IFERROR(VLOOKUP($C970,Services!$A$4:$C$203,3,FALSE),0))</f>
        <v/>
      </c>
      <c r="G970" s="20" t="str">
        <f t="shared" si="30"/>
        <v/>
      </c>
      <c r="H970" s="18"/>
      <c r="I970" s="20" t="str">
        <f t="shared" si="31"/>
        <v/>
      </c>
      <c r="J970" s="21" t="str">
        <f>IF(OR($A970="",$C970=""),"",$A970&amp;"#"&amp;COUNTIFS($A$4:$A970,$A970,$C$4:$C970,"&lt;&gt;"))</f>
        <v/>
      </c>
    </row>
    <row r="971" spans="1:10" x14ac:dyDescent="0.3">
      <c r="A971" s="17"/>
      <c r="B971" s="19" t="str">
        <f>IF($A971="","",IFERROR(INDEX(Bills!$B:$B,MATCH($A971,Bills!$A:$A,0)),""))</f>
        <v/>
      </c>
      <c r="C971" s="17"/>
      <c r="D971" s="21" t="str">
        <f>IF($C971="","",IFERROR(VLOOKUP($C971,Services!$A$4:$C$203,2,FALSE),"Other"))</f>
        <v/>
      </c>
      <c r="E971" s="17"/>
      <c r="F971" s="18" t="str">
        <f>IF($C971="","",IFERROR(VLOOKUP($C971,Services!$A$4:$C$203,3,FALSE),0))</f>
        <v/>
      </c>
      <c r="G971" s="20" t="str">
        <f t="shared" si="30"/>
        <v/>
      </c>
      <c r="H971" s="18"/>
      <c r="I971" s="20" t="str">
        <f t="shared" si="31"/>
        <v/>
      </c>
      <c r="J971" s="21" t="str">
        <f>IF(OR($A971="",$C971=""),"",$A971&amp;"#"&amp;COUNTIFS($A$4:$A971,$A971,$C$4:$C971,"&lt;&gt;"))</f>
        <v/>
      </c>
    </row>
    <row r="972" spans="1:10" x14ac:dyDescent="0.3">
      <c r="A972" s="17"/>
      <c r="B972" s="19" t="str">
        <f>IF($A972="","",IFERROR(INDEX(Bills!$B:$B,MATCH($A972,Bills!$A:$A,0)),""))</f>
        <v/>
      </c>
      <c r="C972" s="17"/>
      <c r="D972" s="21" t="str">
        <f>IF($C972="","",IFERROR(VLOOKUP($C972,Services!$A$4:$C$203,2,FALSE),"Other"))</f>
        <v/>
      </c>
      <c r="E972" s="17"/>
      <c r="F972" s="18" t="str">
        <f>IF($C972="","",IFERROR(VLOOKUP($C972,Services!$A$4:$C$203,3,FALSE),0))</f>
        <v/>
      </c>
      <c r="G972" s="20" t="str">
        <f t="shared" si="30"/>
        <v/>
      </c>
      <c r="H972" s="18"/>
      <c r="I972" s="20" t="str">
        <f t="shared" si="31"/>
        <v/>
      </c>
      <c r="J972" s="21" t="str">
        <f>IF(OR($A972="",$C972=""),"",$A972&amp;"#"&amp;COUNTIFS($A$4:$A972,$A972,$C$4:$C972,"&lt;&gt;"))</f>
        <v/>
      </c>
    </row>
    <row r="973" spans="1:10" x14ac:dyDescent="0.3">
      <c r="A973" s="17"/>
      <c r="B973" s="19" t="str">
        <f>IF($A973="","",IFERROR(INDEX(Bills!$B:$B,MATCH($A973,Bills!$A:$A,0)),""))</f>
        <v/>
      </c>
      <c r="C973" s="17"/>
      <c r="D973" s="21" t="str">
        <f>IF($C973="","",IFERROR(VLOOKUP($C973,Services!$A$4:$C$203,2,FALSE),"Other"))</f>
        <v/>
      </c>
      <c r="E973" s="17"/>
      <c r="F973" s="18" t="str">
        <f>IF($C973="","",IFERROR(VLOOKUP($C973,Services!$A$4:$C$203,3,FALSE),0))</f>
        <v/>
      </c>
      <c r="G973" s="20" t="str">
        <f t="shared" si="30"/>
        <v/>
      </c>
      <c r="H973" s="18"/>
      <c r="I973" s="20" t="str">
        <f t="shared" si="31"/>
        <v/>
      </c>
      <c r="J973" s="21" t="str">
        <f>IF(OR($A973="",$C973=""),"",$A973&amp;"#"&amp;COUNTIFS($A$4:$A973,$A973,$C$4:$C973,"&lt;&gt;"))</f>
        <v/>
      </c>
    </row>
    <row r="974" spans="1:10" x14ac:dyDescent="0.3">
      <c r="A974" s="17"/>
      <c r="B974" s="19" t="str">
        <f>IF($A974="","",IFERROR(INDEX(Bills!$B:$B,MATCH($A974,Bills!$A:$A,0)),""))</f>
        <v/>
      </c>
      <c r="C974" s="17"/>
      <c r="D974" s="21" t="str">
        <f>IF($C974="","",IFERROR(VLOOKUP($C974,Services!$A$4:$C$203,2,FALSE),"Other"))</f>
        <v/>
      </c>
      <c r="E974" s="17"/>
      <c r="F974" s="18" t="str">
        <f>IF($C974="","",IFERROR(VLOOKUP($C974,Services!$A$4:$C$203,3,FALSE),0))</f>
        <v/>
      </c>
      <c r="G974" s="20" t="str">
        <f t="shared" si="30"/>
        <v/>
      </c>
      <c r="H974" s="18"/>
      <c r="I974" s="20" t="str">
        <f t="shared" si="31"/>
        <v/>
      </c>
      <c r="J974" s="21" t="str">
        <f>IF(OR($A974="",$C974=""),"",$A974&amp;"#"&amp;COUNTIFS($A$4:$A974,$A974,$C$4:$C974,"&lt;&gt;"))</f>
        <v/>
      </c>
    </row>
    <row r="975" spans="1:10" x14ac:dyDescent="0.3">
      <c r="A975" s="17"/>
      <c r="B975" s="19" t="str">
        <f>IF($A975="","",IFERROR(INDEX(Bills!$B:$B,MATCH($A975,Bills!$A:$A,0)),""))</f>
        <v/>
      </c>
      <c r="C975" s="17"/>
      <c r="D975" s="21" t="str">
        <f>IF($C975="","",IFERROR(VLOOKUP($C975,Services!$A$4:$C$203,2,FALSE),"Other"))</f>
        <v/>
      </c>
      <c r="E975" s="17"/>
      <c r="F975" s="18" t="str">
        <f>IF($C975="","",IFERROR(VLOOKUP($C975,Services!$A$4:$C$203,3,FALSE),0))</f>
        <v/>
      </c>
      <c r="G975" s="20" t="str">
        <f t="shared" si="30"/>
        <v/>
      </c>
      <c r="H975" s="18"/>
      <c r="I975" s="20" t="str">
        <f t="shared" si="31"/>
        <v/>
      </c>
      <c r="J975" s="21" t="str">
        <f>IF(OR($A975="",$C975=""),"",$A975&amp;"#"&amp;COUNTIFS($A$4:$A975,$A975,$C$4:$C975,"&lt;&gt;"))</f>
        <v/>
      </c>
    </row>
    <row r="976" spans="1:10" x14ac:dyDescent="0.3">
      <c r="A976" s="17"/>
      <c r="B976" s="19" t="str">
        <f>IF($A976="","",IFERROR(INDEX(Bills!$B:$B,MATCH($A976,Bills!$A:$A,0)),""))</f>
        <v/>
      </c>
      <c r="C976" s="17"/>
      <c r="D976" s="21" t="str">
        <f>IF($C976="","",IFERROR(VLOOKUP($C976,Services!$A$4:$C$203,2,FALSE),"Other"))</f>
        <v/>
      </c>
      <c r="E976" s="17"/>
      <c r="F976" s="18" t="str">
        <f>IF($C976="","",IFERROR(VLOOKUP($C976,Services!$A$4:$C$203,3,FALSE),0))</f>
        <v/>
      </c>
      <c r="G976" s="20" t="str">
        <f t="shared" si="30"/>
        <v/>
      </c>
      <c r="H976" s="18"/>
      <c r="I976" s="20" t="str">
        <f t="shared" si="31"/>
        <v/>
      </c>
      <c r="J976" s="21" t="str">
        <f>IF(OR($A976="",$C976=""),"",$A976&amp;"#"&amp;COUNTIFS($A$4:$A976,$A976,$C$4:$C976,"&lt;&gt;"))</f>
        <v/>
      </c>
    </row>
    <row r="977" spans="1:10" x14ac:dyDescent="0.3">
      <c r="A977" s="17"/>
      <c r="B977" s="19" t="str">
        <f>IF($A977="","",IFERROR(INDEX(Bills!$B:$B,MATCH($A977,Bills!$A:$A,0)),""))</f>
        <v/>
      </c>
      <c r="C977" s="17"/>
      <c r="D977" s="21" t="str">
        <f>IF($C977="","",IFERROR(VLOOKUP($C977,Services!$A$4:$C$203,2,FALSE),"Other"))</f>
        <v/>
      </c>
      <c r="E977" s="17"/>
      <c r="F977" s="18" t="str">
        <f>IF($C977="","",IFERROR(VLOOKUP($C977,Services!$A$4:$C$203,3,FALSE),0))</f>
        <v/>
      </c>
      <c r="G977" s="20" t="str">
        <f t="shared" si="30"/>
        <v/>
      </c>
      <c r="H977" s="18"/>
      <c r="I977" s="20" t="str">
        <f t="shared" si="31"/>
        <v/>
      </c>
      <c r="J977" s="21" t="str">
        <f>IF(OR($A977="",$C977=""),"",$A977&amp;"#"&amp;COUNTIFS($A$4:$A977,$A977,$C$4:$C977,"&lt;&gt;"))</f>
        <v/>
      </c>
    </row>
    <row r="978" spans="1:10" x14ac:dyDescent="0.3">
      <c r="A978" s="17"/>
      <c r="B978" s="19" t="str">
        <f>IF($A978="","",IFERROR(INDEX(Bills!$B:$B,MATCH($A978,Bills!$A:$A,0)),""))</f>
        <v/>
      </c>
      <c r="C978" s="17"/>
      <c r="D978" s="21" t="str">
        <f>IF($C978="","",IFERROR(VLOOKUP($C978,Services!$A$4:$C$203,2,FALSE),"Other"))</f>
        <v/>
      </c>
      <c r="E978" s="17"/>
      <c r="F978" s="18" t="str">
        <f>IF($C978="","",IFERROR(VLOOKUP($C978,Services!$A$4:$C$203,3,FALSE),0))</f>
        <v/>
      </c>
      <c r="G978" s="20" t="str">
        <f t="shared" si="30"/>
        <v/>
      </c>
      <c r="H978" s="18"/>
      <c r="I978" s="20" t="str">
        <f t="shared" si="31"/>
        <v/>
      </c>
      <c r="J978" s="21" t="str">
        <f>IF(OR($A978="",$C978=""),"",$A978&amp;"#"&amp;COUNTIFS($A$4:$A978,$A978,$C$4:$C978,"&lt;&gt;"))</f>
        <v/>
      </c>
    </row>
    <row r="979" spans="1:10" x14ac:dyDescent="0.3">
      <c r="A979" s="17"/>
      <c r="B979" s="19" t="str">
        <f>IF($A979="","",IFERROR(INDEX(Bills!$B:$B,MATCH($A979,Bills!$A:$A,0)),""))</f>
        <v/>
      </c>
      <c r="C979" s="17"/>
      <c r="D979" s="21" t="str">
        <f>IF($C979="","",IFERROR(VLOOKUP($C979,Services!$A$4:$C$203,2,FALSE),"Other"))</f>
        <v/>
      </c>
      <c r="E979" s="17"/>
      <c r="F979" s="18" t="str">
        <f>IF($C979="","",IFERROR(VLOOKUP($C979,Services!$A$4:$C$203,3,FALSE),0))</f>
        <v/>
      </c>
      <c r="G979" s="20" t="str">
        <f t="shared" si="30"/>
        <v/>
      </c>
      <c r="H979" s="18"/>
      <c r="I979" s="20" t="str">
        <f t="shared" si="31"/>
        <v/>
      </c>
      <c r="J979" s="21" t="str">
        <f>IF(OR($A979="",$C979=""),"",$A979&amp;"#"&amp;COUNTIFS($A$4:$A979,$A979,$C$4:$C979,"&lt;&gt;"))</f>
        <v/>
      </c>
    </row>
    <row r="980" spans="1:10" x14ac:dyDescent="0.3">
      <c r="A980" s="17"/>
      <c r="B980" s="19" t="str">
        <f>IF($A980="","",IFERROR(INDEX(Bills!$B:$B,MATCH($A980,Bills!$A:$A,0)),""))</f>
        <v/>
      </c>
      <c r="C980" s="17"/>
      <c r="D980" s="21" t="str">
        <f>IF($C980="","",IFERROR(VLOOKUP($C980,Services!$A$4:$C$203,2,FALSE),"Other"))</f>
        <v/>
      </c>
      <c r="E980" s="17"/>
      <c r="F980" s="18" t="str">
        <f>IF($C980="","",IFERROR(VLOOKUP($C980,Services!$A$4:$C$203,3,FALSE),0))</f>
        <v/>
      </c>
      <c r="G980" s="20" t="str">
        <f t="shared" si="30"/>
        <v/>
      </c>
      <c r="H980" s="18"/>
      <c r="I980" s="20" t="str">
        <f t="shared" si="31"/>
        <v/>
      </c>
      <c r="J980" s="21" t="str">
        <f>IF(OR($A980="",$C980=""),"",$A980&amp;"#"&amp;COUNTIFS($A$4:$A980,$A980,$C$4:$C980,"&lt;&gt;"))</f>
        <v/>
      </c>
    </row>
    <row r="981" spans="1:10" x14ac:dyDescent="0.3">
      <c r="A981" s="17"/>
      <c r="B981" s="19" t="str">
        <f>IF($A981="","",IFERROR(INDEX(Bills!$B:$B,MATCH($A981,Bills!$A:$A,0)),""))</f>
        <v/>
      </c>
      <c r="C981" s="17"/>
      <c r="D981" s="21" t="str">
        <f>IF($C981="","",IFERROR(VLOOKUP($C981,Services!$A$4:$C$203,2,FALSE),"Other"))</f>
        <v/>
      </c>
      <c r="E981" s="17"/>
      <c r="F981" s="18" t="str">
        <f>IF($C981="","",IFERROR(VLOOKUP($C981,Services!$A$4:$C$203,3,FALSE),0))</f>
        <v/>
      </c>
      <c r="G981" s="20" t="str">
        <f t="shared" si="30"/>
        <v/>
      </c>
      <c r="H981" s="18"/>
      <c r="I981" s="20" t="str">
        <f t="shared" si="31"/>
        <v/>
      </c>
      <c r="J981" s="21" t="str">
        <f>IF(OR($A981="",$C981=""),"",$A981&amp;"#"&amp;COUNTIFS($A$4:$A981,$A981,$C$4:$C981,"&lt;&gt;"))</f>
        <v/>
      </c>
    </row>
    <row r="982" spans="1:10" x14ac:dyDescent="0.3">
      <c r="A982" s="17"/>
      <c r="B982" s="19" t="str">
        <f>IF($A982="","",IFERROR(INDEX(Bills!$B:$B,MATCH($A982,Bills!$A:$A,0)),""))</f>
        <v/>
      </c>
      <c r="C982" s="17"/>
      <c r="D982" s="21" t="str">
        <f>IF($C982="","",IFERROR(VLOOKUP($C982,Services!$A$4:$C$203,2,FALSE),"Other"))</f>
        <v/>
      </c>
      <c r="E982" s="17"/>
      <c r="F982" s="18" t="str">
        <f>IF($C982="","",IFERROR(VLOOKUP($C982,Services!$A$4:$C$203,3,FALSE),0))</f>
        <v/>
      </c>
      <c r="G982" s="20" t="str">
        <f t="shared" si="30"/>
        <v/>
      </c>
      <c r="H982" s="18"/>
      <c r="I982" s="20" t="str">
        <f t="shared" si="31"/>
        <v/>
      </c>
      <c r="J982" s="21" t="str">
        <f>IF(OR($A982="",$C982=""),"",$A982&amp;"#"&amp;COUNTIFS($A$4:$A982,$A982,$C$4:$C982,"&lt;&gt;"))</f>
        <v/>
      </c>
    </row>
    <row r="983" spans="1:10" x14ac:dyDescent="0.3">
      <c r="A983" s="17"/>
      <c r="B983" s="19" t="str">
        <f>IF($A983="","",IFERROR(INDEX(Bills!$B:$B,MATCH($A983,Bills!$A:$A,0)),""))</f>
        <v/>
      </c>
      <c r="C983" s="17"/>
      <c r="D983" s="21" t="str">
        <f>IF($C983="","",IFERROR(VLOOKUP($C983,Services!$A$4:$C$203,2,FALSE),"Other"))</f>
        <v/>
      </c>
      <c r="E983" s="17"/>
      <c r="F983" s="18" t="str">
        <f>IF($C983="","",IFERROR(VLOOKUP($C983,Services!$A$4:$C$203,3,FALSE),0))</f>
        <v/>
      </c>
      <c r="G983" s="20" t="str">
        <f t="shared" si="30"/>
        <v/>
      </c>
      <c r="H983" s="18"/>
      <c r="I983" s="20" t="str">
        <f t="shared" si="31"/>
        <v/>
      </c>
      <c r="J983" s="21" t="str">
        <f>IF(OR($A983="",$C983=""),"",$A983&amp;"#"&amp;COUNTIFS($A$4:$A983,$A983,$C$4:$C983,"&lt;&gt;"))</f>
        <v/>
      </c>
    </row>
    <row r="984" spans="1:10" x14ac:dyDescent="0.3">
      <c r="A984" s="17"/>
      <c r="B984" s="19" t="str">
        <f>IF($A984="","",IFERROR(INDEX(Bills!$B:$B,MATCH($A984,Bills!$A:$A,0)),""))</f>
        <v/>
      </c>
      <c r="C984" s="17"/>
      <c r="D984" s="21" t="str">
        <f>IF($C984="","",IFERROR(VLOOKUP($C984,Services!$A$4:$C$203,2,FALSE),"Other"))</f>
        <v/>
      </c>
      <c r="E984" s="17"/>
      <c r="F984" s="18" t="str">
        <f>IF($C984="","",IFERROR(VLOOKUP($C984,Services!$A$4:$C$203,3,FALSE),0))</f>
        <v/>
      </c>
      <c r="G984" s="20" t="str">
        <f t="shared" si="30"/>
        <v/>
      </c>
      <c r="H984" s="18"/>
      <c r="I984" s="20" t="str">
        <f t="shared" si="31"/>
        <v/>
      </c>
      <c r="J984" s="21" t="str">
        <f>IF(OR($A984="",$C984=""),"",$A984&amp;"#"&amp;COUNTIFS($A$4:$A984,$A984,$C$4:$C984,"&lt;&gt;"))</f>
        <v/>
      </c>
    </row>
    <row r="985" spans="1:10" x14ac:dyDescent="0.3">
      <c r="A985" s="17"/>
      <c r="B985" s="19" t="str">
        <f>IF($A985="","",IFERROR(INDEX(Bills!$B:$B,MATCH($A985,Bills!$A:$A,0)),""))</f>
        <v/>
      </c>
      <c r="C985" s="17"/>
      <c r="D985" s="21" t="str">
        <f>IF($C985="","",IFERROR(VLOOKUP($C985,Services!$A$4:$C$203,2,FALSE),"Other"))</f>
        <v/>
      </c>
      <c r="E985" s="17"/>
      <c r="F985" s="18" t="str">
        <f>IF($C985="","",IFERROR(VLOOKUP($C985,Services!$A$4:$C$203,3,FALSE),0))</f>
        <v/>
      </c>
      <c r="G985" s="20" t="str">
        <f t="shared" si="30"/>
        <v/>
      </c>
      <c r="H985" s="18"/>
      <c r="I985" s="20" t="str">
        <f t="shared" si="31"/>
        <v/>
      </c>
      <c r="J985" s="21" t="str">
        <f>IF(OR($A985="",$C985=""),"",$A985&amp;"#"&amp;COUNTIFS($A$4:$A985,$A985,$C$4:$C985,"&lt;&gt;"))</f>
        <v/>
      </c>
    </row>
    <row r="986" spans="1:10" x14ac:dyDescent="0.3">
      <c r="A986" s="17"/>
      <c r="B986" s="19" t="str">
        <f>IF($A986="","",IFERROR(INDEX(Bills!$B:$B,MATCH($A986,Bills!$A:$A,0)),""))</f>
        <v/>
      </c>
      <c r="C986" s="17"/>
      <c r="D986" s="21" t="str">
        <f>IF($C986="","",IFERROR(VLOOKUP($C986,Services!$A$4:$C$203,2,FALSE),"Other"))</f>
        <v/>
      </c>
      <c r="E986" s="17"/>
      <c r="F986" s="18" t="str">
        <f>IF($C986="","",IFERROR(VLOOKUP($C986,Services!$A$4:$C$203,3,FALSE),0))</f>
        <v/>
      </c>
      <c r="G986" s="20" t="str">
        <f t="shared" si="30"/>
        <v/>
      </c>
      <c r="H986" s="18"/>
      <c r="I986" s="20" t="str">
        <f t="shared" si="31"/>
        <v/>
      </c>
      <c r="J986" s="21" t="str">
        <f>IF(OR($A986="",$C986=""),"",$A986&amp;"#"&amp;COUNTIFS($A$4:$A986,$A986,$C$4:$C986,"&lt;&gt;"))</f>
        <v/>
      </c>
    </row>
    <row r="987" spans="1:10" x14ac:dyDescent="0.3">
      <c r="A987" s="17"/>
      <c r="B987" s="19" t="str">
        <f>IF($A987="","",IFERROR(INDEX(Bills!$B:$B,MATCH($A987,Bills!$A:$A,0)),""))</f>
        <v/>
      </c>
      <c r="C987" s="17"/>
      <c r="D987" s="21" t="str">
        <f>IF($C987="","",IFERROR(VLOOKUP($C987,Services!$A$4:$C$203,2,FALSE),"Other"))</f>
        <v/>
      </c>
      <c r="E987" s="17"/>
      <c r="F987" s="18" t="str">
        <f>IF($C987="","",IFERROR(VLOOKUP($C987,Services!$A$4:$C$203,3,FALSE),0))</f>
        <v/>
      </c>
      <c r="G987" s="20" t="str">
        <f t="shared" si="30"/>
        <v/>
      </c>
      <c r="H987" s="18"/>
      <c r="I987" s="20" t="str">
        <f t="shared" si="31"/>
        <v/>
      </c>
      <c r="J987" s="21" t="str">
        <f>IF(OR($A987="",$C987=""),"",$A987&amp;"#"&amp;COUNTIFS($A$4:$A987,$A987,$C$4:$C987,"&lt;&gt;"))</f>
        <v/>
      </c>
    </row>
    <row r="988" spans="1:10" x14ac:dyDescent="0.3">
      <c r="A988" s="17"/>
      <c r="B988" s="19" t="str">
        <f>IF($A988="","",IFERROR(INDEX(Bills!$B:$B,MATCH($A988,Bills!$A:$A,0)),""))</f>
        <v/>
      </c>
      <c r="C988" s="17"/>
      <c r="D988" s="21" t="str">
        <f>IF($C988="","",IFERROR(VLOOKUP($C988,Services!$A$4:$C$203,2,FALSE),"Other"))</f>
        <v/>
      </c>
      <c r="E988" s="17"/>
      <c r="F988" s="18" t="str">
        <f>IF($C988="","",IFERROR(VLOOKUP($C988,Services!$A$4:$C$203,3,FALSE),0))</f>
        <v/>
      </c>
      <c r="G988" s="20" t="str">
        <f t="shared" si="30"/>
        <v/>
      </c>
      <c r="H988" s="18"/>
      <c r="I988" s="20" t="str">
        <f t="shared" si="31"/>
        <v/>
      </c>
      <c r="J988" s="21" t="str">
        <f>IF(OR($A988="",$C988=""),"",$A988&amp;"#"&amp;COUNTIFS($A$4:$A988,$A988,$C$4:$C988,"&lt;&gt;"))</f>
        <v/>
      </c>
    </row>
    <row r="989" spans="1:10" x14ac:dyDescent="0.3">
      <c r="A989" s="17"/>
      <c r="B989" s="19" t="str">
        <f>IF($A989="","",IFERROR(INDEX(Bills!$B:$B,MATCH($A989,Bills!$A:$A,0)),""))</f>
        <v/>
      </c>
      <c r="C989" s="17"/>
      <c r="D989" s="21" t="str">
        <f>IF($C989="","",IFERROR(VLOOKUP($C989,Services!$A$4:$C$203,2,FALSE),"Other"))</f>
        <v/>
      </c>
      <c r="E989" s="17"/>
      <c r="F989" s="18" t="str">
        <f>IF($C989="","",IFERROR(VLOOKUP($C989,Services!$A$4:$C$203,3,FALSE),0))</f>
        <v/>
      </c>
      <c r="G989" s="20" t="str">
        <f t="shared" si="30"/>
        <v/>
      </c>
      <c r="H989" s="18"/>
      <c r="I989" s="20" t="str">
        <f t="shared" si="31"/>
        <v/>
      </c>
      <c r="J989" s="21" t="str">
        <f>IF(OR($A989="",$C989=""),"",$A989&amp;"#"&amp;COUNTIFS($A$4:$A989,$A989,$C$4:$C989,"&lt;&gt;"))</f>
        <v/>
      </c>
    </row>
    <row r="990" spans="1:10" x14ac:dyDescent="0.3">
      <c r="A990" s="17"/>
      <c r="B990" s="19" t="str">
        <f>IF($A990="","",IFERROR(INDEX(Bills!$B:$B,MATCH($A990,Bills!$A:$A,0)),""))</f>
        <v/>
      </c>
      <c r="C990" s="17"/>
      <c r="D990" s="21" t="str">
        <f>IF($C990="","",IFERROR(VLOOKUP($C990,Services!$A$4:$C$203,2,FALSE),"Other"))</f>
        <v/>
      </c>
      <c r="E990" s="17"/>
      <c r="F990" s="18" t="str">
        <f>IF($C990="","",IFERROR(VLOOKUP($C990,Services!$A$4:$C$203,3,FALSE),0))</f>
        <v/>
      </c>
      <c r="G990" s="20" t="str">
        <f t="shared" si="30"/>
        <v/>
      </c>
      <c r="H990" s="18"/>
      <c r="I990" s="20" t="str">
        <f t="shared" si="31"/>
        <v/>
      </c>
      <c r="J990" s="21" t="str">
        <f>IF(OR($A990="",$C990=""),"",$A990&amp;"#"&amp;COUNTIFS($A$4:$A990,$A990,$C$4:$C990,"&lt;&gt;"))</f>
        <v/>
      </c>
    </row>
    <row r="991" spans="1:10" x14ac:dyDescent="0.3">
      <c r="A991" s="17"/>
      <c r="B991" s="19" t="str">
        <f>IF($A991="","",IFERROR(INDEX(Bills!$B:$B,MATCH($A991,Bills!$A:$A,0)),""))</f>
        <v/>
      </c>
      <c r="C991" s="17"/>
      <c r="D991" s="21" t="str">
        <f>IF($C991="","",IFERROR(VLOOKUP($C991,Services!$A$4:$C$203,2,FALSE),"Other"))</f>
        <v/>
      </c>
      <c r="E991" s="17"/>
      <c r="F991" s="18" t="str">
        <f>IF($C991="","",IFERROR(VLOOKUP($C991,Services!$A$4:$C$203,3,FALSE),0))</f>
        <v/>
      </c>
      <c r="G991" s="20" t="str">
        <f t="shared" si="30"/>
        <v/>
      </c>
      <c r="H991" s="18"/>
      <c r="I991" s="20" t="str">
        <f t="shared" si="31"/>
        <v/>
      </c>
      <c r="J991" s="21" t="str">
        <f>IF(OR($A991="",$C991=""),"",$A991&amp;"#"&amp;COUNTIFS($A$4:$A991,$A991,$C$4:$C991,"&lt;&gt;"))</f>
        <v/>
      </c>
    </row>
    <row r="992" spans="1:10" x14ac:dyDescent="0.3">
      <c r="A992" s="17"/>
      <c r="B992" s="19" t="str">
        <f>IF($A992="","",IFERROR(INDEX(Bills!$B:$B,MATCH($A992,Bills!$A:$A,0)),""))</f>
        <v/>
      </c>
      <c r="C992" s="17"/>
      <c r="D992" s="21" t="str">
        <f>IF($C992="","",IFERROR(VLOOKUP($C992,Services!$A$4:$C$203,2,FALSE),"Other"))</f>
        <v/>
      </c>
      <c r="E992" s="17"/>
      <c r="F992" s="18" t="str">
        <f>IF($C992="","",IFERROR(VLOOKUP($C992,Services!$A$4:$C$203,3,FALSE),0))</f>
        <v/>
      </c>
      <c r="G992" s="20" t="str">
        <f t="shared" si="30"/>
        <v/>
      </c>
      <c r="H992" s="18"/>
      <c r="I992" s="20" t="str">
        <f t="shared" si="31"/>
        <v/>
      </c>
      <c r="J992" s="21" t="str">
        <f>IF(OR($A992="",$C992=""),"",$A992&amp;"#"&amp;COUNTIFS($A$4:$A992,$A992,$C$4:$C992,"&lt;&gt;"))</f>
        <v/>
      </c>
    </row>
    <row r="993" spans="1:10" x14ac:dyDescent="0.3">
      <c r="A993" s="17"/>
      <c r="B993" s="19" t="str">
        <f>IF($A993="","",IFERROR(INDEX(Bills!$B:$B,MATCH($A993,Bills!$A:$A,0)),""))</f>
        <v/>
      </c>
      <c r="C993" s="17"/>
      <c r="D993" s="21" t="str">
        <f>IF($C993="","",IFERROR(VLOOKUP($C993,Services!$A$4:$C$203,2,FALSE),"Other"))</f>
        <v/>
      </c>
      <c r="E993" s="17"/>
      <c r="F993" s="18" t="str">
        <f>IF($C993="","",IFERROR(VLOOKUP($C993,Services!$A$4:$C$203,3,FALSE),0))</f>
        <v/>
      </c>
      <c r="G993" s="20" t="str">
        <f t="shared" si="30"/>
        <v/>
      </c>
      <c r="H993" s="18"/>
      <c r="I993" s="20" t="str">
        <f t="shared" si="31"/>
        <v/>
      </c>
      <c r="J993" s="21" t="str">
        <f>IF(OR($A993="",$C993=""),"",$A993&amp;"#"&amp;COUNTIFS($A$4:$A993,$A993,$C$4:$C993,"&lt;&gt;"))</f>
        <v/>
      </c>
    </row>
    <row r="994" spans="1:10" x14ac:dyDescent="0.3">
      <c r="A994" s="17"/>
      <c r="B994" s="19" t="str">
        <f>IF($A994="","",IFERROR(INDEX(Bills!$B:$B,MATCH($A994,Bills!$A:$A,0)),""))</f>
        <v/>
      </c>
      <c r="C994" s="17"/>
      <c r="D994" s="21" t="str">
        <f>IF($C994="","",IFERROR(VLOOKUP($C994,Services!$A$4:$C$203,2,FALSE),"Other"))</f>
        <v/>
      </c>
      <c r="E994" s="17"/>
      <c r="F994" s="18" t="str">
        <f>IF($C994="","",IFERROR(VLOOKUP($C994,Services!$A$4:$C$203,3,FALSE),0))</f>
        <v/>
      </c>
      <c r="G994" s="20" t="str">
        <f t="shared" si="30"/>
        <v/>
      </c>
      <c r="H994" s="18"/>
      <c r="I994" s="20" t="str">
        <f t="shared" si="31"/>
        <v/>
      </c>
      <c r="J994" s="21" t="str">
        <f>IF(OR($A994="",$C994=""),"",$A994&amp;"#"&amp;COUNTIFS($A$4:$A994,$A994,$C$4:$C994,"&lt;&gt;"))</f>
        <v/>
      </c>
    </row>
    <row r="995" spans="1:10" x14ac:dyDescent="0.3">
      <c r="A995" s="17"/>
      <c r="B995" s="19" t="str">
        <f>IF($A995="","",IFERROR(INDEX(Bills!$B:$B,MATCH($A995,Bills!$A:$A,0)),""))</f>
        <v/>
      </c>
      <c r="C995" s="17"/>
      <c r="D995" s="21" t="str">
        <f>IF($C995="","",IFERROR(VLOOKUP($C995,Services!$A$4:$C$203,2,FALSE),"Other"))</f>
        <v/>
      </c>
      <c r="E995" s="17"/>
      <c r="F995" s="18" t="str">
        <f>IF($C995="","",IFERROR(VLOOKUP($C995,Services!$A$4:$C$203,3,FALSE),0))</f>
        <v/>
      </c>
      <c r="G995" s="20" t="str">
        <f t="shared" si="30"/>
        <v/>
      </c>
      <c r="H995" s="18"/>
      <c r="I995" s="20" t="str">
        <f t="shared" si="31"/>
        <v/>
      </c>
      <c r="J995" s="21" t="str">
        <f>IF(OR($A995="",$C995=""),"",$A995&amp;"#"&amp;COUNTIFS($A$4:$A995,$A995,$C$4:$C995,"&lt;&gt;"))</f>
        <v/>
      </c>
    </row>
    <row r="996" spans="1:10" x14ac:dyDescent="0.3">
      <c r="A996" s="17"/>
      <c r="B996" s="19" t="str">
        <f>IF($A996="","",IFERROR(INDEX(Bills!$B:$B,MATCH($A996,Bills!$A:$A,0)),""))</f>
        <v/>
      </c>
      <c r="C996" s="17"/>
      <c r="D996" s="21" t="str">
        <f>IF($C996="","",IFERROR(VLOOKUP($C996,Services!$A$4:$C$203,2,FALSE),"Other"))</f>
        <v/>
      </c>
      <c r="E996" s="17"/>
      <c r="F996" s="18" t="str">
        <f>IF($C996="","",IFERROR(VLOOKUP($C996,Services!$A$4:$C$203,3,FALSE),0))</f>
        <v/>
      </c>
      <c r="G996" s="20" t="str">
        <f t="shared" si="30"/>
        <v/>
      </c>
      <c r="H996" s="18"/>
      <c r="I996" s="20" t="str">
        <f t="shared" si="31"/>
        <v/>
      </c>
      <c r="J996" s="21" t="str">
        <f>IF(OR($A996="",$C996=""),"",$A996&amp;"#"&amp;COUNTIFS($A$4:$A996,$A996,$C$4:$C996,"&lt;&gt;"))</f>
        <v/>
      </c>
    </row>
    <row r="997" spans="1:10" x14ac:dyDescent="0.3">
      <c r="A997" s="17"/>
      <c r="B997" s="19" t="str">
        <f>IF($A997="","",IFERROR(INDEX(Bills!$B:$B,MATCH($A997,Bills!$A:$A,0)),""))</f>
        <v/>
      </c>
      <c r="C997" s="17"/>
      <c r="D997" s="21" t="str">
        <f>IF($C997="","",IFERROR(VLOOKUP($C997,Services!$A$4:$C$203,2,FALSE),"Other"))</f>
        <v/>
      </c>
      <c r="E997" s="17"/>
      <c r="F997" s="18" t="str">
        <f>IF($C997="","",IFERROR(VLOOKUP($C997,Services!$A$4:$C$203,3,FALSE),0))</f>
        <v/>
      </c>
      <c r="G997" s="20" t="str">
        <f t="shared" si="30"/>
        <v/>
      </c>
      <c r="H997" s="18"/>
      <c r="I997" s="20" t="str">
        <f t="shared" si="31"/>
        <v/>
      </c>
      <c r="J997" s="21" t="str">
        <f>IF(OR($A997="",$C997=""),"",$A997&amp;"#"&amp;COUNTIFS($A$4:$A997,$A997,$C$4:$C997,"&lt;&gt;"))</f>
        <v/>
      </c>
    </row>
    <row r="998" spans="1:10" x14ac:dyDescent="0.3">
      <c r="A998" s="17"/>
      <c r="B998" s="19" t="str">
        <f>IF($A998="","",IFERROR(INDEX(Bills!$B:$B,MATCH($A998,Bills!$A:$A,0)),""))</f>
        <v/>
      </c>
      <c r="C998" s="17"/>
      <c r="D998" s="21" t="str">
        <f>IF($C998="","",IFERROR(VLOOKUP($C998,Services!$A$4:$C$203,2,FALSE),"Other"))</f>
        <v/>
      </c>
      <c r="E998" s="17"/>
      <c r="F998" s="18" t="str">
        <f>IF($C998="","",IFERROR(VLOOKUP($C998,Services!$A$4:$C$203,3,FALSE),0))</f>
        <v/>
      </c>
      <c r="G998" s="20" t="str">
        <f t="shared" si="30"/>
        <v/>
      </c>
      <c r="H998" s="18"/>
      <c r="I998" s="20" t="str">
        <f t="shared" si="31"/>
        <v/>
      </c>
      <c r="J998" s="21" t="str">
        <f>IF(OR($A998="",$C998=""),"",$A998&amp;"#"&amp;COUNTIFS($A$4:$A998,$A998,$C$4:$C998,"&lt;&gt;"))</f>
        <v/>
      </c>
    </row>
    <row r="999" spans="1:10" x14ac:dyDescent="0.3">
      <c r="A999" s="17"/>
      <c r="B999" s="19" t="str">
        <f>IF($A999="","",IFERROR(INDEX(Bills!$B:$B,MATCH($A999,Bills!$A:$A,0)),""))</f>
        <v/>
      </c>
      <c r="C999" s="17"/>
      <c r="D999" s="21" t="str">
        <f>IF($C999="","",IFERROR(VLOOKUP($C999,Services!$A$4:$C$203,2,FALSE),"Other"))</f>
        <v/>
      </c>
      <c r="E999" s="17"/>
      <c r="F999" s="18" t="str">
        <f>IF($C999="","",IFERROR(VLOOKUP($C999,Services!$A$4:$C$203,3,FALSE),0))</f>
        <v/>
      </c>
      <c r="G999" s="20" t="str">
        <f t="shared" si="30"/>
        <v/>
      </c>
      <c r="H999" s="18"/>
      <c r="I999" s="20" t="str">
        <f t="shared" si="31"/>
        <v/>
      </c>
      <c r="J999" s="21" t="str">
        <f>IF(OR($A999="",$C999=""),"",$A999&amp;"#"&amp;COUNTIFS($A$4:$A999,$A999,$C$4:$C999,"&lt;&gt;"))</f>
        <v/>
      </c>
    </row>
    <row r="1000" spans="1:10" x14ac:dyDescent="0.3">
      <c r="A1000" s="17"/>
      <c r="B1000" s="19" t="str">
        <f>IF($A1000="","",IFERROR(INDEX(Bills!$B:$B,MATCH($A1000,Bills!$A:$A,0)),""))</f>
        <v/>
      </c>
      <c r="C1000" s="17"/>
      <c r="D1000" s="21" t="str">
        <f>IF($C1000="","",IFERROR(VLOOKUP($C1000,Services!$A$4:$C$203,2,FALSE),"Other"))</f>
        <v/>
      </c>
      <c r="E1000" s="17"/>
      <c r="F1000" s="18" t="str">
        <f>IF($C1000="","",IFERROR(VLOOKUP($C1000,Services!$A$4:$C$203,3,FALSE),0))</f>
        <v/>
      </c>
      <c r="G1000" s="20" t="str">
        <f t="shared" si="30"/>
        <v/>
      </c>
      <c r="H1000" s="18"/>
      <c r="I1000" s="20" t="str">
        <f t="shared" si="31"/>
        <v/>
      </c>
      <c r="J1000" s="21" t="str">
        <f>IF(OR($A1000="",$C1000=""),"",$A1000&amp;"#"&amp;COUNTIFS($A$4:$A1000,$A1000,$C$4:$C1000,"&lt;&gt;"))</f>
        <v/>
      </c>
    </row>
    <row r="1001" spans="1:10" x14ac:dyDescent="0.3">
      <c r="A1001" s="17"/>
      <c r="B1001" s="19" t="str">
        <f>IF($A1001="","",IFERROR(INDEX(Bills!$B:$B,MATCH($A1001,Bills!$A:$A,0)),""))</f>
        <v/>
      </c>
      <c r="C1001" s="17"/>
      <c r="D1001" s="21" t="str">
        <f>IF($C1001="","",IFERROR(VLOOKUP($C1001,Services!$A$4:$C$203,2,FALSE),"Other"))</f>
        <v/>
      </c>
      <c r="E1001" s="17"/>
      <c r="F1001" s="18" t="str">
        <f>IF($C1001="","",IFERROR(VLOOKUP($C1001,Services!$A$4:$C$203,3,FALSE),0))</f>
        <v/>
      </c>
      <c r="G1001" s="20" t="str">
        <f t="shared" si="30"/>
        <v/>
      </c>
      <c r="H1001" s="18"/>
      <c r="I1001" s="20" t="str">
        <f t="shared" si="31"/>
        <v/>
      </c>
      <c r="J1001" s="21" t="str">
        <f>IF(OR($A1001="",$C1001=""),"",$A1001&amp;"#"&amp;COUNTIFS($A$4:$A1001,$A1001,$C$4:$C1001,"&lt;&gt;"))</f>
        <v/>
      </c>
    </row>
    <row r="1002" spans="1:10" x14ac:dyDescent="0.3">
      <c r="A1002" s="17"/>
      <c r="B1002" s="19" t="str">
        <f>IF($A1002="","",IFERROR(INDEX(Bills!$B:$B,MATCH($A1002,Bills!$A:$A,0)),""))</f>
        <v/>
      </c>
      <c r="C1002" s="17"/>
      <c r="D1002" s="21" t="str">
        <f>IF($C1002="","",IFERROR(VLOOKUP($C1002,Services!$A$4:$C$203,2,FALSE),"Other"))</f>
        <v/>
      </c>
      <c r="E1002" s="17"/>
      <c r="F1002" s="18" t="str">
        <f>IF($C1002="","",IFERROR(VLOOKUP($C1002,Services!$A$4:$C$203,3,FALSE),0))</f>
        <v/>
      </c>
      <c r="G1002" s="20" t="str">
        <f t="shared" si="30"/>
        <v/>
      </c>
      <c r="H1002" s="18"/>
      <c r="I1002" s="20" t="str">
        <f t="shared" si="31"/>
        <v/>
      </c>
      <c r="J1002" s="21" t="str">
        <f>IF(OR($A1002="",$C1002=""),"",$A1002&amp;"#"&amp;COUNTIFS($A$4:$A1002,$A1002,$C$4:$C1002,"&lt;&gt;"))</f>
        <v/>
      </c>
    </row>
    <row r="1003" spans="1:10" x14ac:dyDescent="0.3">
      <c r="A1003" s="17"/>
      <c r="B1003" s="19" t="str">
        <f>IF($A1003="","",IFERROR(INDEX(Bills!$B:$B,MATCH($A1003,Bills!$A:$A,0)),""))</f>
        <v/>
      </c>
      <c r="C1003" s="17"/>
      <c r="D1003" s="21" t="str">
        <f>IF($C1003="","",IFERROR(VLOOKUP($C1003,Services!$A$4:$C$203,2,FALSE),"Other"))</f>
        <v/>
      </c>
      <c r="E1003" s="17"/>
      <c r="F1003" s="18" t="str">
        <f>IF($C1003="","",IFERROR(VLOOKUP($C1003,Services!$A$4:$C$203,3,FALSE),0))</f>
        <v/>
      </c>
      <c r="G1003" s="20" t="str">
        <f t="shared" si="30"/>
        <v/>
      </c>
      <c r="H1003" s="18"/>
      <c r="I1003" s="20" t="str">
        <f t="shared" si="31"/>
        <v/>
      </c>
      <c r="J1003" s="21" t="str">
        <f>IF(OR($A1003="",$C1003=""),"",$A1003&amp;"#"&amp;COUNTIFS($A$4:$A1003,$A1003,$C$4:$C1003,"&lt;&gt;"))</f>
        <v/>
      </c>
    </row>
    <row r="1004" spans="1:10" x14ac:dyDescent="0.3">
      <c r="A1004" s="17"/>
      <c r="B1004" s="19" t="str">
        <f>IF($A1004="","",IFERROR(INDEX(Bills!$B:$B,MATCH($A1004,Bills!$A:$A,0)),""))</f>
        <v/>
      </c>
      <c r="C1004" s="17"/>
      <c r="D1004" s="21" t="str">
        <f>IF($C1004="","",IFERROR(VLOOKUP($C1004,Services!$A$4:$C$203,2,FALSE),"Other"))</f>
        <v/>
      </c>
      <c r="E1004" s="17"/>
      <c r="F1004" s="18" t="str">
        <f>IF($C1004="","",IFERROR(VLOOKUP($C1004,Services!$A$4:$C$203,3,FALSE),0))</f>
        <v/>
      </c>
      <c r="G1004" s="20" t="str">
        <f t="shared" si="30"/>
        <v/>
      </c>
      <c r="H1004" s="18"/>
      <c r="I1004" s="20" t="str">
        <f t="shared" si="31"/>
        <v/>
      </c>
      <c r="J1004" s="21" t="str">
        <f>IF(OR($A1004="",$C1004=""),"",$A1004&amp;"#"&amp;COUNTIFS($A$4:$A1004,$A1004,$C$4:$C1004,"&lt;&gt;"))</f>
        <v/>
      </c>
    </row>
    <row r="1005" spans="1:10" x14ac:dyDescent="0.3">
      <c r="A1005" s="17"/>
      <c r="B1005" s="19" t="str">
        <f>IF($A1005="","",IFERROR(INDEX(Bills!$B:$B,MATCH($A1005,Bills!$A:$A,0)),""))</f>
        <v/>
      </c>
      <c r="C1005" s="17"/>
      <c r="D1005" s="21" t="str">
        <f>IF($C1005="","",IFERROR(VLOOKUP($C1005,Services!$A$4:$C$203,2,FALSE),"Other"))</f>
        <v/>
      </c>
      <c r="E1005" s="17"/>
      <c r="F1005" s="18" t="str">
        <f>IF($C1005="","",IFERROR(VLOOKUP($C1005,Services!$A$4:$C$203,3,FALSE),0))</f>
        <v/>
      </c>
      <c r="G1005" s="20" t="str">
        <f t="shared" si="30"/>
        <v/>
      </c>
      <c r="H1005" s="18"/>
      <c r="I1005" s="20" t="str">
        <f t="shared" si="31"/>
        <v/>
      </c>
      <c r="J1005" s="21" t="str">
        <f>IF(OR($A1005="",$C1005=""),"",$A1005&amp;"#"&amp;COUNTIFS($A$4:$A1005,$A1005,$C$4:$C1005,"&lt;&gt;"))</f>
        <v/>
      </c>
    </row>
    <row r="1006" spans="1:10" x14ac:dyDescent="0.3">
      <c r="A1006" s="17"/>
      <c r="B1006" s="19" t="str">
        <f>IF($A1006="","",IFERROR(INDEX(Bills!$B:$B,MATCH($A1006,Bills!$A:$A,0)),""))</f>
        <v/>
      </c>
      <c r="C1006" s="17"/>
      <c r="D1006" s="21" t="str">
        <f>IF($C1006="","",IFERROR(VLOOKUP($C1006,Services!$A$4:$C$203,2,FALSE),"Other"))</f>
        <v/>
      </c>
      <c r="E1006" s="17"/>
      <c r="F1006" s="18" t="str">
        <f>IF($C1006="","",IFERROR(VLOOKUP($C1006,Services!$A$4:$C$203,3,FALSE),0))</f>
        <v/>
      </c>
      <c r="G1006" s="20" t="str">
        <f t="shared" si="30"/>
        <v/>
      </c>
      <c r="H1006" s="18"/>
      <c r="I1006" s="20" t="str">
        <f t="shared" si="31"/>
        <v/>
      </c>
      <c r="J1006" s="21" t="str">
        <f>IF(OR($A1006="",$C1006=""),"",$A1006&amp;"#"&amp;COUNTIFS($A$4:$A1006,$A1006,$C$4:$C1006,"&lt;&gt;"))</f>
        <v/>
      </c>
    </row>
    <row r="1007" spans="1:10" x14ac:dyDescent="0.3">
      <c r="A1007" s="17"/>
      <c r="B1007" s="19" t="str">
        <f>IF($A1007="","",IFERROR(INDEX(Bills!$B:$B,MATCH($A1007,Bills!$A:$A,0)),""))</f>
        <v/>
      </c>
      <c r="C1007" s="17"/>
      <c r="D1007" s="21" t="str">
        <f>IF($C1007="","",IFERROR(VLOOKUP($C1007,Services!$A$4:$C$203,2,FALSE),"Other"))</f>
        <v/>
      </c>
      <c r="E1007" s="17"/>
      <c r="F1007" s="18" t="str">
        <f>IF($C1007="","",IFERROR(VLOOKUP($C1007,Services!$A$4:$C$203,3,FALSE),0))</f>
        <v/>
      </c>
      <c r="G1007" s="20" t="str">
        <f t="shared" si="30"/>
        <v/>
      </c>
      <c r="H1007" s="18"/>
      <c r="I1007" s="20" t="str">
        <f t="shared" si="31"/>
        <v/>
      </c>
      <c r="J1007" s="21" t="str">
        <f>IF(OR($A1007="",$C1007=""),"",$A1007&amp;"#"&amp;COUNTIFS($A$4:$A1007,$A1007,$C$4:$C1007,"&lt;&gt;"))</f>
        <v/>
      </c>
    </row>
    <row r="1008" spans="1:10" x14ac:dyDescent="0.3">
      <c r="A1008" s="17"/>
      <c r="B1008" s="19" t="str">
        <f>IF($A1008="","",IFERROR(INDEX(Bills!$B:$B,MATCH($A1008,Bills!$A:$A,0)),""))</f>
        <v/>
      </c>
      <c r="C1008" s="17"/>
      <c r="D1008" s="21" t="str">
        <f>IF($C1008="","",IFERROR(VLOOKUP($C1008,Services!$A$4:$C$203,2,FALSE),"Other"))</f>
        <v/>
      </c>
      <c r="E1008" s="17"/>
      <c r="F1008" s="18" t="str">
        <f>IF($C1008="","",IFERROR(VLOOKUP($C1008,Services!$A$4:$C$203,3,FALSE),0))</f>
        <v/>
      </c>
      <c r="G1008" s="20" t="str">
        <f t="shared" si="30"/>
        <v/>
      </c>
      <c r="H1008" s="18"/>
      <c r="I1008" s="20" t="str">
        <f t="shared" si="31"/>
        <v/>
      </c>
      <c r="J1008" s="21" t="str">
        <f>IF(OR($A1008="",$C1008=""),"",$A1008&amp;"#"&amp;COUNTIFS($A$4:$A1008,$A1008,$C$4:$C1008,"&lt;&gt;"))</f>
        <v/>
      </c>
    </row>
    <row r="1009" spans="1:10" x14ac:dyDescent="0.3">
      <c r="A1009" s="17"/>
      <c r="B1009" s="19" t="str">
        <f>IF($A1009="","",IFERROR(INDEX(Bills!$B:$B,MATCH($A1009,Bills!$A:$A,0)),""))</f>
        <v/>
      </c>
      <c r="C1009" s="17"/>
      <c r="D1009" s="21" t="str">
        <f>IF($C1009="","",IFERROR(VLOOKUP($C1009,Services!$A$4:$C$203,2,FALSE),"Other"))</f>
        <v/>
      </c>
      <c r="E1009" s="17"/>
      <c r="F1009" s="18" t="str">
        <f>IF($C1009="","",IFERROR(VLOOKUP($C1009,Services!$A$4:$C$203,3,FALSE),0))</f>
        <v/>
      </c>
      <c r="G1009" s="20" t="str">
        <f t="shared" si="30"/>
        <v/>
      </c>
      <c r="H1009" s="18"/>
      <c r="I1009" s="20" t="str">
        <f t="shared" si="31"/>
        <v/>
      </c>
      <c r="J1009" s="21" t="str">
        <f>IF(OR($A1009="",$C1009=""),"",$A1009&amp;"#"&amp;COUNTIFS($A$4:$A1009,$A1009,$C$4:$C1009,"&lt;&gt;"))</f>
        <v/>
      </c>
    </row>
    <row r="1010" spans="1:10" x14ac:dyDescent="0.3">
      <c r="A1010" s="17"/>
      <c r="B1010" s="19" t="str">
        <f>IF($A1010="","",IFERROR(INDEX(Bills!$B:$B,MATCH($A1010,Bills!$A:$A,0)),""))</f>
        <v/>
      </c>
      <c r="C1010" s="17"/>
      <c r="D1010" s="21" t="str">
        <f>IF($C1010="","",IFERROR(VLOOKUP($C1010,Services!$A$4:$C$203,2,FALSE),"Other"))</f>
        <v/>
      </c>
      <c r="E1010" s="17"/>
      <c r="F1010" s="18" t="str">
        <f>IF($C1010="","",IFERROR(VLOOKUP($C1010,Services!$A$4:$C$203,3,FALSE),0))</f>
        <v/>
      </c>
      <c r="G1010" s="20" t="str">
        <f t="shared" si="30"/>
        <v/>
      </c>
      <c r="H1010" s="18"/>
      <c r="I1010" s="20" t="str">
        <f t="shared" si="31"/>
        <v/>
      </c>
      <c r="J1010" s="21" t="str">
        <f>IF(OR($A1010="",$C1010=""),"",$A1010&amp;"#"&amp;COUNTIFS($A$4:$A1010,$A1010,$C$4:$C1010,"&lt;&gt;"))</f>
        <v/>
      </c>
    </row>
    <row r="1011" spans="1:10" x14ac:dyDescent="0.3">
      <c r="A1011" s="17"/>
      <c r="B1011" s="19" t="str">
        <f>IF($A1011="","",IFERROR(INDEX(Bills!$B:$B,MATCH($A1011,Bills!$A:$A,0)),""))</f>
        <v/>
      </c>
      <c r="C1011" s="17"/>
      <c r="D1011" s="21" t="str">
        <f>IF($C1011="","",IFERROR(VLOOKUP($C1011,Services!$A$4:$C$203,2,FALSE),"Other"))</f>
        <v/>
      </c>
      <c r="E1011" s="17"/>
      <c r="F1011" s="18" t="str">
        <f>IF($C1011="","",IFERROR(VLOOKUP($C1011,Services!$A$4:$C$203,3,FALSE),0))</f>
        <v/>
      </c>
      <c r="G1011" s="20" t="str">
        <f t="shared" si="30"/>
        <v/>
      </c>
      <c r="H1011" s="18"/>
      <c r="I1011" s="20" t="str">
        <f t="shared" si="31"/>
        <v/>
      </c>
      <c r="J1011" s="21" t="str">
        <f>IF(OR($A1011="",$C1011=""),"",$A1011&amp;"#"&amp;COUNTIFS($A$4:$A1011,$A1011,$C$4:$C1011,"&lt;&gt;"))</f>
        <v/>
      </c>
    </row>
    <row r="1012" spans="1:10" x14ac:dyDescent="0.3">
      <c r="A1012" s="17"/>
      <c r="B1012" s="19" t="str">
        <f>IF($A1012="","",IFERROR(INDEX(Bills!$B:$B,MATCH($A1012,Bills!$A:$A,0)),""))</f>
        <v/>
      </c>
      <c r="C1012" s="17"/>
      <c r="D1012" s="21" t="str">
        <f>IF($C1012="","",IFERROR(VLOOKUP($C1012,Services!$A$4:$C$203,2,FALSE),"Other"))</f>
        <v/>
      </c>
      <c r="E1012" s="17"/>
      <c r="F1012" s="18" t="str">
        <f>IF($C1012="","",IFERROR(VLOOKUP($C1012,Services!$A$4:$C$203,3,FALSE),0))</f>
        <v/>
      </c>
      <c r="G1012" s="20" t="str">
        <f t="shared" si="30"/>
        <v/>
      </c>
      <c r="H1012" s="18"/>
      <c r="I1012" s="20" t="str">
        <f t="shared" si="31"/>
        <v/>
      </c>
      <c r="J1012" s="21" t="str">
        <f>IF(OR($A1012="",$C1012=""),"",$A1012&amp;"#"&amp;COUNTIFS($A$4:$A1012,$A1012,$C$4:$C1012,"&lt;&gt;"))</f>
        <v/>
      </c>
    </row>
    <row r="1013" spans="1:10" x14ac:dyDescent="0.3">
      <c r="A1013" s="17"/>
      <c r="B1013" s="19" t="str">
        <f>IF($A1013="","",IFERROR(INDEX(Bills!$B:$B,MATCH($A1013,Bills!$A:$A,0)),""))</f>
        <v/>
      </c>
      <c r="C1013" s="17"/>
      <c r="D1013" s="21" t="str">
        <f>IF($C1013="","",IFERROR(VLOOKUP($C1013,Services!$A$4:$C$203,2,FALSE),"Other"))</f>
        <v/>
      </c>
      <c r="E1013" s="17"/>
      <c r="F1013" s="18" t="str">
        <f>IF($C1013="","",IFERROR(VLOOKUP($C1013,Services!$A$4:$C$203,3,FALSE),0))</f>
        <v/>
      </c>
      <c r="G1013" s="20" t="str">
        <f t="shared" si="30"/>
        <v/>
      </c>
      <c r="H1013" s="18"/>
      <c r="I1013" s="20" t="str">
        <f t="shared" si="31"/>
        <v/>
      </c>
      <c r="J1013" s="21" t="str">
        <f>IF(OR($A1013="",$C1013=""),"",$A1013&amp;"#"&amp;COUNTIFS($A$4:$A1013,$A1013,$C$4:$C1013,"&lt;&gt;"))</f>
        <v/>
      </c>
    </row>
    <row r="1014" spans="1:10" x14ac:dyDescent="0.3">
      <c r="A1014" s="17"/>
      <c r="B1014" s="19" t="str">
        <f>IF($A1014="","",IFERROR(INDEX(Bills!$B:$B,MATCH($A1014,Bills!$A:$A,0)),""))</f>
        <v/>
      </c>
      <c r="C1014" s="17"/>
      <c r="D1014" s="21" t="str">
        <f>IF($C1014="","",IFERROR(VLOOKUP($C1014,Services!$A$4:$C$203,2,FALSE),"Other"))</f>
        <v/>
      </c>
      <c r="E1014" s="17"/>
      <c r="F1014" s="18" t="str">
        <f>IF($C1014="","",IFERROR(VLOOKUP($C1014,Services!$A$4:$C$203,3,FALSE),0))</f>
        <v/>
      </c>
      <c r="G1014" s="20" t="str">
        <f t="shared" si="30"/>
        <v/>
      </c>
      <c r="H1014" s="18"/>
      <c r="I1014" s="20" t="str">
        <f t="shared" si="31"/>
        <v/>
      </c>
      <c r="J1014" s="21" t="str">
        <f>IF(OR($A1014="",$C1014=""),"",$A1014&amp;"#"&amp;COUNTIFS($A$4:$A1014,$A1014,$C$4:$C1014,"&lt;&gt;"))</f>
        <v/>
      </c>
    </row>
    <row r="1015" spans="1:10" x14ac:dyDescent="0.3">
      <c r="A1015" s="17"/>
      <c r="B1015" s="19" t="str">
        <f>IF($A1015="","",IFERROR(INDEX(Bills!$B:$B,MATCH($A1015,Bills!$A:$A,0)),""))</f>
        <v/>
      </c>
      <c r="C1015" s="17"/>
      <c r="D1015" s="21" t="str">
        <f>IF($C1015="","",IFERROR(VLOOKUP($C1015,Services!$A$4:$C$203,2,FALSE),"Other"))</f>
        <v/>
      </c>
      <c r="E1015" s="17"/>
      <c r="F1015" s="18" t="str">
        <f>IF($C1015="","",IFERROR(VLOOKUP($C1015,Services!$A$4:$C$203,3,FALSE),0))</f>
        <v/>
      </c>
      <c r="G1015" s="20" t="str">
        <f t="shared" si="30"/>
        <v/>
      </c>
      <c r="H1015" s="18"/>
      <c r="I1015" s="20" t="str">
        <f t="shared" si="31"/>
        <v/>
      </c>
      <c r="J1015" s="21" t="str">
        <f>IF(OR($A1015="",$C1015=""),"",$A1015&amp;"#"&amp;COUNTIFS($A$4:$A1015,$A1015,$C$4:$C1015,"&lt;&gt;"))</f>
        <v/>
      </c>
    </row>
    <row r="1016" spans="1:10" x14ac:dyDescent="0.3">
      <c r="A1016" s="17"/>
      <c r="B1016" s="19" t="str">
        <f>IF($A1016="","",IFERROR(INDEX(Bills!$B:$B,MATCH($A1016,Bills!$A:$A,0)),""))</f>
        <v/>
      </c>
      <c r="C1016" s="17"/>
      <c r="D1016" s="21" t="str">
        <f>IF($C1016="","",IFERROR(VLOOKUP($C1016,Services!$A$4:$C$203,2,FALSE),"Other"))</f>
        <v/>
      </c>
      <c r="E1016" s="17"/>
      <c r="F1016" s="18" t="str">
        <f>IF($C1016="","",IFERROR(VLOOKUP($C1016,Services!$A$4:$C$203,3,FALSE),0))</f>
        <v/>
      </c>
      <c r="G1016" s="20" t="str">
        <f t="shared" si="30"/>
        <v/>
      </c>
      <c r="H1016" s="18"/>
      <c r="I1016" s="20" t="str">
        <f t="shared" si="31"/>
        <v/>
      </c>
      <c r="J1016" s="21" t="str">
        <f>IF(OR($A1016="",$C1016=""),"",$A1016&amp;"#"&amp;COUNTIFS($A$4:$A1016,$A1016,$C$4:$C1016,"&lt;&gt;"))</f>
        <v/>
      </c>
    </row>
    <row r="1017" spans="1:10" x14ac:dyDescent="0.3">
      <c r="A1017" s="17"/>
      <c r="B1017" s="19" t="str">
        <f>IF($A1017="","",IFERROR(INDEX(Bills!$B:$B,MATCH($A1017,Bills!$A:$A,0)),""))</f>
        <v/>
      </c>
      <c r="C1017" s="17"/>
      <c r="D1017" s="21" t="str">
        <f>IF($C1017="","",IFERROR(VLOOKUP($C1017,Services!$A$4:$C$203,2,FALSE),"Other"))</f>
        <v/>
      </c>
      <c r="E1017" s="17"/>
      <c r="F1017" s="18" t="str">
        <f>IF($C1017="","",IFERROR(VLOOKUP($C1017,Services!$A$4:$C$203,3,FALSE),0))</f>
        <v/>
      </c>
      <c r="G1017" s="20" t="str">
        <f t="shared" si="30"/>
        <v/>
      </c>
      <c r="H1017" s="18"/>
      <c r="I1017" s="20" t="str">
        <f t="shared" si="31"/>
        <v/>
      </c>
      <c r="J1017" s="21" t="str">
        <f>IF(OR($A1017="",$C1017=""),"",$A1017&amp;"#"&amp;COUNTIFS($A$4:$A1017,$A1017,$C$4:$C1017,"&lt;&gt;"))</f>
        <v/>
      </c>
    </row>
    <row r="1018" spans="1:10" x14ac:dyDescent="0.3">
      <c r="A1018" s="17"/>
      <c r="B1018" s="19" t="str">
        <f>IF($A1018="","",IFERROR(INDEX(Bills!$B:$B,MATCH($A1018,Bills!$A:$A,0)),""))</f>
        <v/>
      </c>
      <c r="C1018" s="17"/>
      <c r="D1018" s="21" t="str">
        <f>IF($C1018="","",IFERROR(VLOOKUP($C1018,Services!$A$4:$C$203,2,FALSE),"Other"))</f>
        <v/>
      </c>
      <c r="E1018" s="17"/>
      <c r="F1018" s="18" t="str">
        <f>IF($C1018="","",IFERROR(VLOOKUP($C1018,Services!$A$4:$C$203,3,FALSE),0))</f>
        <v/>
      </c>
      <c r="G1018" s="20" t="str">
        <f t="shared" si="30"/>
        <v/>
      </c>
      <c r="H1018" s="18"/>
      <c r="I1018" s="20" t="str">
        <f t="shared" si="31"/>
        <v/>
      </c>
      <c r="J1018" s="21" t="str">
        <f>IF(OR($A1018="",$C1018=""),"",$A1018&amp;"#"&amp;COUNTIFS($A$4:$A1018,$A1018,$C$4:$C1018,"&lt;&gt;"))</f>
        <v/>
      </c>
    </row>
    <row r="1019" spans="1:10" x14ac:dyDescent="0.3">
      <c r="A1019" s="17"/>
      <c r="B1019" s="19" t="str">
        <f>IF($A1019="","",IFERROR(INDEX(Bills!$B:$B,MATCH($A1019,Bills!$A:$A,0)),""))</f>
        <v/>
      </c>
      <c r="C1019" s="17"/>
      <c r="D1019" s="21" t="str">
        <f>IF($C1019="","",IFERROR(VLOOKUP($C1019,Services!$A$4:$C$203,2,FALSE),"Other"))</f>
        <v/>
      </c>
      <c r="E1019" s="17"/>
      <c r="F1019" s="18" t="str">
        <f>IF($C1019="","",IFERROR(VLOOKUP($C1019,Services!$A$4:$C$203,3,FALSE),0))</f>
        <v/>
      </c>
      <c r="G1019" s="20" t="str">
        <f t="shared" si="30"/>
        <v/>
      </c>
      <c r="H1019" s="18"/>
      <c r="I1019" s="20" t="str">
        <f t="shared" si="31"/>
        <v/>
      </c>
      <c r="J1019" s="21" t="str">
        <f>IF(OR($A1019="",$C1019=""),"",$A1019&amp;"#"&amp;COUNTIFS($A$4:$A1019,$A1019,$C$4:$C1019,"&lt;&gt;"))</f>
        <v/>
      </c>
    </row>
    <row r="1020" spans="1:10" x14ac:dyDescent="0.3">
      <c r="A1020" s="17"/>
      <c r="B1020" s="19" t="str">
        <f>IF($A1020="","",IFERROR(INDEX(Bills!$B:$B,MATCH($A1020,Bills!$A:$A,0)),""))</f>
        <v/>
      </c>
      <c r="C1020" s="17"/>
      <c r="D1020" s="21" t="str">
        <f>IF($C1020="","",IFERROR(VLOOKUP($C1020,Services!$A$4:$C$203,2,FALSE),"Other"))</f>
        <v/>
      </c>
      <c r="E1020" s="17"/>
      <c r="F1020" s="18" t="str">
        <f>IF($C1020="","",IFERROR(VLOOKUP($C1020,Services!$A$4:$C$203,3,FALSE),0))</f>
        <v/>
      </c>
      <c r="G1020" s="20" t="str">
        <f t="shared" si="30"/>
        <v/>
      </c>
      <c r="H1020" s="18"/>
      <c r="I1020" s="20" t="str">
        <f t="shared" si="31"/>
        <v/>
      </c>
      <c r="J1020" s="21" t="str">
        <f>IF(OR($A1020="",$C1020=""),"",$A1020&amp;"#"&amp;COUNTIFS($A$4:$A1020,$A1020,$C$4:$C1020,"&lt;&gt;"))</f>
        <v/>
      </c>
    </row>
    <row r="1021" spans="1:10" x14ac:dyDescent="0.3">
      <c r="A1021" s="17"/>
      <c r="B1021" s="19" t="str">
        <f>IF($A1021="","",IFERROR(INDEX(Bills!$B:$B,MATCH($A1021,Bills!$A:$A,0)),""))</f>
        <v/>
      </c>
      <c r="C1021" s="17"/>
      <c r="D1021" s="21" t="str">
        <f>IF($C1021="","",IFERROR(VLOOKUP($C1021,Services!$A$4:$C$203,2,FALSE),"Other"))</f>
        <v/>
      </c>
      <c r="E1021" s="17"/>
      <c r="F1021" s="18" t="str">
        <f>IF($C1021="","",IFERROR(VLOOKUP($C1021,Services!$A$4:$C$203,3,FALSE),0))</f>
        <v/>
      </c>
      <c r="G1021" s="20" t="str">
        <f t="shared" si="30"/>
        <v/>
      </c>
      <c r="H1021" s="18"/>
      <c r="I1021" s="20" t="str">
        <f t="shared" si="31"/>
        <v/>
      </c>
      <c r="J1021" s="21" t="str">
        <f>IF(OR($A1021="",$C1021=""),"",$A1021&amp;"#"&amp;COUNTIFS($A$4:$A1021,$A1021,$C$4:$C1021,"&lt;&gt;"))</f>
        <v/>
      </c>
    </row>
    <row r="1022" spans="1:10" x14ac:dyDescent="0.3">
      <c r="A1022" s="17"/>
      <c r="B1022" s="19" t="str">
        <f>IF($A1022="","",IFERROR(INDEX(Bills!$B:$B,MATCH($A1022,Bills!$A:$A,0)),""))</f>
        <v/>
      </c>
      <c r="C1022" s="17"/>
      <c r="D1022" s="21" t="str">
        <f>IF($C1022="","",IFERROR(VLOOKUP($C1022,Services!$A$4:$C$203,2,FALSE),"Other"))</f>
        <v/>
      </c>
      <c r="E1022" s="17"/>
      <c r="F1022" s="18" t="str">
        <f>IF($C1022="","",IFERROR(VLOOKUP($C1022,Services!$A$4:$C$203,3,FALSE),0))</f>
        <v/>
      </c>
      <c r="G1022" s="20" t="str">
        <f t="shared" si="30"/>
        <v/>
      </c>
      <c r="H1022" s="18"/>
      <c r="I1022" s="20" t="str">
        <f t="shared" si="31"/>
        <v/>
      </c>
      <c r="J1022" s="21" t="str">
        <f>IF(OR($A1022="",$C1022=""),"",$A1022&amp;"#"&amp;COUNTIFS($A$4:$A1022,$A1022,$C$4:$C1022,"&lt;&gt;"))</f>
        <v/>
      </c>
    </row>
    <row r="1023" spans="1:10" x14ac:dyDescent="0.3">
      <c r="A1023" s="17"/>
      <c r="B1023" s="19" t="str">
        <f>IF($A1023="","",IFERROR(INDEX(Bills!$B:$B,MATCH($A1023,Bills!$A:$A,0)),""))</f>
        <v/>
      </c>
      <c r="C1023" s="17"/>
      <c r="D1023" s="21" t="str">
        <f>IF($C1023="","",IFERROR(VLOOKUP($C1023,Services!$A$4:$C$203,2,FALSE),"Other"))</f>
        <v/>
      </c>
      <c r="E1023" s="17"/>
      <c r="F1023" s="18" t="str">
        <f>IF($C1023="","",IFERROR(VLOOKUP($C1023,Services!$A$4:$C$203,3,FALSE),0))</f>
        <v/>
      </c>
      <c r="G1023" s="20" t="str">
        <f t="shared" si="30"/>
        <v/>
      </c>
      <c r="H1023" s="18"/>
      <c r="I1023" s="20" t="str">
        <f t="shared" si="31"/>
        <v/>
      </c>
      <c r="J1023" s="21" t="str">
        <f>IF(OR($A1023="",$C1023=""),"",$A1023&amp;"#"&amp;COUNTIFS($A$4:$A1023,$A1023,$C$4:$C1023,"&lt;&gt;"))</f>
        <v/>
      </c>
    </row>
    <row r="1024" spans="1:10" x14ac:dyDescent="0.3">
      <c r="A1024" s="17"/>
      <c r="B1024" s="19" t="str">
        <f>IF($A1024="","",IFERROR(INDEX(Bills!$B:$B,MATCH($A1024,Bills!$A:$A,0)),""))</f>
        <v/>
      </c>
      <c r="C1024" s="17"/>
      <c r="D1024" s="21" t="str">
        <f>IF($C1024="","",IFERROR(VLOOKUP($C1024,Services!$A$4:$C$203,2,FALSE),"Other"))</f>
        <v/>
      </c>
      <c r="E1024" s="17"/>
      <c r="F1024" s="18" t="str">
        <f>IF($C1024="","",IFERROR(VLOOKUP($C1024,Services!$A$4:$C$203,3,FALSE),0))</f>
        <v/>
      </c>
      <c r="G1024" s="20" t="str">
        <f t="shared" si="30"/>
        <v/>
      </c>
      <c r="H1024" s="18"/>
      <c r="I1024" s="20" t="str">
        <f t="shared" si="31"/>
        <v/>
      </c>
      <c r="J1024" s="21" t="str">
        <f>IF(OR($A1024="",$C1024=""),"",$A1024&amp;"#"&amp;COUNTIFS($A$4:$A1024,$A1024,$C$4:$C1024,"&lt;&gt;"))</f>
        <v/>
      </c>
    </row>
    <row r="1025" spans="1:10" x14ac:dyDescent="0.3">
      <c r="A1025" s="17"/>
      <c r="B1025" s="19" t="str">
        <f>IF($A1025="","",IFERROR(INDEX(Bills!$B:$B,MATCH($A1025,Bills!$A:$A,0)),""))</f>
        <v/>
      </c>
      <c r="C1025" s="17"/>
      <c r="D1025" s="21" t="str">
        <f>IF($C1025="","",IFERROR(VLOOKUP($C1025,Services!$A$4:$C$203,2,FALSE),"Other"))</f>
        <v/>
      </c>
      <c r="E1025" s="17"/>
      <c r="F1025" s="18" t="str">
        <f>IF($C1025="","",IFERROR(VLOOKUP($C1025,Services!$A$4:$C$203,3,FALSE),0))</f>
        <v/>
      </c>
      <c r="G1025" s="20" t="str">
        <f t="shared" si="30"/>
        <v/>
      </c>
      <c r="H1025" s="18"/>
      <c r="I1025" s="20" t="str">
        <f t="shared" si="31"/>
        <v/>
      </c>
      <c r="J1025" s="21" t="str">
        <f>IF(OR($A1025="",$C1025=""),"",$A1025&amp;"#"&amp;COUNTIFS($A$4:$A1025,$A1025,$C$4:$C1025,"&lt;&gt;"))</f>
        <v/>
      </c>
    </row>
    <row r="1026" spans="1:10" x14ac:dyDescent="0.3">
      <c r="A1026" s="17"/>
      <c r="B1026" s="19" t="str">
        <f>IF($A1026="","",IFERROR(INDEX(Bills!$B:$B,MATCH($A1026,Bills!$A:$A,0)),""))</f>
        <v/>
      </c>
      <c r="C1026" s="17"/>
      <c r="D1026" s="21" t="str">
        <f>IF($C1026="","",IFERROR(VLOOKUP($C1026,Services!$A$4:$C$203,2,FALSE),"Other"))</f>
        <v/>
      </c>
      <c r="E1026" s="17"/>
      <c r="F1026" s="18" t="str">
        <f>IF($C1026="","",IFERROR(VLOOKUP($C1026,Services!$A$4:$C$203,3,FALSE),0))</f>
        <v/>
      </c>
      <c r="G1026" s="20" t="str">
        <f t="shared" si="30"/>
        <v/>
      </c>
      <c r="H1026" s="18"/>
      <c r="I1026" s="20" t="str">
        <f t="shared" si="31"/>
        <v/>
      </c>
      <c r="J1026" s="21" t="str">
        <f>IF(OR($A1026="",$C1026=""),"",$A1026&amp;"#"&amp;COUNTIFS($A$4:$A1026,$A1026,$C$4:$C1026,"&lt;&gt;"))</f>
        <v/>
      </c>
    </row>
    <row r="1027" spans="1:10" x14ac:dyDescent="0.3">
      <c r="A1027" s="17"/>
      <c r="B1027" s="19" t="str">
        <f>IF($A1027="","",IFERROR(INDEX(Bills!$B:$B,MATCH($A1027,Bills!$A:$A,0)),""))</f>
        <v/>
      </c>
      <c r="C1027" s="17"/>
      <c r="D1027" s="21" t="str">
        <f>IF($C1027="","",IFERROR(VLOOKUP($C1027,Services!$A$4:$C$203,2,FALSE),"Other"))</f>
        <v/>
      </c>
      <c r="E1027" s="17"/>
      <c r="F1027" s="18" t="str">
        <f>IF($C1027="","",IFERROR(VLOOKUP($C1027,Services!$A$4:$C$203,3,FALSE),0))</f>
        <v/>
      </c>
      <c r="G1027" s="20" t="str">
        <f t="shared" si="30"/>
        <v/>
      </c>
      <c r="H1027" s="18"/>
      <c r="I1027" s="20" t="str">
        <f t="shared" si="31"/>
        <v/>
      </c>
      <c r="J1027" s="21" t="str">
        <f>IF(OR($A1027="",$C1027=""),"",$A1027&amp;"#"&amp;COUNTIFS($A$4:$A1027,$A1027,$C$4:$C1027,"&lt;&gt;"))</f>
        <v/>
      </c>
    </row>
    <row r="1028" spans="1:10" x14ac:dyDescent="0.3">
      <c r="A1028" s="17"/>
      <c r="B1028" s="19" t="str">
        <f>IF($A1028="","",IFERROR(INDEX(Bills!$B:$B,MATCH($A1028,Bills!$A:$A,0)),""))</f>
        <v/>
      </c>
      <c r="C1028" s="17"/>
      <c r="D1028" s="21" t="str">
        <f>IF($C1028="","",IFERROR(VLOOKUP($C1028,Services!$A$4:$C$203,2,FALSE),"Other"))</f>
        <v/>
      </c>
      <c r="E1028" s="17"/>
      <c r="F1028" s="18" t="str">
        <f>IF($C1028="","",IFERROR(VLOOKUP($C1028,Services!$A$4:$C$203,3,FALSE),0))</f>
        <v/>
      </c>
      <c r="G1028" s="20" t="str">
        <f t="shared" ref="G1028:G1091" si="32">IF($C1028="","",IF($E1028="",1,N($E1028))*N($F1028))</f>
        <v/>
      </c>
      <c r="H1028" s="18"/>
      <c r="I1028" s="20" t="str">
        <f t="shared" ref="I1028:I1091" si="33">IF($C1028="","",G1028-N(H1028))</f>
        <v/>
      </c>
      <c r="J1028" s="21" t="str">
        <f>IF(OR($A1028="",$C1028=""),"",$A1028&amp;"#"&amp;COUNTIFS($A$4:$A1028,$A1028,$C$4:$C1028,"&lt;&gt;"))</f>
        <v/>
      </c>
    </row>
    <row r="1029" spans="1:10" x14ac:dyDescent="0.3">
      <c r="A1029" s="17"/>
      <c r="B1029" s="19" t="str">
        <f>IF($A1029="","",IFERROR(INDEX(Bills!$B:$B,MATCH($A1029,Bills!$A:$A,0)),""))</f>
        <v/>
      </c>
      <c r="C1029" s="17"/>
      <c r="D1029" s="21" t="str">
        <f>IF($C1029="","",IFERROR(VLOOKUP($C1029,Services!$A$4:$C$203,2,FALSE),"Other"))</f>
        <v/>
      </c>
      <c r="E1029" s="17"/>
      <c r="F1029" s="18" t="str">
        <f>IF($C1029="","",IFERROR(VLOOKUP($C1029,Services!$A$4:$C$203,3,FALSE),0))</f>
        <v/>
      </c>
      <c r="G1029" s="20" t="str">
        <f t="shared" si="32"/>
        <v/>
      </c>
      <c r="H1029" s="18"/>
      <c r="I1029" s="20" t="str">
        <f t="shared" si="33"/>
        <v/>
      </c>
      <c r="J1029" s="21" t="str">
        <f>IF(OR($A1029="",$C1029=""),"",$A1029&amp;"#"&amp;COUNTIFS($A$4:$A1029,$A1029,$C$4:$C1029,"&lt;&gt;"))</f>
        <v/>
      </c>
    </row>
    <row r="1030" spans="1:10" x14ac:dyDescent="0.3">
      <c r="A1030" s="17"/>
      <c r="B1030" s="19" t="str">
        <f>IF($A1030="","",IFERROR(INDEX(Bills!$B:$B,MATCH($A1030,Bills!$A:$A,0)),""))</f>
        <v/>
      </c>
      <c r="C1030" s="17"/>
      <c r="D1030" s="21" t="str">
        <f>IF($C1030="","",IFERROR(VLOOKUP($C1030,Services!$A$4:$C$203,2,FALSE),"Other"))</f>
        <v/>
      </c>
      <c r="E1030" s="17"/>
      <c r="F1030" s="18" t="str">
        <f>IF($C1030="","",IFERROR(VLOOKUP($C1030,Services!$A$4:$C$203,3,FALSE),0))</f>
        <v/>
      </c>
      <c r="G1030" s="20" t="str">
        <f t="shared" si="32"/>
        <v/>
      </c>
      <c r="H1030" s="18"/>
      <c r="I1030" s="20" t="str">
        <f t="shared" si="33"/>
        <v/>
      </c>
      <c r="J1030" s="21" t="str">
        <f>IF(OR($A1030="",$C1030=""),"",$A1030&amp;"#"&amp;COUNTIFS($A$4:$A1030,$A1030,$C$4:$C1030,"&lt;&gt;"))</f>
        <v/>
      </c>
    </row>
    <row r="1031" spans="1:10" x14ac:dyDescent="0.3">
      <c r="A1031" s="17"/>
      <c r="B1031" s="19" t="str">
        <f>IF($A1031="","",IFERROR(INDEX(Bills!$B:$B,MATCH($A1031,Bills!$A:$A,0)),""))</f>
        <v/>
      </c>
      <c r="C1031" s="17"/>
      <c r="D1031" s="21" t="str">
        <f>IF($C1031="","",IFERROR(VLOOKUP($C1031,Services!$A$4:$C$203,2,FALSE),"Other"))</f>
        <v/>
      </c>
      <c r="E1031" s="17"/>
      <c r="F1031" s="18" t="str">
        <f>IF($C1031="","",IFERROR(VLOOKUP($C1031,Services!$A$4:$C$203,3,FALSE),0))</f>
        <v/>
      </c>
      <c r="G1031" s="20" t="str">
        <f t="shared" si="32"/>
        <v/>
      </c>
      <c r="H1031" s="18"/>
      <c r="I1031" s="20" t="str">
        <f t="shared" si="33"/>
        <v/>
      </c>
      <c r="J1031" s="21" t="str">
        <f>IF(OR($A1031="",$C1031=""),"",$A1031&amp;"#"&amp;COUNTIFS($A$4:$A1031,$A1031,$C$4:$C1031,"&lt;&gt;"))</f>
        <v/>
      </c>
    </row>
    <row r="1032" spans="1:10" x14ac:dyDescent="0.3">
      <c r="A1032" s="17"/>
      <c r="B1032" s="19" t="str">
        <f>IF($A1032="","",IFERROR(INDEX(Bills!$B:$B,MATCH($A1032,Bills!$A:$A,0)),""))</f>
        <v/>
      </c>
      <c r="C1032" s="17"/>
      <c r="D1032" s="21" t="str">
        <f>IF($C1032="","",IFERROR(VLOOKUP($C1032,Services!$A$4:$C$203,2,FALSE),"Other"))</f>
        <v/>
      </c>
      <c r="E1032" s="17"/>
      <c r="F1032" s="18" t="str">
        <f>IF($C1032="","",IFERROR(VLOOKUP($C1032,Services!$A$4:$C$203,3,FALSE),0))</f>
        <v/>
      </c>
      <c r="G1032" s="20" t="str">
        <f t="shared" si="32"/>
        <v/>
      </c>
      <c r="H1032" s="18"/>
      <c r="I1032" s="20" t="str">
        <f t="shared" si="33"/>
        <v/>
      </c>
      <c r="J1032" s="21" t="str">
        <f>IF(OR($A1032="",$C1032=""),"",$A1032&amp;"#"&amp;COUNTIFS($A$4:$A1032,$A1032,$C$4:$C1032,"&lt;&gt;"))</f>
        <v/>
      </c>
    </row>
    <row r="1033" spans="1:10" x14ac:dyDescent="0.3">
      <c r="A1033" s="17"/>
      <c r="B1033" s="19" t="str">
        <f>IF($A1033="","",IFERROR(INDEX(Bills!$B:$B,MATCH($A1033,Bills!$A:$A,0)),""))</f>
        <v/>
      </c>
      <c r="C1033" s="17"/>
      <c r="D1033" s="21" t="str">
        <f>IF($C1033="","",IFERROR(VLOOKUP($C1033,Services!$A$4:$C$203,2,FALSE),"Other"))</f>
        <v/>
      </c>
      <c r="E1033" s="17"/>
      <c r="F1033" s="18" t="str">
        <f>IF($C1033="","",IFERROR(VLOOKUP($C1033,Services!$A$4:$C$203,3,FALSE),0))</f>
        <v/>
      </c>
      <c r="G1033" s="20" t="str">
        <f t="shared" si="32"/>
        <v/>
      </c>
      <c r="H1033" s="18"/>
      <c r="I1033" s="20" t="str">
        <f t="shared" si="33"/>
        <v/>
      </c>
      <c r="J1033" s="21" t="str">
        <f>IF(OR($A1033="",$C1033=""),"",$A1033&amp;"#"&amp;COUNTIFS($A$4:$A1033,$A1033,$C$4:$C1033,"&lt;&gt;"))</f>
        <v/>
      </c>
    </row>
    <row r="1034" spans="1:10" x14ac:dyDescent="0.3">
      <c r="A1034" s="17"/>
      <c r="B1034" s="19" t="str">
        <f>IF($A1034="","",IFERROR(INDEX(Bills!$B:$B,MATCH($A1034,Bills!$A:$A,0)),""))</f>
        <v/>
      </c>
      <c r="C1034" s="17"/>
      <c r="D1034" s="21" t="str">
        <f>IF($C1034="","",IFERROR(VLOOKUP($C1034,Services!$A$4:$C$203,2,FALSE),"Other"))</f>
        <v/>
      </c>
      <c r="E1034" s="17"/>
      <c r="F1034" s="18" t="str">
        <f>IF($C1034="","",IFERROR(VLOOKUP($C1034,Services!$A$4:$C$203,3,FALSE),0))</f>
        <v/>
      </c>
      <c r="G1034" s="20" t="str">
        <f t="shared" si="32"/>
        <v/>
      </c>
      <c r="H1034" s="18"/>
      <c r="I1034" s="20" t="str">
        <f t="shared" si="33"/>
        <v/>
      </c>
      <c r="J1034" s="21" t="str">
        <f>IF(OR($A1034="",$C1034=""),"",$A1034&amp;"#"&amp;COUNTIFS($A$4:$A1034,$A1034,$C$4:$C1034,"&lt;&gt;"))</f>
        <v/>
      </c>
    </row>
    <row r="1035" spans="1:10" x14ac:dyDescent="0.3">
      <c r="A1035" s="17"/>
      <c r="B1035" s="19" t="str">
        <f>IF($A1035="","",IFERROR(INDEX(Bills!$B:$B,MATCH($A1035,Bills!$A:$A,0)),""))</f>
        <v/>
      </c>
      <c r="C1035" s="17"/>
      <c r="D1035" s="21" t="str">
        <f>IF($C1035="","",IFERROR(VLOOKUP($C1035,Services!$A$4:$C$203,2,FALSE),"Other"))</f>
        <v/>
      </c>
      <c r="E1035" s="17"/>
      <c r="F1035" s="18" t="str">
        <f>IF($C1035="","",IFERROR(VLOOKUP($C1035,Services!$A$4:$C$203,3,FALSE),0))</f>
        <v/>
      </c>
      <c r="G1035" s="20" t="str">
        <f t="shared" si="32"/>
        <v/>
      </c>
      <c r="H1035" s="18"/>
      <c r="I1035" s="20" t="str">
        <f t="shared" si="33"/>
        <v/>
      </c>
      <c r="J1035" s="21" t="str">
        <f>IF(OR($A1035="",$C1035=""),"",$A1035&amp;"#"&amp;COUNTIFS($A$4:$A1035,$A1035,$C$4:$C1035,"&lt;&gt;"))</f>
        <v/>
      </c>
    </row>
    <row r="1036" spans="1:10" x14ac:dyDescent="0.3">
      <c r="A1036" s="17"/>
      <c r="B1036" s="19" t="str">
        <f>IF($A1036="","",IFERROR(INDEX(Bills!$B:$B,MATCH($A1036,Bills!$A:$A,0)),""))</f>
        <v/>
      </c>
      <c r="C1036" s="17"/>
      <c r="D1036" s="21" t="str">
        <f>IF($C1036="","",IFERROR(VLOOKUP($C1036,Services!$A$4:$C$203,2,FALSE),"Other"))</f>
        <v/>
      </c>
      <c r="E1036" s="17"/>
      <c r="F1036" s="18" t="str">
        <f>IF($C1036="","",IFERROR(VLOOKUP($C1036,Services!$A$4:$C$203,3,FALSE),0))</f>
        <v/>
      </c>
      <c r="G1036" s="20" t="str">
        <f t="shared" si="32"/>
        <v/>
      </c>
      <c r="H1036" s="18"/>
      <c r="I1036" s="20" t="str">
        <f t="shared" si="33"/>
        <v/>
      </c>
      <c r="J1036" s="21" t="str">
        <f>IF(OR($A1036="",$C1036=""),"",$A1036&amp;"#"&amp;COUNTIFS($A$4:$A1036,$A1036,$C$4:$C1036,"&lt;&gt;"))</f>
        <v/>
      </c>
    </row>
    <row r="1037" spans="1:10" x14ac:dyDescent="0.3">
      <c r="A1037" s="17"/>
      <c r="B1037" s="19" t="str">
        <f>IF($A1037="","",IFERROR(INDEX(Bills!$B:$B,MATCH($A1037,Bills!$A:$A,0)),""))</f>
        <v/>
      </c>
      <c r="C1037" s="17"/>
      <c r="D1037" s="21" t="str">
        <f>IF($C1037="","",IFERROR(VLOOKUP($C1037,Services!$A$4:$C$203,2,FALSE),"Other"))</f>
        <v/>
      </c>
      <c r="E1037" s="17"/>
      <c r="F1037" s="18" t="str">
        <f>IF($C1037="","",IFERROR(VLOOKUP($C1037,Services!$A$4:$C$203,3,FALSE),0))</f>
        <v/>
      </c>
      <c r="G1037" s="20" t="str">
        <f t="shared" si="32"/>
        <v/>
      </c>
      <c r="H1037" s="18"/>
      <c r="I1037" s="20" t="str">
        <f t="shared" si="33"/>
        <v/>
      </c>
      <c r="J1037" s="21" t="str">
        <f>IF(OR($A1037="",$C1037=""),"",$A1037&amp;"#"&amp;COUNTIFS($A$4:$A1037,$A1037,$C$4:$C1037,"&lt;&gt;"))</f>
        <v/>
      </c>
    </row>
    <row r="1038" spans="1:10" x14ac:dyDescent="0.3">
      <c r="A1038" s="17"/>
      <c r="B1038" s="19" t="str">
        <f>IF($A1038="","",IFERROR(INDEX(Bills!$B:$B,MATCH($A1038,Bills!$A:$A,0)),""))</f>
        <v/>
      </c>
      <c r="C1038" s="17"/>
      <c r="D1038" s="21" t="str">
        <f>IF($C1038="","",IFERROR(VLOOKUP($C1038,Services!$A$4:$C$203,2,FALSE),"Other"))</f>
        <v/>
      </c>
      <c r="E1038" s="17"/>
      <c r="F1038" s="18" t="str">
        <f>IF($C1038="","",IFERROR(VLOOKUP($C1038,Services!$A$4:$C$203,3,FALSE),0))</f>
        <v/>
      </c>
      <c r="G1038" s="20" t="str">
        <f t="shared" si="32"/>
        <v/>
      </c>
      <c r="H1038" s="18"/>
      <c r="I1038" s="20" t="str">
        <f t="shared" si="33"/>
        <v/>
      </c>
      <c r="J1038" s="21" t="str">
        <f>IF(OR($A1038="",$C1038=""),"",$A1038&amp;"#"&amp;COUNTIFS($A$4:$A1038,$A1038,$C$4:$C1038,"&lt;&gt;"))</f>
        <v/>
      </c>
    </row>
    <row r="1039" spans="1:10" x14ac:dyDescent="0.3">
      <c r="A1039" s="17"/>
      <c r="B1039" s="19" t="str">
        <f>IF($A1039="","",IFERROR(INDEX(Bills!$B:$B,MATCH($A1039,Bills!$A:$A,0)),""))</f>
        <v/>
      </c>
      <c r="C1039" s="17"/>
      <c r="D1039" s="21" t="str">
        <f>IF($C1039="","",IFERROR(VLOOKUP($C1039,Services!$A$4:$C$203,2,FALSE),"Other"))</f>
        <v/>
      </c>
      <c r="E1039" s="17"/>
      <c r="F1039" s="18" t="str">
        <f>IF($C1039="","",IFERROR(VLOOKUP($C1039,Services!$A$4:$C$203,3,FALSE),0))</f>
        <v/>
      </c>
      <c r="G1039" s="20" t="str">
        <f t="shared" si="32"/>
        <v/>
      </c>
      <c r="H1039" s="18"/>
      <c r="I1039" s="20" t="str">
        <f t="shared" si="33"/>
        <v/>
      </c>
      <c r="J1039" s="21" t="str">
        <f>IF(OR($A1039="",$C1039=""),"",$A1039&amp;"#"&amp;COUNTIFS($A$4:$A1039,$A1039,$C$4:$C1039,"&lt;&gt;"))</f>
        <v/>
      </c>
    </row>
    <row r="1040" spans="1:10" x14ac:dyDescent="0.3">
      <c r="A1040" s="17"/>
      <c r="B1040" s="19" t="str">
        <f>IF($A1040="","",IFERROR(INDEX(Bills!$B:$B,MATCH($A1040,Bills!$A:$A,0)),""))</f>
        <v/>
      </c>
      <c r="C1040" s="17"/>
      <c r="D1040" s="21" t="str">
        <f>IF($C1040="","",IFERROR(VLOOKUP($C1040,Services!$A$4:$C$203,2,FALSE),"Other"))</f>
        <v/>
      </c>
      <c r="E1040" s="17"/>
      <c r="F1040" s="18" t="str">
        <f>IF($C1040="","",IFERROR(VLOOKUP($C1040,Services!$A$4:$C$203,3,FALSE),0))</f>
        <v/>
      </c>
      <c r="G1040" s="20" t="str">
        <f t="shared" si="32"/>
        <v/>
      </c>
      <c r="H1040" s="18"/>
      <c r="I1040" s="20" t="str">
        <f t="shared" si="33"/>
        <v/>
      </c>
      <c r="J1040" s="21" t="str">
        <f>IF(OR($A1040="",$C1040=""),"",$A1040&amp;"#"&amp;COUNTIFS($A$4:$A1040,$A1040,$C$4:$C1040,"&lt;&gt;"))</f>
        <v/>
      </c>
    </row>
    <row r="1041" spans="1:10" x14ac:dyDescent="0.3">
      <c r="A1041" s="17"/>
      <c r="B1041" s="19" t="str">
        <f>IF($A1041="","",IFERROR(INDEX(Bills!$B:$B,MATCH($A1041,Bills!$A:$A,0)),""))</f>
        <v/>
      </c>
      <c r="C1041" s="17"/>
      <c r="D1041" s="21" t="str">
        <f>IF($C1041="","",IFERROR(VLOOKUP($C1041,Services!$A$4:$C$203,2,FALSE),"Other"))</f>
        <v/>
      </c>
      <c r="E1041" s="17"/>
      <c r="F1041" s="18" t="str">
        <f>IF($C1041="","",IFERROR(VLOOKUP($C1041,Services!$A$4:$C$203,3,FALSE),0))</f>
        <v/>
      </c>
      <c r="G1041" s="20" t="str">
        <f t="shared" si="32"/>
        <v/>
      </c>
      <c r="H1041" s="18"/>
      <c r="I1041" s="20" t="str">
        <f t="shared" si="33"/>
        <v/>
      </c>
      <c r="J1041" s="21" t="str">
        <f>IF(OR($A1041="",$C1041=""),"",$A1041&amp;"#"&amp;COUNTIFS($A$4:$A1041,$A1041,$C$4:$C1041,"&lt;&gt;"))</f>
        <v/>
      </c>
    </row>
    <row r="1042" spans="1:10" x14ac:dyDescent="0.3">
      <c r="A1042" s="17"/>
      <c r="B1042" s="19" t="str">
        <f>IF($A1042="","",IFERROR(INDEX(Bills!$B:$B,MATCH($A1042,Bills!$A:$A,0)),""))</f>
        <v/>
      </c>
      <c r="C1042" s="17"/>
      <c r="D1042" s="21" t="str">
        <f>IF($C1042="","",IFERROR(VLOOKUP($C1042,Services!$A$4:$C$203,2,FALSE),"Other"))</f>
        <v/>
      </c>
      <c r="E1042" s="17"/>
      <c r="F1042" s="18" t="str">
        <f>IF($C1042="","",IFERROR(VLOOKUP($C1042,Services!$A$4:$C$203,3,FALSE),0))</f>
        <v/>
      </c>
      <c r="G1042" s="20" t="str">
        <f t="shared" si="32"/>
        <v/>
      </c>
      <c r="H1042" s="18"/>
      <c r="I1042" s="20" t="str">
        <f t="shared" si="33"/>
        <v/>
      </c>
      <c r="J1042" s="21" t="str">
        <f>IF(OR($A1042="",$C1042=""),"",$A1042&amp;"#"&amp;COUNTIFS($A$4:$A1042,$A1042,$C$4:$C1042,"&lt;&gt;"))</f>
        <v/>
      </c>
    </row>
    <row r="1043" spans="1:10" x14ac:dyDescent="0.3">
      <c r="A1043" s="17"/>
      <c r="B1043" s="19" t="str">
        <f>IF($A1043="","",IFERROR(INDEX(Bills!$B:$B,MATCH($A1043,Bills!$A:$A,0)),""))</f>
        <v/>
      </c>
      <c r="C1043" s="17"/>
      <c r="D1043" s="21" t="str">
        <f>IF($C1043="","",IFERROR(VLOOKUP($C1043,Services!$A$4:$C$203,2,FALSE),"Other"))</f>
        <v/>
      </c>
      <c r="E1043" s="17"/>
      <c r="F1043" s="18" t="str">
        <f>IF($C1043="","",IFERROR(VLOOKUP($C1043,Services!$A$4:$C$203,3,FALSE),0))</f>
        <v/>
      </c>
      <c r="G1043" s="20" t="str">
        <f t="shared" si="32"/>
        <v/>
      </c>
      <c r="H1043" s="18"/>
      <c r="I1043" s="20" t="str">
        <f t="shared" si="33"/>
        <v/>
      </c>
      <c r="J1043" s="21" t="str">
        <f>IF(OR($A1043="",$C1043=""),"",$A1043&amp;"#"&amp;COUNTIFS($A$4:$A1043,$A1043,$C$4:$C1043,"&lt;&gt;"))</f>
        <v/>
      </c>
    </row>
    <row r="1044" spans="1:10" x14ac:dyDescent="0.3">
      <c r="A1044" s="17"/>
      <c r="B1044" s="19" t="str">
        <f>IF($A1044="","",IFERROR(INDEX(Bills!$B:$B,MATCH($A1044,Bills!$A:$A,0)),""))</f>
        <v/>
      </c>
      <c r="C1044" s="17"/>
      <c r="D1044" s="21" t="str">
        <f>IF($C1044="","",IFERROR(VLOOKUP($C1044,Services!$A$4:$C$203,2,FALSE),"Other"))</f>
        <v/>
      </c>
      <c r="E1044" s="17"/>
      <c r="F1044" s="18" t="str">
        <f>IF($C1044="","",IFERROR(VLOOKUP($C1044,Services!$A$4:$C$203,3,FALSE),0))</f>
        <v/>
      </c>
      <c r="G1044" s="20" t="str">
        <f t="shared" si="32"/>
        <v/>
      </c>
      <c r="H1044" s="18"/>
      <c r="I1044" s="20" t="str">
        <f t="shared" si="33"/>
        <v/>
      </c>
      <c r="J1044" s="21" t="str">
        <f>IF(OR($A1044="",$C1044=""),"",$A1044&amp;"#"&amp;COUNTIFS($A$4:$A1044,$A1044,$C$4:$C1044,"&lt;&gt;"))</f>
        <v/>
      </c>
    </row>
    <row r="1045" spans="1:10" x14ac:dyDescent="0.3">
      <c r="A1045" s="17"/>
      <c r="B1045" s="19" t="str">
        <f>IF($A1045="","",IFERROR(INDEX(Bills!$B:$B,MATCH($A1045,Bills!$A:$A,0)),""))</f>
        <v/>
      </c>
      <c r="C1045" s="17"/>
      <c r="D1045" s="21" t="str">
        <f>IF($C1045="","",IFERROR(VLOOKUP($C1045,Services!$A$4:$C$203,2,FALSE),"Other"))</f>
        <v/>
      </c>
      <c r="E1045" s="17"/>
      <c r="F1045" s="18" t="str">
        <f>IF($C1045="","",IFERROR(VLOOKUP($C1045,Services!$A$4:$C$203,3,FALSE),0))</f>
        <v/>
      </c>
      <c r="G1045" s="20" t="str">
        <f t="shared" si="32"/>
        <v/>
      </c>
      <c r="H1045" s="18"/>
      <c r="I1045" s="20" t="str">
        <f t="shared" si="33"/>
        <v/>
      </c>
      <c r="J1045" s="21" t="str">
        <f>IF(OR($A1045="",$C1045=""),"",$A1045&amp;"#"&amp;COUNTIFS($A$4:$A1045,$A1045,$C$4:$C1045,"&lt;&gt;"))</f>
        <v/>
      </c>
    </row>
    <row r="1046" spans="1:10" x14ac:dyDescent="0.3">
      <c r="A1046" s="17"/>
      <c r="B1046" s="19" t="str">
        <f>IF($A1046="","",IFERROR(INDEX(Bills!$B:$B,MATCH($A1046,Bills!$A:$A,0)),""))</f>
        <v/>
      </c>
      <c r="C1046" s="17"/>
      <c r="D1046" s="21" t="str">
        <f>IF($C1046="","",IFERROR(VLOOKUP($C1046,Services!$A$4:$C$203,2,FALSE),"Other"))</f>
        <v/>
      </c>
      <c r="E1046" s="17"/>
      <c r="F1046" s="18" t="str">
        <f>IF($C1046="","",IFERROR(VLOOKUP($C1046,Services!$A$4:$C$203,3,FALSE),0))</f>
        <v/>
      </c>
      <c r="G1046" s="20" t="str">
        <f t="shared" si="32"/>
        <v/>
      </c>
      <c r="H1046" s="18"/>
      <c r="I1046" s="20" t="str">
        <f t="shared" si="33"/>
        <v/>
      </c>
      <c r="J1046" s="21" t="str">
        <f>IF(OR($A1046="",$C1046=""),"",$A1046&amp;"#"&amp;COUNTIFS($A$4:$A1046,$A1046,$C$4:$C1046,"&lt;&gt;"))</f>
        <v/>
      </c>
    </row>
    <row r="1047" spans="1:10" x14ac:dyDescent="0.3">
      <c r="A1047" s="17"/>
      <c r="B1047" s="19" t="str">
        <f>IF($A1047="","",IFERROR(INDEX(Bills!$B:$B,MATCH($A1047,Bills!$A:$A,0)),""))</f>
        <v/>
      </c>
      <c r="C1047" s="17"/>
      <c r="D1047" s="21" t="str">
        <f>IF($C1047="","",IFERROR(VLOOKUP($C1047,Services!$A$4:$C$203,2,FALSE),"Other"))</f>
        <v/>
      </c>
      <c r="E1047" s="17"/>
      <c r="F1047" s="18" t="str">
        <f>IF($C1047="","",IFERROR(VLOOKUP($C1047,Services!$A$4:$C$203,3,FALSE),0))</f>
        <v/>
      </c>
      <c r="G1047" s="20" t="str">
        <f t="shared" si="32"/>
        <v/>
      </c>
      <c r="H1047" s="18"/>
      <c r="I1047" s="20" t="str">
        <f t="shared" si="33"/>
        <v/>
      </c>
      <c r="J1047" s="21" t="str">
        <f>IF(OR($A1047="",$C1047=""),"",$A1047&amp;"#"&amp;COUNTIFS($A$4:$A1047,$A1047,$C$4:$C1047,"&lt;&gt;"))</f>
        <v/>
      </c>
    </row>
    <row r="1048" spans="1:10" x14ac:dyDescent="0.3">
      <c r="A1048" s="17"/>
      <c r="B1048" s="19" t="str">
        <f>IF($A1048="","",IFERROR(INDEX(Bills!$B:$B,MATCH($A1048,Bills!$A:$A,0)),""))</f>
        <v/>
      </c>
      <c r="C1048" s="17"/>
      <c r="D1048" s="21" t="str">
        <f>IF($C1048="","",IFERROR(VLOOKUP($C1048,Services!$A$4:$C$203,2,FALSE),"Other"))</f>
        <v/>
      </c>
      <c r="E1048" s="17"/>
      <c r="F1048" s="18" t="str">
        <f>IF($C1048="","",IFERROR(VLOOKUP($C1048,Services!$A$4:$C$203,3,FALSE),0))</f>
        <v/>
      </c>
      <c r="G1048" s="20" t="str">
        <f t="shared" si="32"/>
        <v/>
      </c>
      <c r="H1048" s="18"/>
      <c r="I1048" s="20" t="str">
        <f t="shared" si="33"/>
        <v/>
      </c>
      <c r="J1048" s="21" t="str">
        <f>IF(OR($A1048="",$C1048=""),"",$A1048&amp;"#"&amp;COUNTIFS($A$4:$A1048,$A1048,$C$4:$C1048,"&lt;&gt;"))</f>
        <v/>
      </c>
    </row>
    <row r="1049" spans="1:10" x14ac:dyDescent="0.3">
      <c r="A1049" s="17"/>
      <c r="B1049" s="19" t="str">
        <f>IF($A1049="","",IFERROR(INDEX(Bills!$B:$B,MATCH($A1049,Bills!$A:$A,0)),""))</f>
        <v/>
      </c>
      <c r="C1049" s="17"/>
      <c r="D1049" s="21" t="str">
        <f>IF($C1049="","",IFERROR(VLOOKUP($C1049,Services!$A$4:$C$203,2,FALSE),"Other"))</f>
        <v/>
      </c>
      <c r="E1049" s="17"/>
      <c r="F1049" s="18" t="str">
        <f>IF($C1049="","",IFERROR(VLOOKUP($C1049,Services!$A$4:$C$203,3,FALSE),0))</f>
        <v/>
      </c>
      <c r="G1049" s="20" t="str">
        <f t="shared" si="32"/>
        <v/>
      </c>
      <c r="H1049" s="18"/>
      <c r="I1049" s="20" t="str">
        <f t="shared" si="33"/>
        <v/>
      </c>
      <c r="J1049" s="21" t="str">
        <f>IF(OR($A1049="",$C1049=""),"",$A1049&amp;"#"&amp;COUNTIFS($A$4:$A1049,$A1049,$C$4:$C1049,"&lt;&gt;"))</f>
        <v/>
      </c>
    </row>
    <row r="1050" spans="1:10" x14ac:dyDescent="0.3">
      <c r="A1050" s="17"/>
      <c r="B1050" s="19" t="str">
        <f>IF($A1050="","",IFERROR(INDEX(Bills!$B:$B,MATCH($A1050,Bills!$A:$A,0)),""))</f>
        <v/>
      </c>
      <c r="C1050" s="17"/>
      <c r="D1050" s="21" t="str">
        <f>IF($C1050="","",IFERROR(VLOOKUP($C1050,Services!$A$4:$C$203,2,FALSE),"Other"))</f>
        <v/>
      </c>
      <c r="E1050" s="17"/>
      <c r="F1050" s="18" t="str">
        <f>IF($C1050="","",IFERROR(VLOOKUP($C1050,Services!$A$4:$C$203,3,FALSE),0))</f>
        <v/>
      </c>
      <c r="G1050" s="20" t="str">
        <f t="shared" si="32"/>
        <v/>
      </c>
      <c r="H1050" s="18"/>
      <c r="I1050" s="20" t="str">
        <f t="shared" si="33"/>
        <v/>
      </c>
      <c r="J1050" s="21" t="str">
        <f>IF(OR($A1050="",$C1050=""),"",$A1050&amp;"#"&amp;COUNTIFS($A$4:$A1050,$A1050,$C$4:$C1050,"&lt;&gt;"))</f>
        <v/>
      </c>
    </row>
    <row r="1051" spans="1:10" x14ac:dyDescent="0.3">
      <c r="A1051" s="17"/>
      <c r="B1051" s="19" t="str">
        <f>IF($A1051="","",IFERROR(INDEX(Bills!$B:$B,MATCH($A1051,Bills!$A:$A,0)),""))</f>
        <v/>
      </c>
      <c r="C1051" s="17"/>
      <c r="D1051" s="21" t="str">
        <f>IF($C1051="","",IFERROR(VLOOKUP($C1051,Services!$A$4:$C$203,2,FALSE),"Other"))</f>
        <v/>
      </c>
      <c r="E1051" s="17"/>
      <c r="F1051" s="18" t="str">
        <f>IF($C1051="","",IFERROR(VLOOKUP($C1051,Services!$A$4:$C$203,3,FALSE),0))</f>
        <v/>
      </c>
      <c r="G1051" s="20" t="str">
        <f t="shared" si="32"/>
        <v/>
      </c>
      <c r="H1051" s="18"/>
      <c r="I1051" s="20" t="str">
        <f t="shared" si="33"/>
        <v/>
      </c>
      <c r="J1051" s="21" t="str">
        <f>IF(OR($A1051="",$C1051=""),"",$A1051&amp;"#"&amp;COUNTIFS($A$4:$A1051,$A1051,$C$4:$C1051,"&lt;&gt;"))</f>
        <v/>
      </c>
    </row>
    <row r="1052" spans="1:10" x14ac:dyDescent="0.3">
      <c r="A1052" s="17"/>
      <c r="B1052" s="19" t="str">
        <f>IF($A1052="","",IFERROR(INDEX(Bills!$B:$B,MATCH($A1052,Bills!$A:$A,0)),""))</f>
        <v/>
      </c>
      <c r="C1052" s="17"/>
      <c r="D1052" s="21" t="str">
        <f>IF($C1052="","",IFERROR(VLOOKUP($C1052,Services!$A$4:$C$203,2,FALSE),"Other"))</f>
        <v/>
      </c>
      <c r="E1052" s="17"/>
      <c r="F1052" s="18" t="str">
        <f>IF($C1052="","",IFERROR(VLOOKUP($C1052,Services!$A$4:$C$203,3,FALSE),0))</f>
        <v/>
      </c>
      <c r="G1052" s="20" t="str">
        <f t="shared" si="32"/>
        <v/>
      </c>
      <c r="H1052" s="18"/>
      <c r="I1052" s="20" t="str">
        <f t="shared" si="33"/>
        <v/>
      </c>
      <c r="J1052" s="21" t="str">
        <f>IF(OR($A1052="",$C1052=""),"",$A1052&amp;"#"&amp;COUNTIFS($A$4:$A1052,$A1052,$C$4:$C1052,"&lt;&gt;"))</f>
        <v/>
      </c>
    </row>
    <row r="1053" spans="1:10" x14ac:dyDescent="0.3">
      <c r="A1053" s="17"/>
      <c r="B1053" s="19" t="str">
        <f>IF($A1053="","",IFERROR(INDEX(Bills!$B:$B,MATCH($A1053,Bills!$A:$A,0)),""))</f>
        <v/>
      </c>
      <c r="C1053" s="17"/>
      <c r="D1053" s="21" t="str">
        <f>IF($C1053="","",IFERROR(VLOOKUP($C1053,Services!$A$4:$C$203,2,FALSE),"Other"))</f>
        <v/>
      </c>
      <c r="E1053" s="17"/>
      <c r="F1053" s="18" t="str">
        <f>IF($C1053="","",IFERROR(VLOOKUP($C1053,Services!$A$4:$C$203,3,FALSE),0))</f>
        <v/>
      </c>
      <c r="G1053" s="20" t="str">
        <f t="shared" si="32"/>
        <v/>
      </c>
      <c r="H1053" s="18"/>
      <c r="I1053" s="20" t="str">
        <f t="shared" si="33"/>
        <v/>
      </c>
      <c r="J1053" s="21" t="str">
        <f>IF(OR($A1053="",$C1053=""),"",$A1053&amp;"#"&amp;COUNTIFS($A$4:$A1053,$A1053,$C$4:$C1053,"&lt;&gt;"))</f>
        <v/>
      </c>
    </row>
    <row r="1054" spans="1:10" x14ac:dyDescent="0.3">
      <c r="A1054" s="17"/>
      <c r="B1054" s="19" t="str">
        <f>IF($A1054="","",IFERROR(INDEX(Bills!$B:$B,MATCH($A1054,Bills!$A:$A,0)),""))</f>
        <v/>
      </c>
      <c r="C1054" s="17"/>
      <c r="D1054" s="21" t="str">
        <f>IF($C1054="","",IFERROR(VLOOKUP($C1054,Services!$A$4:$C$203,2,FALSE),"Other"))</f>
        <v/>
      </c>
      <c r="E1054" s="17"/>
      <c r="F1054" s="18" t="str">
        <f>IF($C1054="","",IFERROR(VLOOKUP($C1054,Services!$A$4:$C$203,3,FALSE),0))</f>
        <v/>
      </c>
      <c r="G1054" s="20" t="str">
        <f t="shared" si="32"/>
        <v/>
      </c>
      <c r="H1054" s="18"/>
      <c r="I1054" s="20" t="str">
        <f t="shared" si="33"/>
        <v/>
      </c>
      <c r="J1054" s="21" t="str">
        <f>IF(OR($A1054="",$C1054=""),"",$A1054&amp;"#"&amp;COUNTIFS($A$4:$A1054,$A1054,$C$4:$C1054,"&lt;&gt;"))</f>
        <v/>
      </c>
    </row>
    <row r="1055" spans="1:10" x14ac:dyDescent="0.3">
      <c r="A1055" s="17"/>
      <c r="B1055" s="19" t="str">
        <f>IF($A1055="","",IFERROR(INDEX(Bills!$B:$B,MATCH($A1055,Bills!$A:$A,0)),""))</f>
        <v/>
      </c>
      <c r="C1055" s="17"/>
      <c r="D1055" s="21" t="str">
        <f>IF($C1055="","",IFERROR(VLOOKUP($C1055,Services!$A$4:$C$203,2,FALSE),"Other"))</f>
        <v/>
      </c>
      <c r="E1055" s="17"/>
      <c r="F1055" s="18" t="str">
        <f>IF($C1055="","",IFERROR(VLOOKUP($C1055,Services!$A$4:$C$203,3,FALSE),0))</f>
        <v/>
      </c>
      <c r="G1055" s="20" t="str">
        <f t="shared" si="32"/>
        <v/>
      </c>
      <c r="H1055" s="18"/>
      <c r="I1055" s="20" t="str">
        <f t="shared" si="33"/>
        <v/>
      </c>
      <c r="J1055" s="21" t="str">
        <f>IF(OR($A1055="",$C1055=""),"",$A1055&amp;"#"&amp;COUNTIFS($A$4:$A1055,$A1055,$C$4:$C1055,"&lt;&gt;"))</f>
        <v/>
      </c>
    </row>
    <row r="1056" spans="1:10" x14ac:dyDescent="0.3">
      <c r="A1056" s="17"/>
      <c r="B1056" s="19" t="str">
        <f>IF($A1056="","",IFERROR(INDEX(Bills!$B:$B,MATCH($A1056,Bills!$A:$A,0)),""))</f>
        <v/>
      </c>
      <c r="C1056" s="17"/>
      <c r="D1056" s="21" t="str">
        <f>IF($C1056="","",IFERROR(VLOOKUP($C1056,Services!$A$4:$C$203,2,FALSE),"Other"))</f>
        <v/>
      </c>
      <c r="E1056" s="17"/>
      <c r="F1056" s="18" t="str">
        <f>IF($C1056="","",IFERROR(VLOOKUP($C1056,Services!$A$4:$C$203,3,FALSE),0))</f>
        <v/>
      </c>
      <c r="G1056" s="20" t="str">
        <f t="shared" si="32"/>
        <v/>
      </c>
      <c r="H1056" s="18"/>
      <c r="I1056" s="20" t="str">
        <f t="shared" si="33"/>
        <v/>
      </c>
      <c r="J1056" s="21" t="str">
        <f>IF(OR($A1056="",$C1056=""),"",$A1056&amp;"#"&amp;COUNTIFS($A$4:$A1056,$A1056,$C$4:$C1056,"&lt;&gt;"))</f>
        <v/>
      </c>
    </row>
    <row r="1057" spans="1:10" x14ac:dyDescent="0.3">
      <c r="A1057" s="17"/>
      <c r="B1057" s="19" t="str">
        <f>IF($A1057="","",IFERROR(INDEX(Bills!$B:$B,MATCH($A1057,Bills!$A:$A,0)),""))</f>
        <v/>
      </c>
      <c r="C1057" s="17"/>
      <c r="D1057" s="21" t="str">
        <f>IF($C1057="","",IFERROR(VLOOKUP($C1057,Services!$A$4:$C$203,2,FALSE),"Other"))</f>
        <v/>
      </c>
      <c r="E1057" s="17"/>
      <c r="F1057" s="18" t="str">
        <f>IF($C1057="","",IFERROR(VLOOKUP($C1057,Services!$A$4:$C$203,3,FALSE),0))</f>
        <v/>
      </c>
      <c r="G1057" s="20" t="str">
        <f t="shared" si="32"/>
        <v/>
      </c>
      <c r="H1057" s="18"/>
      <c r="I1057" s="20" t="str">
        <f t="shared" si="33"/>
        <v/>
      </c>
      <c r="J1057" s="21" t="str">
        <f>IF(OR($A1057="",$C1057=""),"",$A1057&amp;"#"&amp;COUNTIFS($A$4:$A1057,$A1057,$C$4:$C1057,"&lt;&gt;"))</f>
        <v/>
      </c>
    </row>
    <row r="1058" spans="1:10" x14ac:dyDescent="0.3">
      <c r="A1058" s="17"/>
      <c r="B1058" s="19" t="str">
        <f>IF($A1058="","",IFERROR(INDEX(Bills!$B:$B,MATCH($A1058,Bills!$A:$A,0)),""))</f>
        <v/>
      </c>
      <c r="C1058" s="17"/>
      <c r="D1058" s="21" t="str">
        <f>IF($C1058="","",IFERROR(VLOOKUP($C1058,Services!$A$4:$C$203,2,FALSE),"Other"))</f>
        <v/>
      </c>
      <c r="E1058" s="17"/>
      <c r="F1058" s="18" t="str">
        <f>IF($C1058="","",IFERROR(VLOOKUP($C1058,Services!$A$4:$C$203,3,FALSE),0))</f>
        <v/>
      </c>
      <c r="G1058" s="20" t="str">
        <f t="shared" si="32"/>
        <v/>
      </c>
      <c r="H1058" s="18"/>
      <c r="I1058" s="20" t="str">
        <f t="shared" si="33"/>
        <v/>
      </c>
      <c r="J1058" s="21" t="str">
        <f>IF(OR($A1058="",$C1058=""),"",$A1058&amp;"#"&amp;COUNTIFS($A$4:$A1058,$A1058,$C$4:$C1058,"&lt;&gt;"))</f>
        <v/>
      </c>
    </row>
    <row r="1059" spans="1:10" x14ac:dyDescent="0.3">
      <c r="A1059" s="17"/>
      <c r="B1059" s="19" t="str">
        <f>IF($A1059="","",IFERROR(INDEX(Bills!$B:$B,MATCH($A1059,Bills!$A:$A,0)),""))</f>
        <v/>
      </c>
      <c r="C1059" s="17"/>
      <c r="D1059" s="21" t="str">
        <f>IF($C1059="","",IFERROR(VLOOKUP($C1059,Services!$A$4:$C$203,2,FALSE),"Other"))</f>
        <v/>
      </c>
      <c r="E1059" s="17"/>
      <c r="F1059" s="18" t="str">
        <f>IF($C1059="","",IFERROR(VLOOKUP($C1059,Services!$A$4:$C$203,3,FALSE),0))</f>
        <v/>
      </c>
      <c r="G1059" s="20" t="str">
        <f t="shared" si="32"/>
        <v/>
      </c>
      <c r="H1059" s="18"/>
      <c r="I1059" s="20" t="str">
        <f t="shared" si="33"/>
        <v/>
      </c>
      <c r="J1059" s="21" t="str">
        <f>IF(OR($A1059="",$C1059=""),"",$A1059&amp;"#"&amp;COUNTIFS($A$4:$A1059,$A1059,$C$4:$C1059,"&lt;&gt;"))</f>
        <v/>
      </c>
    </row>
    <row r="1060" spans="1:10" x14ac:dyDescent="0.3">
      <c r="A1060" s="17"/>
      <c r="B1060" s="19" t="str">
        <f>IF($A1060="","",IFERROR(INDEX(Bills!$B:$B,MATCH($A1060,Bills!$A:$A,0)),""))</f>
        <v/>
      </c>
      <c r="C1060" s="17"/>
      <c r="D1060" s="21" t="str">
        <f>IF($C1060="","",IFERROR(VLOOKUP($C1060,Services!$A$4:$C$203,2,FALSE),"Other"))</f>
        <v/>
      </c>
      <c r="E1060" s="17"/>
      <c r="F1060" s="18" t="str">
        <f>IF($C1060="","",IFERROR(VLOOKUP($C1060,Services!$A$4:$C$203,3,FALSE),0))</f>
        <v/>
      </c>
      <c r="G1060" s="20" t="str">
        <f t="shared" si="32"/>
        <v/>
      </c>
      <c r="H1060" s="18"/>
      <c r="I1060" s="20" t="str">
        <f t="shared" si="33"/>
        <v/>
      </c>
      <c r="J1060" s="21" t="str">
        <f>IF(OR($A1060="",$C1060=""),"",$A1060&amp;"#"&amp;COUNTIFS($A$4:$A1060,$A1060,$C$4:$C1060,"&lt;&gt;"))</f>
        <v/>
      </c>
    </row>
    <row r="1061" spans="1:10" x14ac:dyDescent="0.3">
      <c r="A1061" s="17"/>
      <c r="B1061" s="19" t="str">
        <f>IF($A1061="","",IFERROR(INDEX(Bills!$B:$B,MATCH($A1061,Bills!$A:$A,0)),""))</f>
        <v/>
      </c>
      <c r="C1061" s="17"/>
      <c r="D1061" s="21" t="str">
        <f>IF($C1061="","",IFERROR(VLOOKUP($C1061,Services!$A$4:$C$203,2,FALSE),"Other"))</f>
        <v/>
      </c>
      <c r="E1061" s="17"/>
      <c r="F1061" s="18" t="str">
        <f>IF($C1061="","",IFERROR(VLOOKUP($C1061,Services!$A$4:$C$203,3,FALSE),0))</f>
        <v/>
      </c>
      <c r="G1061" s="20" t="str">
        <f t="shared" si="32"/>
        <v/>
      </c>
      <c r="H1061" s="18"/>
      <c r="I1061" s="20" t="str">
        <f t="shared" si="33"/>
        <v/>
      </c>
      <c r="J1061" s="21" t="str">
        <f>IF(OR($A1061="",$C1061=""),"",$A1061&amp;"#"&amp;COUNTIFS($A$4:$A1061,$A1061,$C$4:$C1061,"&lt;&gt;"))</f>
        <v/>
      </c>
    </row>
    <row r="1062" spans="1:10" x14ac:dyDescent="0.3">
      <c r="A1062" s="17"/>
      <c r="B1062" s="19" t="str">
        <f>IF($A1062="","",IFERROR(INDEX(Bills!$B:$B,MATCH($A1062,Bills!$A:$A,0)),""))</f>
        <v/>
      </c>
      <c r="C1062" s="17"/>
      <c r="D1062" s="21" t="str">
        <f>IF($C1062="","",IFERROR(VLOOKUP($C1062,Services!$A$4:$C$203,2,FALSE),"Other"))</f>
        <v/>
      </c>
      <c r="E1062" s="17"/>
      <c r="F1062" s="18" t="str">
        <f>IF($C1062="","",IFERROR(VLOOKUP($C1062,Services!$A$4:$C$203,3,FALSE),0))</f>
        <v/>
      </c>
      <c r="G1062" s="20" t="str">
        <f t="shared" si="32"/>
        <v/>
      </c>
      <c r="H1062" s="18"/>
      <c r="I1062" s="20" t="str">
        <f t="shared" si="33"/>
        <v/>
      </c>
      <c r="J1062" s="21" t="str">
        <f>IF(OR($A1062="",$C1062=""),"",$A1062&amp;"#"&amp;COUNTIFS($A$4:$A1062,$A1062,$C$4:$C1062,"&lt;&gt;"))</f>
        <v/>
      </c>
    </row>
    <row r="1063" spans="1:10" x14ac:dyDescent="0.3">
      <c r="A1063" s="17"/>
      <c r="B1063" s="19" t="str">
        <f>IF($A1063="","",IFERROR(INDEX(Bills!$B:$B,MATCH($A1063,Bills!$A:$A,0)),""))</f>
        <v/>
      </c>
      <c r="C1063" s="17"/>
      <c r="D1063" s="21" t="str">
        <f>IF($C1063="","",IFERROR(VLOOKUP($C1063,Services!$A$4:$C$203,2,FALSE),"Other"))</f>
        <v/>
      </c>
      <c r="E1063" s="17"/>
      <c r="F1063" s="18" t="str">
        <f>IF($C1063="","",IFERROR(VLOOKUP($C1063,Services!$A$4:$C$203,3,FALSE),0))</f>
        <v/>
      </c>
      <c r="G1063" s="20" t="str">
        <f t="shared" si="32"/>
        <v/>
      </c>
      <c r="H1063" s="18"/>
      <c r="I1063" s="20" t="str">
        <f t="shared" si="33"/>
        <v/>
      </c>
      <c r="J1063" s="21" t="str">
        <f>IF(OR($A1063="",$C1063=""),"",$A1063&amp;"#"&amp;COUNTIFS($A$4:$A1063,$A1063,$C$4:$C1063,"&lt;&gt;"))</f>
        <v/>
      </c>
    </row>
    <row r="1064" spans="1:10" x14ac:dyDescent="0.3">
      <c r="A1064" s="17"/>
      <c r="B1064" s="19" t="str">
        <f>IF($A1064="","",IFERROR(INDEX(Bills!$B:$B,MATCH($A1064,Bills!$A:$A,0)),""))</f>
        <v/>
      </c>
      <c r="C1064" s="17"/>
      <c r="D1064" s="21" t="str">
        <f>IF($C1064="","",IFERROR(VLOOKUP($C1064,Services!$A$4:$C$203,2,FALSE),"Other"))</f>
        <v/>
      </c>
      <c r="E1064" s="17"/>
      <c r="F1064" s="18" t="str">
        <f>IF($C1064="","",IFERROR(VLOOKUP($C1064,Services!$A$4:$C$203,3,FALSE),0))</f>
        <v/>
      </c>
      <c r="G1064" s="20" t="str">
        <f t="shared" si="32"/>
        <v/>
      </c>
      <c r="H1064" s="18"/>
      <c r="I1064" s="20" t="str">
        <f t="shared" si="33"/>
        <v/>
      </c>
      <c r="J1064" s="21" t="str">
        <f>IF(OR($A1064="",$C1064=""),"",$A1064&amp;"#"&amp;COUNTIFS($A$4:$A1064,$A1064,$C$4:$C1064,"&lt;&gt;"))</f>
        <v/>
      </c>
    </row>
    <row r="1065" spans="1:10" x14ac:dyDescent="0.3">
      <c r="A1065" s="17"/>
      <c r="B1065" s="19" t="str">
        <f>IF($A1065="","",IFERROR(INDEX(Bills!$B:$B,MATCH($A1065,Bills!$A:$A,0)),""))</f>
        <v/>
      </c>
      <c r="C1065" s="17"/>
      <c r="D1065" s="21" t="str">
        <f>IF($C1065="","",IFERROR(VLOOKUP($C1065,Services!$A$4:$C$203,2,FALSE),"Other"))</f>
        <v/>
      </c>
      <c r="E1065" s="17"/>
      <c r="F1065" s="18" t="str">
        <f>IF($C1065="","",IFERROR(VLOOKUP($C1065,Services!$A$4:$C$203,3,FALSE),0))</f>
        <v/>
      </c>
      <c r="G1065" s="20" t="str">
        <f t="shared" si="32"/>
        <v/>
      </c>
      <c r="H1065" s="18"/>
      <c r="I1065" s="20" t="str">
        <f t="shared" si="33"/>
        <v/>
      </c>
      <c r="J1065" s="21" t="str">
        <f>IF(OR($A1065="",$C1065=""),"",$A1065&amp;"#"&amp;COUNTIFS($A$4:$A1065,$A1065,$C$4:$C1065,"&lt;&gt;"))</f>
        <v/>
      </c>
    </row>
    <row r="1066" spans="1:10" x14ac:dyDescent="0.3">
      <c r="A1066" s="17"/>
      <c r="B1066" s="19" t="str">
        <f>IF($A1066="","",IFERROR(INDEX(Bills!$B:$B,MATCH($A1066,Bills!$A:$A,0)),""))</f>
        <v/>
      </c>
      <c r="C1066" s="17"/>
      <c r="D1066" s="21" t="str">
        <f>IF($C1066="","",IFERROR(VLOOKUP($C1066,Services!$A$4:$C$203,2,FALSE),"Other"))</f>
        <v/>
      </c>
      <c r="E1066" s="17"/>
      <c r="F1066" s="18" t="str">
        <f>IF($C1066="","",IFERROR(VLOOKUP($C1066,Services!$A$4:$C$203,3,FALSE),0))</f>
        <v/>
      </c>
      <c r="G1066" s="20" t="str">
        <f t="shared" si="32"/>
        <v/>
      </c>
      <c r="H1066" s="18"/>
      <c r="I1066" s="20" t="str">
        <f t="shared" si="33"/>
        <v/>
      </c>
      <c r="J1066" s="21" t="str">
        <f>IF(OR($A1066="",$C1066=""),"",$A1066&amp;"#"&amp;COUNTIFS($A$4:$A1066,$A1066,$C$4:$C1066,"&lt;&gt;"))</f>
        <v/>
      </c>
    </row>
    <row r="1067" spans="1:10" x14ac:dyDescent="0.3">
      <c r="A1067" s="17"/>
      <c r="B1067" s="19" t="str">
        <f>IF($A1067="","",IFERROR(INDEX(Bills!$B:$B,MATCH($A1067,Bills!$A:$A,0)),""))</f>
        <v/>
      </c>
      <c r="C1067" s="17"/>
      <c r="D1067" s="21" t="str">
        <f>IF($C1067="","",IFERROR(VLOOKUP($C1067,Services!$A$4:$C$203,2,FALSE),"Other"))</f>
        <v/>
      </c>
      <c r="E1067" s="17"/>
      <c r="F1067" s="18" t="str">
        <f>IF($C1067="","",IFERROR(VLOOKUP($C1067,Services!$A$4:$C$203,3,FALSE),0))</f>
        <v/>
      </c>
      <c r="G1067" s="20" t="str">
        <f t="shared" si="32"/>
        <v/>
      </c>
      <c r="H1067" s="18"/>
      <c r="I1067" s="20" t="str">
        <f t="shared" si="33"/>
        <v/>
      </c>
      <c r="J1067" s="21" t="str">
        <f>IF(OR($A1067="",$C1067=""),"",$A1067&amp;"#"&amp;COUNTIFS($A$4:$A1067,$A1067,$C$4:$C1067,"&lt;&gt;"))</f>
        <v/>
      </c>
    </row>
    <row r="1068" spans="1:10" x14ac:dyDescent="0.3">
      <c r="A1068" s="17"/>
      <c r="B1068" s="19" t="str">
        <f>IF($A1068="","",IFERROR(INDEX(Bills!$B:$B,MATCH($A1068,Bills!$A:$A,0)),""))</f>
        <v/>
      </c>
      <c r="C1068" s="17"/>
      <c r="D1068" s="21" t="str">
        <f>IF($C1068="","",IFERROR(VLOOKUP($C1068,Services!$A$4:$C$203,2,FALSE),"Other"))</f>
        <v/>
      </c>
      <c r="E1068" s="17"/>
      <c r="F1068" s="18" t="str">
        <f>IF($C1068="","",IFERROR(VLOOKUP($C1068,Services!$A$4:$C$203,3,FALSE),0))</f>
        <v/>
      </c>
      <c r="G1068" s="20" t="str">
        <f t="shared" si="32"/>
        <v/>
      </c>
      <c r="H1068" s="18"/>
      <c r="I1068" s="20" t="str">
        <f t="shared" si="33"/>
        <v/>
      </c>
      <c r="J1068" s="21" t="str">
        <f>IF(OR($A1068="",$C1068=""),"",$A1068&amp;"#"&amp;COUNTIFS($A$4:$A1068,$A1068,$C$4:$C1068,"&lt;&gt;"))</f>
        <v/>
      </c>
    </row>
    <row r="1069" spans="1:10" x14ac:dyDescent="0.3">
      <c r="A1069" s="17"/>
      <c r="B1069" s="19" t="str">
        <f>IF($A1069="","",IFERROR(INDEX(Bills!$B:$B,MATCH($A1069,Bills!$A:$A,0)),""))</f>
        <v/>
      </c>
      <c r="C1069" s="17"/>
      <c r="D1069" s="21" t="str">
        <f>IF($C1069="","",IFERROR(VLOOKUP($C1069,Services!$A$4:$C$203,2,FALSE),"Other"))</f>
        <v/>
      </c>
      <c r="E1069" s="17"/>
      <c r="F1069" s="18" t="str">
        <f>IF($C1069="","",IFERROR(VLOOKUP($C1069,Services!$A$4:$C$203,3,FALSE),0))</f>
        <v/>
      </c>
      <c r="G1069" s="20" t="str">
        <f t="shared" si="32"/>
        <v/>
      </c>
      <c r="H1069" s="18"/>
      <c r="I1069" s="20" t="str">
        <f t="shared" si="33"/>
        <v/>
      </c>
      <c r="J1069" s="21" t="str">
        <f>IF(OR($A1069="",$C1069=""),"",$A1069&amp;"#"&amp;COUNTIFS($A$4:$A1069,$A1069,$C$4:$C1069,"&lt;&gt;"))</f>
        <v/>
      </c>
    </row>
    <row r="1070" spans="1:10" x14ac:dyDescent="0.3">
      <c r="A1070" s="17"/>
      <c r="B1070" s="19" t="str">
        <f>IF($A1070="","",IFERROR(INDEX(Bills!$B:$B,MATCH($A1070,Bills!$A:$A,0)),""))</f>
        <v/>
      </c>
      <c r="C1070" s="17"/>
      <c r="D1070" s="21" t="str">
        <f>IF($C1070="","",IFERROR(VLOOKUP($C1070,Services!$A$4:$C$203,2,FALSE),"Other"))</f>
        <v/>
      </c>
      <c r="E1070" s="17"/>
      <c r="F1070" s="18" t="str">
        <f>IF($C1070="","",IFERROR(VLOOKUP($C1070,Services!$A$4:$C$203,3,FALSE),0))</f>
        <v/>
      </c>
      <c r="G1070" s="20" t="str">
        <f t="shared" si="32"/>
        <v/>
      </c>
      <c r="H1070" s="18"/>
      <c r="I1070" s="20" t="str">
        <f t="shared" si="33"/>
        <v/>
      </c>
      <c r="J1070" s="21" t="str">
        <f>IF(OR($A1070="",$C1070=""),"",$A1070&amp;"#"&amp;COUNTIFS($A$4:$A1070,$A1070,$C$4:$C1070,"&lt;&gt;"))</f>
        <v/>
      </c>
    </row>
    <row r="1071" spans="1:10" x14ac:dyDescent="0.3">
      <c r="A1071" s="17"/>
      <c r="B1071" s="19" t="str">
        <f>IF($A1071="","",IFERROR(INDEX(Bills!$B:$B,MATCH($A1071,Bills!$A:$A,0)),""))</f>
        <v/>
      </c>
      <c r="C1071" s="17"/>
      <c r="D1071" s="21" t="str">
        <f>IF($C1071="","",IFERROR(VLOOKUP($C1071,Services!$A$4:$C$203,2,FALSE),"Other"))</f>
        <v/>
      </c>
      <c r="E1071" s="17"/>
      <c r="F1071" s="18" t="str">
        <f>IF($C1071="","",IFERROR(VLOOKUP($C1071,Services!$A$4:$C$203,3,FALSE),0))</f>
        <v/>
      </c>
      <c r="G1071" s="20" t="str">
        <f t="shared" si="32"/>
        <v/>
      </c>
      <c r="H1071" s="18"/>
      <c r="I1071" s="20" t="str">
        <f t="shared" si="33"/>
        <v/>
      </c>
      <c r="J1071" s="21" t="str">
        <f>IF(OR($A1071="",$C1071=""),"",$A1071&amp;"#"&amp;COUNTIFS($A$4:$A1071,$A1071,$C$4:$C1071,"&lt;&gt;"))</f>
        <v/>
      </c>
    </row>
    <row r="1072" spans="1:10" x14ac:dyDescent="0.3">
      <c r="A1072" s="17"/>
      <c r="B1072" s="19" t="str">
        <f>IF($A1072="","",IFERROR(INDEX(Bills!$B:$B,MATCH($A1072,Bills!$A:$A,0)),""))</f>
        <v/>
      </c>
      <c r="C1072" s="17"/>
      <c r="D1072" s="21" t="str">
        <f>IF($C1072="","",IFERROR(VLOOKUP($C1072,Services!$A$4:$C$203,2,FALSE),"Other"))</f>
        <v/>
      </c>
      <c r="E1072" s="17"/>
      <c r="F1072" s="18" t="str">
        <f>IF($C1072="","",IFERROR(VLOOKUP($C1072,Services!$A$4:$C$203,3,FALSE),0))</f>
        <v/>
      </c>
      <c r="G1072" s="20" t="str">
        <f t="shared" si="32"/>
        <v/>
      </c>
      <c r="H1072" s="18"/>
      <c r="I1072" s="20" t="str">
        <f t="shared" si="33"/>
        <v/>
      </c>
      <c r="J1072" s="21" t="str">
        <f>IF(OR($A1072="",$C1072=""),"",$A1072&amp;"#"&amp;COUNTIFS($A$4:$A1072,$A1072,$C$4:$C1072,"&lt;&gt;"))</f>
        <v/>
      </c>
    </row>
    <row r="1073" spans="1:10" x14ac:dyDescent="0.3">
      <c r="A1073" s="17"/>
      <c r="B1073" s="19" t="str">
        <f>IF($A1073="","",IFERROR(INDEX(Bills!$B:$B,MATCH($A1073,Bills!$A:$A,0)),""))</f>
        <v/>
      </c>
      <c r="C1073" s="17"/>
      <c r="D1073" s="21" t="str">
        <f>IF($C1073="","",IFERROR(VLOOKUP($C1073,Services!$A$4:$C$203,2,FALSE),"Other"))</f>
        <v/>
      </c>
      <c r="E1073" s="17"/>
      <c r="F1073" s="18" t="str">
        <f>IF($C1073="","",IFERROR(VLOOKUP($C1073,Services!$A$4:$C$203,3,FALSE),0))</f>
        <v/>
      </c>
      <c r="G1073" s="20" t="str">
        <f t="shared" si="32"/>
        <v/>
      </c>
      <c r="H1073" s="18"/>
      <c r="I1073" s="20" t="str">
        <f t="shared" si="33"/>
        <v/>
      </c>
      <c r="J1073" s="21" t="str">
        <f>IF(OR($A1073="",$C1073=""),"",$A1073&amp;"#"&amp;COUNTIFS($A$4:$A1073,$A1073,$C$4:$C1073,"&lt;&gt;"))</f>
        <v/>
      </c>
    </row>
    <row r="1074" spans="1:10" x14ac:dyDescent="0.3">
      <c r="A1074" s="17"/>
      <c r="B1074" s="19" t="str">
        <f>IF($A1074="","",IFERROR(INDEX(Bills!$B:$B,MATCH($A1074,Bills!$A:$A,0)),""))</f>
        <v/>
      </c>
      <c r="C1074" s="17"/>
      <c r="D1074" s="21" t="str">
        <f>IF($C1074="","",IFERROR(VLOOKUP($C1074,Services!$A$4:$C$203,2,FALSE),"Other"))</f>
        <v/>
      </c>
      <c r="E1074" s="17"/>
      <c r="F1074" s="18" t="str">
        <f>IF($C1074="","",IFERROR(VLOOKUP($C1074,Services!$A$4:$C$203,3,FALSE),0))</f>
        <v/>
      </c>
      <c r="G1074" s="20" t="str">
        <f t="shared" si="32"/>
        <v/>
      </c>
      <c r="H1074" s="18"/>
      <c r="I1074" s="20" t="str">
        <f t="shared" si="33"/>
        <v/>
      </c>
      <c r="J1074" s="21" t="str">
        <f>IF(OR($A1074="",$C1074=""),"",$A1074&amp;"#"&amp;COUNTIFS($A$4:$A1074,$A1074,$C$4:$C1074,"&lt;&gt;"))</f>
        <v/>
      </c>
    </row>
    <row r="1075" spans="1:10" x14ac:dyDescent="0.3">
      <c r="A1075" s="17"/>
      <c r="B1075" s="19" t="str">
        <f>IF($A1075="","",IFERROR(INDEX(Bills!$B:$B,MATCH($A1075,Bills!$A:$A,0)),""))</f>
        <v/>
      </c>
      <c r="C1075" s="17"/>
      <c r="D1075" s="21" t="str">
        <f>IF($C1075="","",IFERROR(VLOOKUP($C1075,Services!$A$4:$C$203,2,FALSE),"Other"))</f>
        <v/>
      </c>
      <c r="E1075" s="17"/>
      <c r="F1075" s="18" t="str">
        <f>IF($C1075="","",IFERROR(VLOOKUP($C1075,Services!$A$4:$C$203,3,FALSE),0))</f>
        <v/>
      </c>
      <c r="G1075" s="20" t="str">
        <f t="shared" si="32"/>
        <v/>
      </c>
      <c r="H1075" s="18"/>
      <c r="I1075" s="20" t="str">
        <f t="shared" si="33"/>
        <v/>
      </c>
      <c r="J1075" s="21" t="str">
        <f>IF(OR($A1075="",$C1075=""),"",$A1075&amp;"#"&amp;COUNTIFS($A$4:$A1075,$A1075,$C$4:$C1075,"&lt;&gt;"))</f>
        <v/>
      </c>
    </row>
    <row r="1076" spans="1:10" x14ac:dyDescent="0.3">
      <c r="A1076" s="17"/>
      <c r="B1076" s="19" t="str">
        <f>IF($A1076="","",IFERROR(INDEX(Bills!$B:$B,MATCH($A1076,Bills!$A:$A,0)),""))</f>
        <v/>
      </c>
      <c r="C1076" s="17"/>
      <c r="D1076" s="21" t="str">
        <f>IF($C1076="","",IFERROR(VLOOKUP($C1076,Services!$A$4:$C$203,2,FALSE),"Other"))</f>
        <v/>
      </c>
      <c r="E1076" s="17"/>
      <c r="F1076" s="18" t="str">
        <f>IF($C1076="","",IFERROR(VLOOKUP($C1076,Services!$A$4:$C$203,3,FALSE),0))</f>
        <v/>
      </c>
      <c r="G1076" s="20" t="str">
        <f t="shared" si="32"/>
        <v/>
      </c>
      <c r="H1076" s="18"/>
      <c r="I1076" s="20" t="str">
        <f t="shared" si="33"/>
        <v/>
      </c>
      <c r="J1076" s="21" t="str">
        <f>IF(OR($A1076="",$C1076=""),"",$A1076&amp;"#"&amp;COUNTIFS($A$4:$A1076,$A1076,$C$4:$C1076,"&lt;&gt;"))</f>
        <v/>
      </c>
    </row>
    <row r="1077" spans="1:10" x14ac:dyDescent="0.3">
      <c r="A1077" s="17"/>
      <c r="B1077" s="19" t="str">
        <f>IF($A1077="","",IFERROR(INDEX(Bills!$B:$B,MATCH($A1077,Bills!$A:$A,0)),""))</f>
        <v/>
      </c>
      <c r="C1077" s="17"/>
      <c r="D1077" s="21" t="str">
        <f>IF($C1077="","",IFERROR(VLOOKUP($C1077,Services!$A$4:$C$203,2,FALSE),"Other"))</f>
        <v/>
      </c>
      <c r="E1077" s="17"/>
      <c r="F1077" s="18" t="str">
        <f>IF($C1077="","",IFERROR(VLOOKUP($C1077,Services!$A$4:$C$203,3,FALSE),0))</f>
        <v/>
      </c>
      <c r="G1077" s="20" t="str">
        <f t="shared" si="32"/>
        <v/>
      </c>
      <c r="H1077" s="18"/>
      <c r="I1077" s="20" t="str">
        <f t="shared" si="33"/>
        <v/>
      </c>
      <c r="J1077" s="21" t="str">
        <f>IF(OR($A1077="",$C1077=""),"",$A1077&amp;"#"&amp;COUNTIFS($A$4:$A1077,$A1077,$C$4:$C1077,"&lt;&gt;"))</f>
        <v/>
      </c>
    </row>
    <row r="1078" spans="1:10" x14ac:dyDescent="0.3">
      <c r="A1078" s="17"/>
      <c r="B1078" s="19" t="str">
        <f>IF($A1078="","",IFERROR(INDEX(Bills!$B:$B,MATCH($A1078,Bills!$A:$A,0)),""))</f>
        <v/>
      </c>
      <c r="C1078" s="17"/>
      <c r="D1078" s="21" t="str">
        <f>IF($C1078="","",IFERROR(VLOOKUP($C1078,Services!$A$4:$C$203,2,FALSE),"Other"))</f>
        <v/>
      </c>
      <c r="E1078" s="17"/>
      <c r="F1078" s="18" t="str">
        <f>IF($C1078="","",IFERROR(VLOOKUP($C1078,Services!$A$4:$C$203,3,FALSE),0))</f>
        <v/>
      </c>
      <c r="G1078" s="20" t="str">
        <f t="shared" si="32"/>
        <v/>
      </c>
      <c r="H1078" s="18"/>
      <c r="I1078" s="20" t="str">
        <f t="shared" si="33"/>
        <v/>
      </c>
      <c r="J1078" s="21" t="str">
        <f>IF(OR($A1078="",$C1078=""),"",$A1078&amp;"#"&amp;COUNTIFS($A$4:$A1078,$A1078,$C$4:$C1078,"&lt;&gt;"))</f>
        <v/>
      </c>
    </row>
    <row r="1079" spans="1:10" x14ac:dyDescent="0.3">
      <c r="A1079" s="17"/>
      <c r="B1079" s="19" t="str">
        <f>IF($A1079="","",IFERROR(INDEX(Bills!$B:$B,MATCH($A1079,Bills!$A:$A,0)),""))</f>
        <v/>
      </c>
      <c r="C1079" s="17"/>
      <c r="D1079" s="21" t="str">
        <f>IF($C1079="","",IFERROR(VLOOKUP($C1079,Services!$A$4:$C$203,2,FALSE),"Other"))</f>
        <v/>
      </c>
      <c r="E1079" s="17"/>
      <c r="F1079" s="18" t="str">
        <f>IF($C1079="","",IFERROR(VLOOKUP($C1079,Services!$A$4:$C$203,3,FALSE),0))</f>
        <v/>
      </c>
      <c r="G1079" s="20" t="str">
        <f t="shared" si="32"/>
        <v/>
      </c>
      <c r="H1079" s="18"/>
      <c r="I1079" s="20" t="str">
        <f t="shared" si="33"/>
        <v/>
      </c>
      <c r="J1079" s="21" t="str">
        <f>IF(OR($A1079="",$C1079=""),"",$A1079&amp;"#"&amp;COUNTIFS($A$4:$A1079,$A1079,$C$4:$C1079,"&lt;&gt;"))</f>
        <v/>
      </c>
    </row>
    <row r="1080" spans="1:10" x14ac:dyDescent="0.3">
      <c r="A1080" s="17"/>
      <c r="B1080" s="19" t="str">
        <f>IF($A1080="","",IFERROR(INDEX(Bills!$B:$B,MATCH($A1080,Bills!$A:$A,0)),""))</f>
        <v/>
      </c>
      <c r="C1080" s="17"/>
      <c r="D1080" s="21" t="str">
        <f>IF($C1080="","",IFERROR(VLOOKUP($C1080,Services!$A$4:$C$203,2,FALSE),"Other"))</f>
        <v/>
      </c>
      <c r="E1080" s="17"/>
      <c r="F1080" s="18" t="str">
        <f>IF($C1080="","",IFERROR(VLOOKUP($C1080,Services!$A$4:$C$203,3,FALSE),0))</f>
        <v/>
      </c>
      <c r="G1080" s="20" t="str">
        <f t="shared" si="32"/>
        <v/>
      </c>
      <c r="H1080" s="18"/>
      <c r="I1080" s="20" t="str">
        <f t="shared" si="33"/>
        <v/>
      </c>
      <c r="J1080" s="21" t="str">
        <f>IF(OR($A1080="",$C1080=""),"",$A1080&amp;"#"&amp;COUNTIFS($A$4:$A1080,$A1080,$C$4:$C1080,"&lt;&gt;"))</f>
        <v/>
      </c>
    </row>
    <row r="1081" spans="1:10" x14ac:dyDescent="0.3">
      <c r="A1081" s="17"/>
      <c r="B1081" s="19" t="str">
        <f>IF($A1081="","",IFERROR(INDEX(Bills!$B:$B,MATCH($A1081,Bills!$A:$A,0)),""))</f>
        <v/>
      </c>
      <c r="C1081" s="17"/>
      <c r="D1081" s="21" t="str">
        <f>IF($C1081="","",IFERROR(VLOOKUP($C1081,Services!$A$4:$C$203,2,FALSE),"Other"))</f>
        <v/>
      </c>
      <c r="E1081" s="17"/>
      <c r="F1081" s="18" t="str">
        <f>IF($C1081="","",IFERROR(VLOOKUP($C1081,Services!$A$4:$C$203,3,FALSE),0))</f>
        <v/>
      </c>
      <c r="G1081" s="20" t="str">
        <f t="shared" si="32"/>
        <v/>
      </c>
      <c r="H1081" s="18"/>
      <c r="I1081" s="20" t="str">
        <f t="shared" si="33"/>
        <v/>
      </c>
      <c r="J1081" s="21" t="str">
        <f>IF(OR($A1081="",$C1081=""),"",$A1081&amp;"#"&amp;COUNTIFS($A$4:$A1081,$A1081,$C$4:$C1081,"&lt;&gt;"))</f>
        <v/>
      </c>
    </row>
    <row r="1082" spans="1:10" x14ac:dyDescent="0.3">
      <c r="A1082" s="17"/>
      <c r="B1082" s="19" t="str">
        <f>IF($A1082="","",IFERROR(INDEX(Bills!$B:$B,MATCH($A1082,Bills!$A:$A,0)),""))</f>
        <v/>
      </c>
      <c r="C1082" s="17"/>
      <c r="D1082" s="21" t="str">
        <f>IF($C1082="","",IFERROR(VLOOKUP($C1082,Services!$A$4:$C$203,2,FALSE),"Other"))</f>
        <v/>
      </c>
      <c r="E1082" s="17"/>
      <c r="F1082" s="18" t="str">
        <f>IF($C1082="","",IFERROR(VLOOKUP($C1082,Services!$A$4:$C$203,3,FALSE),0))</f>
        <v/>
      </c>
      <c r="G1082" s="20" t="str">
        <f t="shared" si="32"/>
        <v/>
      </c>
      <c r="H1082" s="18"/>
      <c r="I1082" s="20" t="str">
        <f t="shared" si="33"/>
        <v/>
      </c>
      <c r="J1082" s="21" t="str">
        <f>IF(OR($A1082="",$C1082=""),"",$A1082&amp;"#"&amp;COUNTIFS($A$4:$A1082,$A1082,$C$4:$C1082,"&lt;&gt;"))</f>
        <v/>
      </c>
    </row>
    <row r="1083" spans="1:10" x14ac:dyDescent="0.3">
      <c r="A1083" s="17"/>
      <c r="B1083" s="19" t="str">
        <f>IF($A1083="","",IFERROR(INDEX(Bills!$B:$B,MATCH($A1083,Bills!$A:$A,0)),""))</f>
        <v/>
      </c>
      <c r="C1083" s="17"/>
      <c r="D1083" s="21" t="str">
        <f>IF($C1083="","",IFERROR(VLOOKUP($C1083,Services!$A$4:$C$203,2,FALSE),"Other"))</f>
        <v/>
      </c>
      <c r="E1083" s="17"/>
      <c r="F1083" s="18" t="str">
        <f>IF($C1083="","",IFERROR(VLOOKUP($C1083,Services!$A$4:$C$203,3,FALSE),0))</f>
        <v/>
      </c>
      <c r="G1083" s="20" t="str">
        <f t="shared" si="32"/>
        <v/>
      </c>
      <c r="H1083" s="18"/>
      <c r="I1083" s="20" t="str">
        <f t="shared" si="33"/>
        <v/>
      </c>
      <c r="J1083" s="21" t="str">
        <f>IF(OR($A1083="",$C1083=""),"",$A1083&amp;"#"&amp;COUNTIFS($A$4:$A1083,$A1083,$C$4:$C1083,"&lt;&gt;"))</f>
        <v/>
      </c>
    </row>
    <row r="1084" spans="1:10" x14ac:dyDescent="0.3">
      <c r="A1084" s="17"/>
      <c r="B1084" s="19" t="str">
        <f>IF($A1084="","",IFERROR(INDEX(Bills!$B:$B,MATCH($A1084,Bills!$A:$A,0)),""))</f>
        <v/>
      </c>
      <c r="C1084" s="17"/>
      <c r="D1084" s="21" t="str">
        <f>IF($C1084="","",IFERROR(VLOOKUP($C1084,Services!$A$4:$C$203,2,FALSE),"Other"))</f>
        <v/>
      </c>
      <c r="E1084" s="17"/>
      <c r="F1084" s="18" t="str">
        <f>IF($C1084="","",IFERROR(VLOOKUP($C1084,Services!$A$4:$C$203,3,FALSE),0))</f>
        <v/>
      </c>
      <c r="G1084" s="20" t="str">
        <f t="shared" si="32"/>
        <v/>
      </c>
      <c r="H1084" s="18"/>
      <c r="I1084" s="20" t="str">
        <f t="shared" si="33"/>
        <v/>
      </c>
      <c r="J1084" s="21" t="str">
        <f>IF(OR($A1084="",$C1084=""),"",$A1084&amp;"#"&amp;COUNTIFS($A$4:$A1084,$A1084,$C$4:$C1084,"&lt;&gt;"))</f>
        <v/>
      </c>
    </row>
    <row r="1085" spans="1:10" x14ac:dyDescent="0.3">
      <c r="A1085" s="17"/>
      <c r="B1085" s="19" t="str">
        <f>IF($A1085="","",IFERROR(INDEX(Bills!$B:$B,MATCH($A1085,Bills!$A:$A,0)),""))</f>
        <v/>
      </c>
      <c r="C1085" s="17"/>
      <c r="D1085" s="21" t="str">
        <f>IF($C1085="","",IFERROR(VLOOKUP($C1085,Services!$A$4:$C$203,2,FALSE),"Other"))</f>
        <v/>
      </c>
      <c r="E1085" s="17"/>
      <c r="F1085" s="18" t="str">
        <f>IF($C1085="","",IFERROR(VLOOKUP($C1085,Services!$A$4:$C$203,3,FALSE),0))</f>
        <v/>
      </c>
      <c r="G1085" s="20" t="str">
        <f t="shared" si="32"/>
        <v/>
      </c>
      <c r="H1085" s="18"/>
      <c r="I1085" s="20" t="str">
        <f t="shared" si="33"/>
        <v/>
      </c>
      <c r="J1085" s="21" t="str">
        <f>IF(OR($A1085="",$C1085=""),"",$A1085&amp;"#"&amp;COUNTIFS($A$4:$A1085,$A1085,$C$4:$C1085,"&lt;&gt;"))</f>
        <v/>
      </c>
    </row>
    <row r="1086" spans="1:10" x14ac:dyDescent="0.3">
      <c r="A1086" s="17"/>
      <c r="B1086" s="19" t="str">
        <f>IF($A1086="","",IFERROR(INDEX(Bills!$B:$B,MATCH($A1086,Bills!$A:$A,0)),""))</f>
        <v/>
      </c>
      <c r="C1086" s="17"/>
      <c r="D1086" s="21" t="str">
        <f>IF($C1086="","",IFERROR(VLOOKUP($C1086,Services!$A$4:$C$203,2,FALSE),"Other"))</f>
        <v/>
      </c>
      <c r="E1086" s="17"/>
      <c r="F1086" s="18" t="str">
        <f>IF($C1086="","",IFERROR(VLOOKUP($C1086,Services!$A$4:$C$203,3,FALSE),0))</f>
        <v/>
      </c>
      <c r="G1086" s="20" t="str">
        <f t="shared" si="32"/>
        <v/>
      </c>
      <c r="H1086" s="18"/>
      <c r="I1086" s="20" t="str">
        <f t="shared" si="33"/>
        <v/>
      </c>
      <c r="J1086" s="21" t="str">
        <f>IF(OR($A1086="",$C1086=""),"",$A1086&amp;"#"&amp;COUNTIFS($A$4:$A1086,$A1086,$C$4:$C1086,"&lt;&gt;"))</f>
        <v/>
      </c>
    </row>
    <row r="1087" spans="1:10" x14ac:dyDescent="0.3">
      <c r="A1087" s="17"/>
      <c r="B1087" s="19" t="str">
        <f>IF($A1087="","",IFERROR(INDEX(Bills!$B:$B,MATCH($A1087,Bills!$A:$A,0)),""))</f>
        <v/>
      </c>
      <c r="C1087" s="17"/>
      <c r="D1087" s="21" t="str">
        <f>IF($C1087="","",IFERROR(VLOOKUP($C1087,Services!$A$4:$C$203,2,FALSE),"Other"))</f>
        <v/>
      </c>
      <c r="E1087" s="17"/>
      <c r="F1087" s="18" t="str">
        <f>IF($C1087="","",IFERROR(VLOOKUP($C1087,Services!$A$4:$C$203,3,FALSE),0))</f>
        <v/>
      </c>
      <c r="G1087" s="20" t="str">
        <f t="shared" si="32"/>
        <v/>
      </c>
      <c r="H1087" s="18"/>
      <c r="I1087" s="20" t="str">
        <f t="shared" si="33"/>
        <v/>
      </c>
      <c r="J1087" s="21" t="str">
        <f>IF(OR($A1087="",$C1087=""),"",$A1087&amp;"#"&amp;COUNTIFS($A$4:$A1087,$A1087,$C$4:$C1087,"&lt;&gt;"))</f>
        <v/>
      </c>
    </row>
    <row r="1088" spans="1:10" x14ac:dyDescent="0.3">
      <c r="A1088" s="17"/>
      <c r="B1088" s="19" t="str">
        <f>IF($A1088="","",IFERROR(INDEX(Bills!$B:$B,MATCH($A1088,Bills!$A:$A,0)),""))</f>
        <v/>
      </c>
      <c r="C1088" s="17"/>
      <c r="D1088" s="21" t="str">
        <f>IF($C1088="","",IFERROR(VLOOKUP($C1088,Services!$A$4:$C$203,2,FALSE),"Other"))</f>
        <v/>
      </c>
      <c r="E1088" s="17"/>
      <c r="F1088" s="18" t="str">
        <f>IF($C1088="","",IFERROR(VLOOKUP($C1088,Services!$A$4:$C$203,3,FALSE),0))</f>
        <v/>
      </c>
      <c r="G1088" s="20" t="str">
        <f t="shared" si="32"/>
        <v/>
      </c>
      <c r="H1088" s="18"/>
      <c r="I1088" s="20" t="str">
        <f t="shared" si="33"/>
        <v/>
      </c>
      <c r="J1088" s="21" t="str">
        <f>IF(OR($A1088="",$C1088=""),"",$A1088&amp;"#"&amp;COUNTIFS($A$4:$A1088,$A1088,$C$4:$C1088,"&lt;&gt;"))</f>
        <v/>
      </c>
    </row>
    <row r="1089" spans="1:10" x14ac:dyDescent="0.3">
      <c r="A1089" s="17"/>
      <c r="B1089" s="19" t="str">
        <f>IF($A1089="","",IFERROR(INDEX(Bills!$B:$B,MATCH($A1089,Bills!$A:$A,0)),""))</f>
        <v/>
      </c>
      <c r="C1089" s="17"/>
      <c r="D1089" s="21" t="str">
        <f>IF($C1089="","",IFERROR(VLOOKUP($C1089,Services!$A$4:$C$203,2,FALSE),"Other"))</f>
        <v/>
      </c>
      <c r="E1089" s="17"/>
      <c r="F1089" s="18" t="str">
        <f>IF($C1089="","",IFERROR(VLOOKUP($C1089,Services!$A$4:$C$203,3,FALSE),0))</f>
        <v/>
      </c>
      <c r="G1089" s="20" t="str">
        <f t="shared" si="32"/>
        <v/>
      </c>
      <c r="H1089" s="18"/>
      <c r="I1089" s="20" t="str">
        <f t="shared" si="33"/>
        <v/>
      </c>
      <c r="J1089" s="21" t="str">
        <f>IF(OR($A1089="",$C1089=""),"",$A1089&amp;"#"&amp;COUNTIFS($A$4:$A1089,$A1089,$C$4:$C1089,"&lt;&gt;"))</f>
        <v/>
      </c>
    </row>
    <row r="1090" spans="1:10" x14ac:dyDescent="0.3">
      <c r="A1090" s="17"/>
      <c r="B1090" s="19" t="str">
        <f>IF($A1090="","",IFERROR(INDEX(Bills!$B:$B,MATCH($A1090,Bills!$A:$A,0)),""))</f>
        <v/>
      </c>
      <c r="C1090" s="17"/>
      <c r="D1090" s="21" t="str">
        <f>IF($C1090="","",IFERROR(VLOOKUP($C1090,Services!$A$4:$C$203,2,FALSE),"Other"))</f>
        <v/>
      </c>
      <c r="E1090" s="17"/>
      <c r="F1090" s="18" t="str">
        <f>IF($C1090="","",IFERROR(VLOOKUP($C1090,Services!$A$4:$C$203,3,FALSE),0))</f>
        <v/>
      </c>
      <c r="G1090" s="20" t="str">
        <f t="shared" si="32"/>
        <v/>
      </c>
      <c r="H1090" s="18"/>
      <c r="I1090" s="20" t="str">
        <f t="shared" si="33"/>
        <v/>
      </c>
      <c r="J1090" s="21" t="str">
        <f>IF(OR($A1090="",$C1090=""),"",$A1090&amp;"#"&amp;COUNTIFS($A$4:$A1090,$A1090,$C$4:$C1090,"&lt;&gt;"))</f>
        <v/>
      </c>
    </row>
    <row r="1091" spans="1:10" x14ac:dyDescent="0.3">
      <c r="A1091" s="17"/>
      <c r="B1091" s="19" t="str">
        <f>IF($A1091="","",IFERROR(INDEX(Bills!$B:$B,MATCH($A1091,Bills!$A:$A,0)),""))</f>
        <v/>
      </c>
      <c r="C1091" s="17"/>
      <c r="D1091" s="21" t="str">
        <f>IF($C1091="","",IFERROR(VLOOKUP($C1091,Services!$A$4:$C$203,2,FALSE),"Other"))</f>
        <v/>
      </c>
      <c r="E1091" s="17"/>
      <c r="F1091" s="18" t="str">
        <f>IF($C1091="","",IFERROR(VLOOKUP($C1091,Services!$A$4:$C$203,3,FALSE),0))</f>
        <v/>
      </c>
      <c r="G1091" s="20" t="str">
        <f t="shared" si="32"/>
        <v/>
      </c>
      <c r="H1091" s="18"/>
      <c r="I1091" s="20" t="str">
        <f t="shared" si="33"/>
        <v/>
      </c>
      <c r="J1091" s="21" t="str">
        <f>IF(OR($A1091="",$C1091=""),"",$A1091&amp;"#"&amp;COUNTIFS($A$4:$A1091,$A1091,$C$4:$C1091,"&lt;&gt;"))</f>
        <v/>
      </c>
    </row>
    <row r="1092" spans="1:10" x14ac:dyDescent="0.3">
      <c r="A1092" s="17"/>
      <c r="B1092" s="19" t="str">
        <f>IF($A1092="","",IFERROR(INDEX(Bills!$B:$B,MATCH($A1092,Bills!$A:$A,0)),""))</f>
        <v/>
      </c>
      <c r="C1092" s="17"/>
      <c r="D1092" s="21" t="str">
        <f>IF($C1092="","",IFERROR(VLOOKUP($C1092,Services!$A$4:$C$203,2,FALSE),"Other"))</f>
        <v/>
      </c>
      <c r="E1092" s="17"/>
      <c r="F1092" s="18" t="str">
        <f>IF($C1092="","",IFERROR(VLOOKUP($C1092,Services!$A$4:$C$203,3,FALSE),0))</f>
        <v/>
      </c>
      <c r="G1092" s="20" t="str">
        <f t="shared" ref="G1092:G1155" si="34">IF($C1092="","",IF($E1092="",1,N($E1092))*N($F1092))</f>
        <v/>
      </c>
      <c r="H1092" s="18"/>
      <c r="I1092" s="20" t="str">
        <f t="shared" ref="I1092:I1155" si="35">IF($C1092="","",G1092-N(H1092))</f>
        <v/>
      </c>
      <c r="J1092" s="21" t="str">
        <f>IF(OR($A1092="",$C1092=""),"",$A1092&amp;"#"&amp;COUNTIFS($A$4:$A1092,$A1092,$C$4:$C1092,"&lt;&gt;"))</f>
        <v/>
      </c>
    </row>
    <row r="1093" spans="1:10" x14ac:dyDescent="0.3">
      <c r="A1093" s="17"/>
      <c r="B1093" s="19" t="str">
        <f>IF($A1093="","",IFERROR(INDEX(Bills!$B:$B,MATCH($A1093,Bills!$A:$A,0)),""))</f>
        <v/>
      </c>
      <c r="C1093" s="17"/>
      <c r="D1093" s="21" t="str">
        <f>IF($C1093="","",IFERROR(VLOOKUP($C1093,Services!$A$4:$C$203,2,FALSE),"Other"))</f>
        <v/>
      </c>
      <c r="E1093" s="17"/>
      <c r="F1093" s="18" t="str">
        <f>IF($C1093="","",IFERROR(VLOOKUP($C1093,Services!$A$4:$C$203,3,FALSE),0))</f>
        <v/>
      </c>
      <c r="G1093" s="20" t="str">
        <f t="shared" si="34"/>
        <v/>
      </c>
      <c r="H1093" s="18"/>
      <c r="I1093" s="20" t="str">
        <f t="shared" si="35"/>
        <v/>
      </c>
      <c r="J1093" s="21" t="str">
        <f>IF(OR($A1093="",$C1093=""),"",$A1093&amp;"#"&amp;COUNTIFS($A$4:$A1093,$A1093,$C$4:$C1093,"&lt;&gt;"))</f>
        <v/>
      </c>
    </row>
    <row r="1094" spans="1:10" x14ac:dyDescent="0.3">
      <c r="A1094" s="17"/>
      <c r="B1094" s="19" t="str">
        <f>IF($A1094="","",IFERROR(INDEX(Bills!$B:$B,MATCH($A1094,Bills!$A:$A,0)),""))</f>
        <v/>
      </c>
      <c r="C1094" s="17"/>
      <c r="D1094" s="21" t="str">
        <f>IF($C1094="","",IFERROR(VLOOKUP($C1094,Services!$A$4:$C$203,2,FALSE),"Other"))</f>
        <v/>
      </c>
      <c r="E1094" s="17"/>
      <c r="F1094" s="18" t="str">
        <f>IF($C1094="","",IFERROR(VLOOKUP($C1094,Services!$A$4:$C$203,3,FALSE),0))</f>
        <v/>
      </c>
      <c r="G1094" s="20" t="str">
        <f t="shared" si="34"/>
        <v/>
      </c>
      <c r="H1094" s="18"/>
      <c r="I1094" s="20" t="str">
        <f t="shared" si="35"/>
        <v/>
      </c>
      <c r="J1094" s="21" t="str">
        <f>IF(OR($A1094="",$C1094=""),"",$A1094&amp;"#"&amp;COUNTIFS($A$4:$A1094,$A1094,$C$4:$C1094,"&lt;&gt;"))</f>
        <v/>
      </c>
    </row>
    <row r="1095" spans="1:10" x14ac:dyDescent="0.3">
      <c r="A1095" s="17"/>
      <c r="B1095" s="19" t="str">
        <f>IF($A1095="","",IFERROR(INDEX(Bills!$B:$B,MATCH($A1095,Bills!$A:$A,0)),""))</f>
        <v/>
      </c>
      <c r="C1095" s="17"/>
      <c r="D1095" s="21" t="str">
        <f>IF($C1095="","",IFERROR(VLOOKUP($C1095,Services!$A$4:$C$203,2,FALSE),"Other"))</f>
        <v/>
      </c>
      <c r="E1095" s="17"/>
      <c r="F1095" s="18" t="str">
        <f>IF($C1095="","",IFERROR(VLOOKUP($C1095,Services!$A$4:$C$203,3,FALSE),0))</f>
        <v/>
      </c>
      <c r="G1095" s="20" t="str">
        <f t="shared" si="34"/>
        <v/>
      </c>
      <c r="H1095" s="18"/>
      <c r="I1095" s="20" t="str">
        <f t="shared" si="35"/>
        <v/>
      </c>
      <c r="J1095" s="21" t="str">
        <f>IF(OR($A1095="",$C1095=""),"",$A1095&amp;"#"&amp;COUNTIFS($A$4:$A1095,$A1095,$C$4:$C1095,"&lt;&gt;"))</f>
        <v/>
      </c>
    </row>
    <row r="1096" spans="1:10" x14ac:dyDescent="0.3">
      <c r="A1096" s="17"/>
      <c r="B1096" s="19" t="str">
        <f>IF($A1096="","",IFERROR(INDEX(Bills!$B:$B,MATCH($A1096,Bills!$A:$A,0)),""))</f>
        <v/>
      </c>
      <c r="C1096" s="17"/>
      <c r="D1096" s="21" t="str">
        <f>IF($C1096="","",IFERROR(VLOOKUP($C1096,Services!$A$4:$C$203,2,FALSE),"Other"))</f>
        <v/>
      </c>
      <c r="E1096" s="17"/>
      <c r="F1096" s="18" t="str">
        <f>IF($C1096="","",IFERROR(VLOOKUP($C1096,Services!$A$4:$C$203,3,FALSE),0))</f>
        <v/>
      </c>
      <c r="G1096" s="20" t="str">
        <f t="shared" si="34"/>
        <v/>
      </c>
      <c r="H1096" s="18"/>
      <c r="I1096" s="20" t="str">
        <f t="shared" si="35"/>
        <v/>
      </c>
      <c r="J1096" s="21" t="str">
        <f>IF(OR($A1096="",$C1096=""),"",$A1096&amp;"#"&amp;COUNTIFS($A$4:$A1096,$A1096,$C$4:$C1096,"&lt;&gt;"))</f>
        <v/>
      </c>
    </row>
    <row r="1097" spans="1:10" x14ac:dyDescent="0.3">
      <c r="A1097" s="17"/>
      <c r="B1097" s="19" t="str">
        <f>IF($A1097="","",IFERROR(INDEX(Bills!$B:$B,MATCH($A1097,Bills!$A:$A,0)),""))</f>
        <v/>
      </c>
      <c r="C1097" s="17"/>
      <c r="D1097" s="21" t="str">
        <f>IF($C1097="","",IFERROR(VLOOKUP($C1097,Services!$A$4:$C$203,2,FALSE),"Other"))</f>
        <v/>
      </c>
      <c r="E1097" s="17"/>
      <c r="F1097" s="18" t="str">
        <f>IF($C1097="","",IFERROR(VLOOKUP($C1097,Services!$A$4:$C$203,3,FALSE),0))</f>
        <v/>
      </c>
      <c r="G1097" s="20" t="str">
        <f t="shared" si="34"/>
        <v/>
      </c>
      <c r="H1097" s="18"/>
      <c r="I1097" s="20" t="str">
        <f t="shared" si="35"/>
        <v/>
      </c>
      <c r="J1097" s="21" t="str">
        <f>IF(OR($A1097="",$C1097=""),"",$A1097&amp;"#"&amp;COUNTIFS($A$4:$A1097,$A1097,$C$4:$C1097,"&lt;&gt;"))</f>
        <v/>
      </c>
    </row>
    <row r="1098" spans="1:10" x14ac:dyDescent="0.3">
      <c r="A1098" s="17"/>
      <c r="B1098" s="19" t="str">
        <f>IF($A1098="","",IFERROR(INDEX(Bills!$B:$B,MATCH($A1098,Bills!$A:$A,0)),""))</f>
        <v/>
      </c>
      <c r="C1098" s="17"/>
      <c r="D1098" s="21" t="str">
        <f>IF($C1098="","",IFERROR(VLOOKUP($C1098,Services!$A$4:$C$203,2,FALSE),"Other"))</f>
        <v/>
      </c>
      <c r="E1098" s="17"/>
      <c r="F1098" s="18" t="str">
        <f>IF($C1098="","",IFERROR(VLOOKUP($C1098,Services!$A$4:$C$203,3,FALSE),0))</f>
        <v/>
      </c>
      <c r="G1098" s="20" t="str">
        <f t="shared" si="34"/>
        <v/>
      </c>
      <c r="H1098" s="18"/>
      <c r="I1098" s="20" t="str">
        <f t="shared" si="35"/>
        <v/>
      </c>
      <c r="J1098" s="21" t="str">
        <f>IF(OR($A1098="",$C1098=""),"",$A1098&amp;"#"&amp;COUNTIFS($A$4:$A1098,$A1098,$C$4:$C1098,"&lt;&gt;"))</f>
        <v/>
      </c>
    </row>
    <row r="1099" spans="1:10" x14ac:dyDescent="0.3">
      <c r="A1099" s="17"/>
      <c r="B1099" s="19" t="str">
        <f>IF($A1099="","",IFERROR(INDEX(Bills!$B:$B,MATCH($A1099,Bills!$A:$A,0)),""))</f>
        <v/>
      </c>
      <c r="C1099" s="17"/>
      <c r="D1099" s="21" t="str">
        <f>IF($C1099="","",IFERROR(VLOOKUP($C1099,Services!$A$4:$C$203,2,FALSE),"Other"))</f>
        <v/>
      </c>
      <c r="E1099" s="17"/>
      <c r="F1099" s="18" t="str">
        <f>IF($C1099="","",IFERROR(VLOOKUP($C1099,Services!$A$4:$C$203,3,FALSE),0))</f>
        <v/>
      </c>
      <c r="G1099" s="20" t="str">
        <f t="shared" si="34"/>
        <v/>
      </c>
      <c r="H1099" s="18"/>
      <c r="I1099" s="20" t="str">
        <f t="shared" si="35"/>
        <v/>
      </c>
      <c r="J1099" s="21" t="str">
        <f>IF(OR($A1099="",$C1099=""),"",$A1099&amp;"#"&amp;COUNTIFS($A$4:$A1099,$A1099,$C$4:$C1099,"&lt;&gt;"))</f>
        <v/>
      </c>
    </row>
    <row r="1100" spans="1:10" x14ac:dyDescent="0.3">
      <c r="A1100" s="17"/>
      <c r="B1100" s="19" t="str">
        <f>IF($A1100="","",IFERROR(INDEX(Bills!$B:$B,MATCH($A1100,Bills!$A:$A,0)),""))</f>
        <v/>
      </c>
      <c r="C1100" s="17"/>
      <c r="D1100" s="21" t="str">
        <f>IF($C1100="","",IFERROR(VLOOKUP($C1100,Services!$A$4:$C$203,2,FALSE),"Other"))</f>
        <v/>
      </c>
      <c r="E1100" s="17"/>
      <c r="F1100" s="18" t="str">
        <f>IF($C1100="","",IFERROR(VLOOKUP($C1100,Services!$A$4:$C$203,3,FALSE),0))</f>
        <v/>
      </c>
      <c r="G1100" s="20" t="str">
        <f t="shared" si="34"/>
        <v/>
      </c>
      <c r="H1100" s="18"/>
      <c r="I1100" s="20" t="str">
        <f t="shared" si="35"/>
        <v/>
      </c>
      <c r="J1100" s="21" t="str">
        <f>IF(OR($A1100="",$C1100=""),"",$A1100&amp;"#"&amp;COUNTIFS($A$4:$A1100,$A1100,$C$4:$C1100,"&lt;&gt;"))</f>
        <v/>
      </c>
    </row>
    <row r="1101" spans="1:10" x14ac:dyDescent="0.3">
      <c r="A1101" s="17"/>
      <c r="B1101" s="19" t="str">
        <f>IF($A1101="","",IFERROR(INDEX(Bills!$B:$B,MATCH($A1101,Bills!$A:$A,0)),""))</f>
        <v/>
      </c>
      <c r="C1101" s="17"/>
      <c r="D1101" s="21" t="str">
        <f>IF($C1101="","",IFERROR(VLOOKUP($C1101,Services!$A$4:$C$203,2,FALSE),"Other"))</f>
        <v/>
      </c>
      <c r="E1101" s="17"/>
      <c r="F1101" s="18" t="str">
        <f>IF($C1101="","",IFERROR(VLOOKUP($C1101,Services!$A$4:$C$203,3,FALSE),0))</f>
        <v/>
      </c>
      <c r="G1101" s="20" t="str">
        <f t="shared" si="34"/>
        <v/>
      </c>
      <c r="H1101" s="18"/>
      <c r="I1101" s="20" t="str">
        <f t="shared" si="35"/>
        <v/>
      </c>
      <c r="J1101" s="21" t="str">
        <f>IF(OR($A1101="",$C1101=""),"",$A1101&amp;"#"&amp;COUNTIFS($A$4:$A1101,$A1101,$C$4:$C1101,"&lt;&gt;"))</f>
        <v/>
      </c>
    </row>
    <row r="1102" spans="1:10" x14ac:dyDescent="0.3">
      <c r="A1102" s="17"/>
      <c r="B1102" s="19" t="str">
        <f>IF($A1102="","",IFERROR(INDEX(Bills!$B:$B,MATCH($A1102,Bills!$A:$A,0)),""))</f>
        <v/>
      </c>
      <c r="C1102" s="17"/>
      <c r="D1102" s="21" t="str">
        <f>IF($C1102="","",IFERROR(VLOOKUP($C1102,Services!$A$4:$C$203,2,FALSE),"Other"))</f>
        <v/>
      </c>
      <c r="E1102" s="17"/>
      <c r="F1102" s="18" t="str">
        <f>IF($C1102="","",IFERROR(VLOOKUP($C1102,Services!$A$4:$C$203,3,FALSE),0))</f>
        <v/>
      </c>
      <c r="G1102" s="20" t="str">
        <f t="shared" si="34"/>
        <v/>
      </c>
      <c r="H1102" s="18"/>
      <c r="I1102" s="20" t="str">
        <f t="shared" si="35"/>
        <v/>
      </c>
      <c r="J1102" s="21" t="str">
        <f>IF(OR($A1102="",$C1102=""),"",$A1102&amp;"#"&amp;COUNTIFS($A$4:$A1102,$A1102,$C$4:$C1102,"&lt;&gt;"))</f>
        <v/>
      </c>
    </row>
    <row r="1103" spans="1:10" x14ac:dyDescent="0.3">
      <c r="A1103" s="17"/>
      <c r="B1103" s="19" t="str">
        <f>IF($A1103="","",IFERROR(INDEX(Bills!$B:$B,MATCH($A1103,Bills!$A:$A,0)),""))</f>
        <v/>
      </c>
      <c r="C1103" s="17"/>
      <c r="D1103" s="21" t="str">
        <f>IF($C1103="","",IFERROR(VLOOKUP($C1103,Services!$A$4:$C$203,2,FALSE),"Other"))</f>
        <v/>
      </c>
      <c r="E1103" s="17"/>
      <c r="F1103" s="18" t="str">
        <f>IF($C1103="","",IFERROR(VLOOKUP($C1103,Services!$A$4:$C$203,3,FALSE),0))</f>
        <v/>
      </c>
      <c r="G1103" s="20" t="str">
        <f t="shared" si="34"/>
        <v/>
      </c>
      <c r="H1103" s="18"/>
      <c r="I1103" s="20" t="str">
        <f t="shared" si="35"/>
        <v/>
      </c>
      <c r="J1103" s="21" t="str">
        <f>IF(OR($A1103="",$C1103=""),"",$A1103&amp;"#"&amp;COUNTIFS($A$4:$A1103,$A1103,$C$4:$C1103,"&lt;&gt;"))</f>
        <v/>
      </c>
    </row>
    <row r="1104" spans="1:10" x14ac:dyDescent="0.3">
      <c r="A1104" s="17"/>
      <c r="B1104" s="19" t="str">
        <f>IF($A1104="","",IFERROR(INDEX(Bills!$B:$B,MATCH($A1104,Bills!$A:$A,0)),""))</f>
        <v/>
      </c>
      <c r="C1104" s="17"/>
      <c r="D1104" s="21" t="str">
        <f>IF($C1104="","",IFERROR(VLOOKUP($C1104,Services!$A$4:$C$203,2,FALSE),"Other"))</f>
        <v/>
      </c>
      <c r="E1104" s="17"/>
      <c r="F1104" s="18" t="str">
        <f>IF($C1104="","",IFERROR(VLOOKUP($C1104,Services!$A$4:$C$203,3,FALSE),0))</f>
        <v/>
      </c>
      <c r="G1104" s="20" t="str">
        <f t="shared" si="34"/>
        <v/>
      </c>
      <c r="H1104" s="18"/>
      <c r="I1104" s="20" t="str">
        <f t="shared" si="35"/>
        <v/>
      </c>
      <c r="J1104" s="21" t="str">
        <f>IF(OR($A1104="",$C1104=""),"",$A1104&amp;"#"&amp;COUNTIFS($A$4:$A1104,$A1104,$C$4:$C1104,"&lt;&gt;"))</f>
        <v/>
      </c>
    </row>
    <row r="1105" spans="1:10" x14ac:dyDescent="0.3">
      <c r="A1105" s="17"/>
      <c r="B1105" s="19" t="str">
        <f>IF($A1105="","",IFERROR(INDEX(Bills!$B:$B,MATCH($A1105,Bills!$A:$A,0)),""))</f>
        <v/>
      </c>
      <c r="C1105" s="17"/>
      <c r="D1105" s="21" t="str">
        <f>IF($C1105="","",IFERROR(VLOOKUP($C1105,Services!$A$4:$C$203,2,FALSE),"Other"))</f>
        <v/>
      </c>
      <c r="E1105" s="17"/>
      <c r="F1105" s="18" t="str">
        <f>IF($C1105="","",IFERROR(VLOOKUP($C1105,Services!$A$4:$C$203,3,FALSE),0))</f>
        <v/>
      </c>
      <c r="G1105" s="20" t="str">
        <f t="shared" si="34"/>
        <v/>
      </c>
      <c r="H1105" s="18"/>
      <c r="I1105" s="20" t="str">
        <f t="shared" si="35"/>
        <v/>
      </c>
      <c r="J1105" s="21" t="str">
        <f>IF(OR($A1105="",$C1105=""),"",$A1105&amp;"#"&amp;COUNTIFS($A$4:$A1105,$A1105,$C$4:$C1105,"&lt;&gt;"))</f>
        <v/>
      </c>
    </row>
    <row r="1106" spans="1:10" x14ac:dyDescent="0.3">
      <c r="A1106" s="17"/>
      <c r="B1106" s="19" t="str">
        <f>IF($A1106="","",IFERROR(INDEX(Bills!$B:$B,MATCH($A1106,Bills!$A:$A,0)),""))</f>
        <v/>
      </c>
      <c r="C1106" s="17"/>
      <c r="D1106" s="21" t="str">
        <f>IF($C1106="","",IFERROR(VLOOKUP($C1106,Services!$A$4:$C$203,2,FALSE),"Other"))</f>
        <v/>
      </c>
      <c r="E1106" s="17"/>
      <c r="F1106" s="18" t="str">
        <f>IF($C1106="","",IFERROR(VLOOKUP($C1106,Services!$A$4:$C$203,3,FALSE),0))</f>
        <v/>
      </c>
      <c r="G1106" s="20" t="str">
        <f t="shared" si="34"/>
        <v/>
      </c>
      <c r="H1106" s="18"/>
      <c r="I1106" s="20" t="str">
        <f t="shared" si="35"/>
        <v/>
      </c>
      <c r="J1106" s="21" t="str">
        <f>IF(OR($A1106="",$C1106=""),"",$A1106&amp;"#"&amp;COUNTIFS($A$4:$A1106,$A1106,$C$4:$C1106,"&lt;&gt;"))</f>
        <v/>
      </c>
    </row>
    <row r="1107" spans="1:10" x14ac:dyDescent="0.3">
      <c r="A1107" s="17"/>
      <c r="B1107" s="19" t="str">
        <f>IF($A1107="","",IFERROR(INDEX(Bills!$B:$B,MATCH($A1107,Bills!$A:$A,0)),""))</f>
        <v/>
      </c>
      <c r="C1107" s="17"/>
      <c r="D1107" s="21" t="str">
        <f>IF($C1107="","",IFERROR(VLOOKUP($C1107,Services!$A$4:$C$203,2,FALSE),"Other"))</f>
        <v/>
      </c>
      <c r="E1107" s="17"/>
      <c r="F1107" s="18" t="str">
        <f>IF($C1107="","",IFERROR(VLOOKUP($C1107,Services!$A$4:$C$203,3,FALSE),0))</f>
        <v/>
      </c>
      <c r="G1107" s="20" t="str">
        <f t="shared" si="34"/>
        <v/>
      </c>
      <c r="H1107" s="18"/>
      <c r="I1107" s="20" t="str">
        <f t="shared" si="35"/>
        <v/>
      </c>
      <c r="J1107" s="21" t="str">
        <f>IF(OR($A1107="",$C1107=""),"",$A1107&amp;"#"&amp;COUNTIFS($A$4:$A1107,$A1107,$C$4:$C1107,"&lt;&gt;"))</f>
        <v/>
      </c>
    </row>
    <row r="1108" spans="1:10" x14ac:dyDescent="0.3">
      <c r="A1108" s="17"/>
      <c r="B1108" s="19" t="str">
        <f>IF($A1108="","",IFERROR(INDEX(Bills!$B:$B,MATCH($A1108,Bills!$A:$A,0)),""))</f>
        <v/>
      </c>
      <c r="C1108" s="17"/>
      <c r="D1108" s="21" t="str">
        <f>IF($C1108="","",IFERROR(VLOOKUP($C1108,Services!$A$4:$C$203,2,FALSE),"Other"))</f>
        <v/>
      </c>
      <c r="E1108" s="17"/>
      <c r="F1108" s="18" t="str">
        <f>IF($C1108="","",IFERROR(VLOOKUP($C1108,Services!$A$4:$C$203,3,FALSE),0))</f>
        <v/>
      </c>
      <c r="G1108" s="20" t="str">
        <f t="shared" si="34"/>
        <v/>
      </c>
      <c r="H1108" s="18"/>
      <c r="I1108" s="20" t="str">
        <f t="shared" si="35"/>
        <v/>
      </c>
      <c r="J1108" s="21" t="str">
        <f>IF(OR($A1108="",$C1108=""),"",$A1108&amp;"#"&amp;COUNTIFS($A$4:$A1108,$A1108,$C$4:$C1108,"&lt;&gt;"))</f>
        <v/>
      </c>
    </row>
    <row r="1109" spans="1:10" x14ac:dyDescent="0.3">
      <c r="A1109" s="17"/>
      <c r="B1109" s="19" t="str">
        <f>IF($A1109="","",IFERROR(INDEX(Bills!$B:$B,MATCH($A1109,Bills!$A:$A,0)),""))</f>
        <v/>
      </c>
      <c r="C1109" s="17"/>
      <c r="D1109" s="21" t="str">
        <f>IF($C1109="","",IFERROR(VLOOKUP($C1109,Services!$A$4:$C$203,2,FALSE),"Other"))</f>
        <v/>
      </c>
      <c r="E1109" s="17"/>
      <c r="F1109" s="18" t="str">
        <f>IF($C1109="","",IFERROR(VLOOKUP($C1109,Services!$A$4:$C$203,3,FALSE),0))</f>
        <v/>
      </c>
      <c r="G1109" s="20" t="str">
        <f t="shared" si="34"/>
        <v/>
      </c>
      <c r="H1109" s="18"/>
      <c r="I1109" s="20" t="str">
        <f t="shared" si="35"/>
        <v/>
      </c>
      <c r="J1109" s="21" t="str">
        <f>IF(OR($A1109="",$C1109=""),"",$A1109&amp;"#"&amp;COUNTIFS($A$4:$A1109,$A1109,$C$4:$C1109,"&lt;&gt;"))</f>
        <v/>
      </c>
    </row>
    <row r="1110" spans="1:10" x14ac:dyDescent="0.3">
      <c r="A1110" s="17"/>
      <c r="B1110" s="19" t="str">
        <f>IF($A1110="","",IFERROR(INDEX(Bills!$B:$B,MATCH($A1110,Bills!$A:$A,0)),""))</f>
        <v/>
      </c>
      <c r="C1110" s="17"/>
      <c r="D1110" s="21" t="str">
        <f>IF($C1110="","",IFERROR(VLOOKUP($C1110,Services!$A$4:$C$203,2,FALSE),"Other"))</f>
        <v/>
      </c>
      <c r="E1110" s="17"/>
      <c r="F1110" s="18" t="str">
        <f>IF($C1110="","",IFERROR(VLOOKUP($C1110,Services!$A$4:$C$203,3,FALSE),0))</f>
        <v/>
      </c>
      <c r="G1110" s="20" t="str">
        <f t="shared" si="34"/>
        <v/>
      </c>
      <c r="H1110" s="18"/>
      <c r="I1110" s="20" t="str">
        <f t="shared" si="35"/>
        <v/>
      </c>
      <c r="J1110" s="21" t="str">
        <f>IF(OR($A1110="",$C1110=""),"",$A1110&amp;"#"&amp;COUNTIFS($A$4:$A1110,$A1110,$C$4:$C1110,"&lt;&gt;"))</f>
        <v/>
      </c>
    </row>
    <row r="1111" spans="1:10" x14ac:dyDescent="0.3">
      <c r="A1111" s="17"/>
      <c r="B1111" s="19" t="str">
        <f>IF($A1111="","",IFERROR(INDEX(Bills!$B:$B,MATCH($A1111,Bills!$A:$A,0)),""))</f>
        <v/>
      </c>
      <c r="C1111" s="17"/>
      <c r="D1111" s="21" t="str">
        <f>IF($C1111="","",IFERROR(VLOOKUP($C1111,Services!$A$4:$C$203,2,FALSE),"Other"))</f>
        <v/>
      </c>
      <c r="E1111" s="17"/>
      <c r="F1111" s="18" t="str">
        <f>IF($C1111="","",IFERROR(VLOOKUP($C1111,Services!$A$4:$C$203,3,FALSE),0))</f>
        <v/>
      </c>
      <c r="G1111" s="20" t="str">
        <f t="shared" si="34"/>
        <v/>
      </c>
      <c r="H1111" s="18"/>
      <c r="I1111" s="20" t="str">
        <f t="shared" si="35"/>
        <v/>
      </c>
      <c r="J1111" s="21" t="str">
        <f>IF(OR($A1111="",$C1111=""),"",$A1111&amp;"#"&amp;COUNTIFS($A$4:$A1111,$A1111,$C$4:$C1111,"&lt;&gt;"))</f>
        <v/>
      </c>
    </row>
    <row r="1112" spans="1:10" x14ac:dyDescent="0.3">
      <c r="A1112" s="17"/>
      <c r="B1112" s="19" t="str">
        <f>IF($A1112="","",IFERROR(INDEX(Bills!$B:$B,MATCH($A1112,Bills!$A:$A,0)),""))</f>
        <v/>
      </c>
      <c r="C1112" s="17"/>
      <c r="D1112" s="21" t="str">
        <f>IF($C1112="","",IFERROR(VLOOKUP($C1112,Services!$A$4:$C$203,2,FALSE),"Other"))</f>
        <v/>
      </c>
      <c r="E1112" s="17"/>
      <c r="F1112" s="18" t="str">
        <f>IF($C1112="","",IFERROR(VLOOKUP($C1112,Services!$A$4:$C$203,3,FALSE),0))</f>
        <v/>
      </c>
      <c r="G1112" s="20" t="str">
        <f t="shared" si="34"/>
        <v/>
      </c>
      <c r="H1112" s="18"/>
      <c r="I1112" s="20" t="str">
        <f t="shared" si="35"/>
        <v/>
      </c>
      <c r="J1112" s="21" t="str">
        <f>IF(OR($A1112="",$C1112=""),"",$A1112&amp;"#"&amp;COUNTIFS($A$4:$A1112,$A1112,$C$4:$C1112,"&lt;&gt;"))</f>
        <v/>
      </c>
    </row>
    <row r="1113" spans="1:10" x14ac:dyDescent="0.3">
      <c r="A1113" s="17"/>
      <c r="B1113" s="19" t="str">
        <f>IF($A1113="","",IFERROR(INDEX(Bills!$B:$B,MATCH($A1113,Bills!$A:$A,0)),""))</f>
        <v/>
      </c>
      <c r="C1113" s="17"/>
      <c r="D1113" s="21" t="str">
        <f>IF($C1113="","",IFERROR(VLOOKUP($C1113,Services!$A$4:$C$203,2,FALSE),"Other"))</f>
        <v/>
      </c>
      <c r="E1113" s="17"/>
      <c r="F1113" s="18" t="str">
        <f>IF($C1113="","",IFERROR(VLOOKUP($C1113,Services!$A$4:$C$203,3,FALSE),0))</f>
        <v/>
      </c>
      <c r="G1113" s="20" t="str">
        <f t="shared" si="34"/>
        <v/>
      </c>
      <c r="H1113" s="18"/>
      <c r="I1113" s="20" t="str">
        <f t="shared" si="35"/>
        <v/>
      </c>
      <c r="J1113" s="21" t="str">
        <f>IF(OR($A1113="",$C1113=""),"",$A1113&amp;"#"&amp;COUNTIFS($A$4:$A1113,$A1113,$C$4:$C1113,"&lt;&gt;"))</f>
        <v/>
      </c>
    </row>
    <row r="1114" spans="1:10" x14ac:dyDescent="0.3">
      <c r="A1114" s="17"/>
      <c r="B1114" s="19" t="str">
        <f>IF($A1114="","",IFERROR(INDEX(Bills!$B:$B,MATCH($A1114,Bills!$A:$A,0)),""))</f>
        <v/>
      </c>
      <c r="C1114" s="17"/>
      <c r="D1114" s="21" t="str">
        <f>IF($C1114="","",IFERROR(VLOOKUP($C1114,Services!$A$4:$C$203,2,FALSE),"Other"))</f>
        <v/>
      </c>
      <c r="E1114" s="17"/>
      <c r="F1114" s="18" t="str">
        <f>IF($C1114="","",IFERROR(VLOOKUP($C1114,Services!$A$4:$C$203,3,FALSE),0))</f>
        <v/>
      </c>
      <c r="G1114" s="20" t="str">
        <f t="shared" si="34"/>
        <v/>
      </c>
      <c r="H1114" s="18"/>
      <c r="I1114" s="20" t="str">
        <f t="shared" si="35"/>
        <v/>
      </c>
      <c r="J1114" s="21" t="str">
        <f>IF(OR($A1114="",$C1114=""),"",$A1114&amp;"#"&amp;COUNTIFS($A$4:$A1114,$A1114,$C$4:$C1114,"&lt;&gt;"))</f>
        <v/>
      </c>
    </row>
    <row r="1115" spans="1:10" x14ac:dyDescent="0.3">
      <c r="A1115" s="17"/>
      <c r="B1115" s="19" t="str">
        <f>IF($A1115="","",IFERROR(INDEX(Bills!$B:$B,MATCH($A1115,Bills!$A:$A,0)),""))</f>
        <v/>
      </c>
      <c r="C1115" s="17"/>
      <c r="D1115" s="21" t="str">
        <f>IF($C1115="","",IFERROR(VLOOKUP($C1115,Services!$A$4:$C$203,2,FALSE),"Other"))</f>
        <v/>
      </c>
      <c r="E1115" s="17"/>
      <c r="F1115" s="18" t="str">
        <f>IF($C1115="","",IFERROR(VLOOKUP($C1115,Services!$A$4:$C$203,3,FALSE),0))</f>
        <v/>
      </c>
      <c r="G1115" s="20" t="str">
        <f t="shared" si="34"/>
        <v/>
      </c>
      <c r="H1115" s="18"/>
      <c r="I1115" s="20" t="str">
        <f t="shared" si="35"/>
        <v/>
      </c>
      <c r="J1115" s="21" t="str">
        <f>IF(OR($A1115="",$C1115=""),"",$A1115&amp;"#"&amp;COUNTIFS($A$4:$A1115,$A1115,$C$4:$C1115,"&lt;&gt;"))</f>
        <v/>
      </c>
    </row>
    <row r="1116" spans="1:10" x14ac:dyDescent="0.3">
      <c r="A1116" s="17"/>
      <c r="B1116" s="19" t="str">
        <f>IF($A1116="","",IFERROR(INDEX(Bills!$B:$B,MATCH($A1116,Bills!$A:$A,0)),""))</f>
        <v/>
      </c>
      <c r="C1116" s="17"/>
      <c r="D1116" s="21" t="str">
        <f>IF($C1116="","",IFERROR(VLOOKUP($C1116,Services!$A$4:$C$203,2,FALSE),"Other"))</f>
        <v/>
      </c>
      <c r="E1116" s="17"/>
      <c r="F1116" s="18" t="str">
        <f>IF($C1116="","",IFERROR(VLOOKUP($C1116,Services!$A$4:$C$203,3,FALSE),0))</f>
        <v/>
      </c>
      <c r="G1116" s="20" t="str">
        <f t="shared" si="34"/>
        <v/>
      </c>
      <c r="H1116" s="18"/>
      <c r="I1116" s="20" t="str">
        <f t="shared" si="35"/>
        <v/>
      </c>
      <c r="J1116" s="21" t="str">
        <f>IF(OR($A1116="",$C1116=""),"",$A1116&amp;"#"&amp;COUNTIFS($A$4:$A1116,$A1116,$C$4:$C1116,"&lt;&gt;"))</f>
        <v/>
      </c>
    </row>
    <row r="1117" spans="1:10" x14ac:dyDescent="0.3">
      <c r="A1117" s="17"/>
      <c r="B1117" s="19" t="str">
        <f>IF($A1117="","",IFERROR(INDEX(Bills!$B:$B,MATCH($A1117,Bills!$A:$A,0)),""))</f>
        <v/>
      </c>
      <c r="C1117" s="17"/>
      <c r="D1117" s="21" t="str">
        <f>IF($C1117="","",IFERROR(VLOOKUP($C1117,Services!$A$4:$C$203,2,FALSE),"Other"))</f>
        <v/>
      </c>
      <c r="E1117" s="17"/>
      <c r="F1117" s="18" t="str">
        <f>IF($C1117="","",IFERROR(VLOOKUP($C1117,Services!$A$4:$C$203,3,FALSE),0))</f>
        <v/>
      </c>
      <c r="G1117" s="20" t="str">
        <f t="shared" si="34"/>
        <v/>
      </c>
      <c r="H1117" s="18"/>
      <c r="I1117" s="20" t="str">
        <f t="shared" si="35"/>
        <v/>
      </c>
      <c r="J1117" s="21" t="str">
        <f>IF(OR($A1117="",$C1117=""),"",$A1117&amp;"#"&amp;COUNTIFS($A$4:$A1117,$A1117,$C$4:$C1117,"&lt;&gt;"))</f>
        <v/>
      </c>
    </row>
    <row r="1118" spans="1:10" x14ac:dyDescent="0.3">
      <c r="A1118" s="17"/>
      <c r="B1118" s="19" t="str">
        <f>IF($A1118="","",IFERROR(INDEX(Bills!$B:$B,MATCH($A1118,Bills!$A:$A,0)),""))</f>
        <v/>
      </c>
      <c r="C1118" s="17"/>
      <c r="D1118" s="21" t="str">
        <f>IF($C1118="","",IFERROR(VLOOKUP($C1118,Services!$A$4:$C$203,2,FALSE),"Other"))</f>
        <v/>
      </c>
      <c r="E1118" s="17"/>
      <c r="F1118" s="18" t="str">
        <f>IF($C1118="","",IFERROR(VLOOKUP($C1118,Services!$A$4:$C$203,3,FALSE),0))</f>
        <v/>
      </c>
      <c r="G1118" s="20" t="str">
        <f t="shared" si="34"/>
        <v/>
      </c>
      <c r="H1118" s="18"/>
      <c r="I1118" s="20" t="str">
        <f t="shared" si="35"/>
        <v/>
      </c>
      <c r="J1118" s="21" t="str">
        <f>IF(OR($A1118="",$C1118=""),"",$A1118&amp;"#"&amp;COUNTIFS($A$4:$A1118,$A1118,$C$4:$C1118,"&lt;&gt;"))</f>
        <v/>
      </c>
    </row>
    <row r="1119" spans="1:10" x14ac:dyDescent="0.3">
      <c r="A1119" s="17"/>
      <c r="B1119" s="19" t="str">
        <f>IF($A1119="","",IFERROR(INDEX(Bills!$B:$B,MATCH($A1119,Bills!$A:$A,0)),""))</f>
        <v/>
      </c>
      <c r="C1119" s="17"/>
      <c r="D1119" s="21" t="str">
        <f>IF($C1119="","",IFERROR(VLOOKUP($C1119,Services!$A$4:$C$203,2,FALSE),"Other"))</f>
        <v/>
      </c>
      <c r="E1119" s="17"/>
      <c r="F1119" s="18" t="str">
        <f>IF($C1119="","",IFERROR(VLOOKUP($C1119,Services!$A$4:$C$203,3,FALSE),0))</f>
        <v/>
      </c>
      <c r="G1119" s="20" t="str">
        <f t="shared" si="34"/>
        <v/>
      </c>
      <c r="H1119" s="18"/>
      <c r="I1119" s="20" t="str">
        <f t="shared" si="35"/>
        <v/>
      </c>
      <c r="J1119" s="21" t="str">
        <f>IF(OR($A1119="",$C1119=""),"",$A1119&amp;"#"&amp;COUNTIFS($A$4:$A1119,$A1119,$C$4:$C1119,"&lt;&gt;"))</f>
        <v/>
      </c>
    </row>
    <row r="1120" spans="1:10" x14ac:dyDescent="0.3">
      <c r="A1120" s="17"/>
      <c r="B1120" s="19" t="str">
        <f>IF($A1120="","",IFERROR(INDEX(Bills!$B:$B,MATCH($A1120,Bills!$A:$A,0)),""))</f>
        <v/>
      </c>
      <c r="C1120" s="17"/>
      <c r="D1120" s="21" t="str">
        <f>IF($C1120="","",IFERROR(VLOOKUP($C1120,Services!$A$4:$C$203,2,FALSE),"Other"))</f>
        <v/>
      </c>
      <c r="E1120" s="17"/>
      <c r="F1120" s="18" t="str">
        <f>IF($C1120="","",IFERROR(VLOOKUP($C1120,Services!$A$4:$C$203,3,FALSE),0))</f>
        <v/>
      </c>
      <c r="G1120" s="20" t="str">
        <f t="shared" si="34"/>
        <v/>
      </c>
      <c r="H1120" s="18"/>
      <c r="I1120" s="20" t="str">
        <f t="shared" si="35"/>
        <v/>
      </c>
      <c r="J1120" s="21" t="str">
        <f>IF(OR($A1120="",$C1120=""),"",$A1120&amp;"#"&amp;COUNTIFS($A$4:$A1120,$A1120,$C$4:$C1120,"&lt;&gt;"))</f>
        <v/>
      </c>
    </row>
    <row r="1121" spans="1:10" x14ac:dyDescent="0.3">
      <c r="A1121" s="17"/>
      <c r="B1121" s="19" t="str">
        <f>IF($A1121="","",IFERROR(INDEX(Bills!$B:$B,MATCH($A1121,Bills!$A:$A,0)),""))</f>
        <v/>
      </c>
      <c r="C1121" s="17"/>
      <c r="D1121" s="21" t="str">
        <f>IF($C1121="","",IFERROR(VLOOKUP($C1121,Services!$A$4:$C$203,2,FALSE),"Other"))</f>
        <v/>
      </c>
      <c r="E1121" s="17"/>
      <c r="F1121" s="18" t="str">
        <f>IF($C1121="","",IFERROR(VLOOKUP($C1121,Services!$A$4:$C$203,3,FALSE),0))</f>
        <v/>
      </c>
      <c r="G1121" s="20" t="str">
        <f t="shared" si="34"/>
        <v/>
      </c>
      <c r="H1121" s="18"/>
      <c r="I1121" s="20" t="str">
        <f t="shared" si="35"/>
        <v/>
      </c>
      <c r="J1121" s="21" t="str">
        <f>IF(OR($A1121="",$C1121=""),"",$A1121&amp;"#"&amp;COUNTIFS($A$4:$A1121,$A1121,$C$4:$C1121,"&lt;&gt;"))</f>
        <v/>
      </c>
    </row>
    <row r="1122" spans="1:10" x14ac:dyDescent="0.3">
      <c r="A1122" s="17"/>
      <c r="B1122" s="19" t="str">
        <f>IF($A1122="","",IFERROR(INDEX(Bills!$B:$B,MATCH($A1122,Bills!$A:$A,0)),""))</f>
        <v/>
      </c>
      <c r="C1122" s="17"/>
      <c r="D1122" s="21" t="str">
        <f>IF($C1122="","",IFERROR(VLOOKUP($C1122,Services!$A$4:$C$203,2,FALSE),"Other"))</f>
        <v/>
      </c>
      <c r="E1122" s="17"/>
      <c r="F1122" s="18" t="str">
        <f>IF($C1122="","",IFERROR(VLOOKUP($C1122,Services!$A$4:$C$203,3,FALSE),0))</f>
        <v/>
      </c>
      <c r="G1122" s="20" t="str">
        <f t="shared" si="34"/>
        <v/>
      </c>
      <c r="H1122" s="18"/>
      <c r="I1122" s="20" t="str">
        <f t="shared" si="35"/>
        <v/>
      </c>
      <c r="J1122" s="21" t="str">
        <f>IF(OR($A1122="",$C1122=""),"",$A1122&amp;"#"&amp;COUNTIFS($A$4:$A1122,$A1122,$C$4:$C1122,"&lt;&gt;"))</f>
        <v/>
      </c>
    </row>
    <row r="1123" spans="1:10" x14ac:dyDescent="0.3">
      <c r="A1123" s="17"/>
      <c r="B1123" s="19" t="str">
        <f>IF($A1123="","",IFERROR(INDEX(Bills!$B:$B,MATCH($A1123,Bills!$A:$A,0)),""))</f>
        <v/>
      </c>
      <c r="C1123" s="17"/>
      <c r="D1123" s="21" t="str">
        <f>IF($C1123="","",IFERROR(VLOOKUP($C1123,Services!$A$4:$C$203,2,FALSE),"Other"))</f>
        <v/>
      </c>
      <c r="E1123" s="17"/>
      <c r="F1123" s="18" t="str">
        <f>IF($C1123="","",IFERROR(VLOOKUP($C1123,Services!$A$4:$C$203,3,FALSE),0))</f>
        <v/>
      </c>
      <c r="G1123" s="20" t="str">
        <f t="shared" si="34"/>
        <v/>
      </c>
      <c r="H1123" s="18"/>
      <c r="I1123" s="20" t="str">
        <f t="shared" si="35"/>
        <v/>
      </c>
      <c r="J1123" s="21" t="str">
        <f>IF(OR($A1123="",$C1123=""),"",$A1123&amp;"#"&amp;COUNTIFS($A$4:$A1123,$A1123,$C$4:$C1123,"&lt;&gt;"))</f>
        <v/>
      </c>
    </row>
    <row r="1124" spans="1:10" x14ac:dyDescent="0.3">
      <c r="A1124" s="17"/>
      <c r="B1124" s="19" t="str">
        <f>IF($A1124="","",IFERROR(INDEX(Bills!$B:$B,MATCH($A1124,Bills!$A:$A,0)),""))</f>
        <v/>
      </c>
      <c r="C1124" s="17"/>
      <c r="D1124" s="21" t="str">
        <f>IF($C1124="","",IFERROR(VLOOKUP($C1124,Services!$A$4:$C$203,2,FALSE),"Other"))</f>
        <v/>
      </c>
      <c r="E1124" s="17"/>
      <c r="F1124" s="18" t="str">
        <f>IF($C1124="","",IFERROR(VLOOKUP($C1124,Services!$A$4:$C$203,3,FALSE),0))</f>
        <v/>
      </c>
      <c r="G1124" s="20" t="str">
        <f t="shared" si="34"/>
        <v/>
      </c>
      <c r="H1124" s="18"/>
      <c r="I1124" s="20" t="str">
        <f t="shared" si="35"/>
        <v/>
      </c>
      <c r="J1124" s="21" t="str">
        <f>IF(OR($A1124="",$C1124=""),"",$A1124&amp;"#"&amp;COUNTIFS($A$4:$A1124,$A1124,$C$4:$C1124,"&lt;&gt;"))</f>
        <v/>
      </c>
    </row>
    <row r="1125" spans="1:10" x14ac:dyDescent="0.3">
      <c r="A1125" s="17"/>
      <c r="B1125" s="19" t="str">
        <f>IF($A1125="","",IFERROR(INDEX(Bills!$B:$B,MATCH($A1125,Bills!$A:$A,0)),""))</f>
        <v/>
      </c>
      <c r="C1125" s="17"/>
      <c r="D1125" s="21" t="str">
        <f>IF($C1125="","",IFERROR(VLOOKUP($C1125,Services!$A$4:$C$203,2,FALSE),"Other"))</f>
        <v/>
      </c>
      <c r="E1125" s="17"/>
      <c r="F1125" s="18" t="str">
        <f>IF($C1125="","",IFERROR(VLOOKUP($C1125,Services!$A$4:$C$203,3,FALSE),0))</f>
        <v/>
      </c>
      <c r="G1125" s="20" t="str">
        <f t="shared" si="34"/>
        <v/>
      </c>
      <c r="H1125" s="18"/>
      <c r="I1125" s="20" t="str">
        <f t="shared" si="35"/>
        <v/>
      </c>
      <c r="J1125" s="21" t="str">
        <f>IF(OR($A1125="",$C1125=""),"",$A1125&amp;"#"&amp;COUNTIFS($A$4:$A1125,$A1125,$C$4:$C1125,"&lt;&gt;"))</f>
        <v/>
      </c>
    </row>
    <row r="1126" spans="1:10" x14ac:dyDescent="0.3">
      <c r="A1126" s="17"/>
      <c r="B1126" s="19" t="str">
        <f>IF($A1126="","",IFERROR(INDEX(Bills!$B:$B,MATCH($A1126,Bills!$A:$A,0)),""))</f>
        <v/>
      </c>
      <c r="C1126" s="17"/>
      <c r="D1126" s="21" t="str">
        <f>IF($C1126="","",IFERROR(VLOOKUP($C1126,Services!$A$4:$C$203,2,FALSE),"Other"))</f>
        <v/>
      </c>
      <c r="E1126" s="17"/>
      <c r="F1126" s="18" t="str">
        <f>IF($C1126="","",IFERROR(VLOOKUP($C1126,Services!$A$4:$C$203,3,FALSE),0))</f>
        <v/>
      </c>
      <c r="G1126" s="20" t="str">
        <f t="shared" si="34"/>
        <v/>
      </c>
      <c r="H1126" s="18"/>
      <c r="I1126" s="20" t="str">
        <f t="shared" si="35"/>
        <v/>
      </c>
      <c r="J1126" s="21" t="str">
        <f>IF(OR($A1126="",$C1126=""),"",$A1126&amp;"#"&amp;COUNTIFS($A$4:$A1126,$A1126,$C$4:$C1126,"&lt;&gt;"))</f>
        <v/>
      </c>
    </row>
    <row r="1127" spans="1:10" x14ac:dyDescent="0.3">
      <c r="A1127" s="17"/>
      <c r="B1127" s="19" t="str">
        <f>IF($A1127="","",IFERROR(INDEX(Bills!$B:$B,MATCH($A1127,Bills!$A:$A,0)),""))</f>
        <v/>
      </c>
      <c r="C1127" s="17"/>
      <c r="D1127" s="21" t="str">
        <f>IF($C1127="","",IFERROR(VLOOKUP($C1127,Services!$A$4:$C$203,2,FALSE),"Other"))</f>
        <v/>
      </c>
      <c r="E1127" s="17"/>
      <c r="F1127" s="18" t="str">
        <f>IF($C1127="","",IFERROR(VLOOKUP($C1127,Services!$A$4:$C$203,3,FALSE),0))</f>
        <v/>
      </c>
      <c r="G1127" s="20" t="str">
        <f t="shared" si="34"/>
        <v/>
      </c>
      <c r="H1127" s="18"/>
      <c r="I1127" s="20" t="str">
        <f t="shared" si="35"/>
        <v/>
      </c>
      <c r="J1127" s="21" t="str">
        <f>IF(OR($A1127="",$C1127=""),"",$A1127&amp;"#"&amp;COUNTIFS($A$4:$A1127,$A1127,$C$4:$C1127,"&lt;&gt;"))</f>
        <v/>
      </c>
    </row>
    <row r="1128" spans="1:10" x14ac:dyDescent="0.3">
      <c r="A1128" s="17"/>
      <c r="B1128" s="19" t="str">
        <f>IF($A1128="","",IFERROR(INDEX(Bills!$B:$B,MATCH($A1128,Bills!$A:$A,0)),""))</f>
        <v/>
      </c>
      <c r="C1128" s="17"/>
      <c r="D1128" s="21" t="str">
        <f>IF($C1128="","",IFERROR(VLOOKUP($C1128,Services!$A$4:$C$203,2,FALSE),"Other"))</f>
        <v/>
      </c>
      <c r="E1128" s="17"/>
      <c r="F1128" s="18" t="str">
        <f>IF($C1128="","",IFERROR(VLOOKUP($C1128,Services!$A$4:$C$203,3,FALSE),0))</f>
        <v/>
      </c>
      <c r="G1128" s="20" t="str">
        <f t="shared" si="34"/>
        <v/>
      </c>
      <c r="H1128" s="18"/>
      <c r="I1128" s="20" t="str">
        <f t="shared" si="35"/>
        <v/>
      </c>
      <c r="J1128" s="21" t="str">
        <f>IF(OR($A1128="",$C1128=""),"",$A1128&amp;"#"&amp;COUNTIFS($A$4:$A1128,$A1128,$C$4:$C1128,"&lt;&gt;"))</f>
        <v/>
      </c>
    </row>
    <row r="1129" spans="1:10" x14ac:dyDescent="0.3">
      <c r="A1129" s="17"/>
      <c r="B1129" s="19" t="str">
        <f>IF($A1129="","",IFERROR(INDEX(Bills!$B:$B,MATCH($A1129,Bills!$A:$A,0)),""))</f>
        <v/>
      </c>
      <c r="C1129" s="17"/>
      <c r="D1129" s="21" t="str">
        <f>IF($C1129="","",IFERROR(VLOOKUP($C1129,Services!$A$4:$C$203,2,FALSE),"Other"))</f>
        <v/>
      </c>
      <c r="E1129" s="17"/>
      <c r="F1129" s="18" t="str">
        <f>IF($C1129="","",IFERROR(VLOOKUP($C1129,Services!$A$4:$C$203,3,FALSE),0))</f>
        <v/>
      </c>
      <c r="G1129" s="20" t="str">
        <f t="shared" si="34"/>
        <v/>
      </c>
      <c r="H1129" s="18"/>
      <c r="I1129" s="20" t="str">
        <f t="shared" si="35"/>
        <v/>
      </c>
      <c r="J1129" s="21" t="str">
        <f>IF(OR($A1129="",$C1129=""),"",$A1129&amp;"#"&amp;COUNTIFS($A$4:$A1129,$A1129,$C$4:$C1129,"&lt;&gt;"))</f>
        <v/>
      </c>
    </row>
    <row r="1130" spans="1:10" x14ac:dyDescent="0.3">
      <c r="A1130" s="17"/>
      <c r="B1130" s="19" t="str">
        <f>IF($A1130="","",IFERROR(INDEX(Bills!$B:$B,MATCH($A1130,Bills!$A:$A,0)),""))</f>
        <v/>
      </c>
      <c r="C1130" s="17"/>
      <c r="D1130" s="21" t="str">
        <f>IF($C1130="","",IFERROR(VLOOKUP($C1130,Services!$A$4:$C$203,2,FALSE),"Other"))</f>
        <v/>
      </c>
      <c r="E1130" s="17"/>
      <c r="F1130" s="18" t="str">
        <f>IF($C1130="","",IFERROR(VLOOKUP($C1130,Services!$A$4:$C$203,3,FALSE),0))</f>
        <v/>
      </c>
      <c r="G1130" s="20" t="str">
        <f t="shared" si="34"/>
        <v/>
      </c>
      <c r="H1130" s="18"/>
      <c r="I1130" s="20" t="str">
        <f t="shared" si="35"/>
        <v/>
      </c>
      <c r="J1130" s="21" t="str">
        <f>IF(OR($A1130="",$C1130=""),"",$A1130&amp;"#"&amp;COUNTIFS($A$4:$A1130,$A1130,$C$4:$C1130,"&lt;&gt;"))</f>
        <v/>
      </c>
    </row>
    <row r="1131" spans="1:10" x14ac:dyDescent="0.3">
      <c r="A1131" s="17"/>
      <c r="B1131" s="19" t="str">
        <f>IF($A1131="","",IFERROR(INDEX(Bills!$B:$B,MATCH($A1131,Bills!$A:$A,0)),""))</f>
        <v/>
      </c>
      <c r="C1131" s="17"/>
      <c r="D1131" s="21" t="str">
        <f>IF($C1131="","",IFERROR(VLOOKUP($C1131,Services!$A$4:$C$203,2,FALSE),"Other"))</f>
        <v/>
      </c>
      <c r="E1131" s="17"/>
      <c r="F1131" s="18" t="str">
        <f>IF($C1131="","",IFERROR(VLOOKUP($C1131,Services!$A$4:$C$203,3,FALSE),0))</f>
        <v/>
      </c>
      <c r="G1131" s="20" t="str">
        <f t="shared" si="34"/>
        <v/>
      </c>
      <c r="H1131" s="18"/>
      <c r="I1131" s="20" t="str">
        <f t="shared" si="35"/>
        <v/>
      </c>
      <c r="J1131" s="21" t="str">
        <f>IF(OR($A1131="",$C1131=""),"",$A1131&amp;"#"&amp;COUNTIFS($A$4:$A1131,$A1131,$C$4:$C1131,"&lt;&gt;"))</f>
        <v/>
      </c>
    </row>
    <row r="1132" spans="1:10" x14ac:dyDescent="0.3">
      <c r="A1132" s="17"/>
      <c r="B1132" s="19" t="str">
        <f>IF($A1132="","",IFERROR(INDEX(Bills!$B:$B,MATCH($A1132,Bills!$A:$A,0)),""))</f>
        <v/>
      </c>
      <c r="C1132" s="17"/>
      <c r="D1132" s="21" t="str">
        <f>IF($C1132="","",IFERROR(VLOOKUP($C1132,Services!$A$4:$C$203,2,FALSE),"Other"))</f>
        <v/>
      </c>
      <c r="E1132" s="17"/>
      <c r="F1132" s="18" t="str">
        <f>IF($C1132="","",IFERROR(VLOOKUP($C1132,Services!$A$4:$C$203,3,FALSE),0))</f>
        <v/>
      </c>
      <c r="G1132" s="20" t="str">
        <f t="shared" si="34"/>
        <v/>
      </c>
      <c r="H1132" s="18"/>
      <c r="I1132" s="20" t="str">
        <f t="shared" si="35"/>
        <v/>
      </c>
      <c r="J1132" s="21" t="str">
        <f>IF(OR($A1132="",$C1132=""),"",$A1132&amp;"#"&amp;COUNTIFS($A$4:$A1132,$A1132,$C$4:$C1132,"&lt;&gt;"))</f>
        <v/>
      </c>
    </row>
    <row r="1133" spans="1:10" x14ac:dyDescent="0.3">
      <c r="A1133" s="17"/>
      <c r="B1133" s="19" t="str">
        <f>IF($A1133="","",IFERROR(INDEX(Bills!$B:$B,MATCH($A1133,Bills!$A:$A,0)),""))</f>
        <v/>
      </c>
      <c r="C1133" s="17"/>
      <c r="D1133" s="21" t="str">
        <f>IF($C1133="","",IFERROR(VLOOKUP($C1133,Services!$A$4:$C$203,2,FALSE),"Other"))</f>
        <v/>
      </c>
      <c r="E1133" s="17"/>
      <c r="F1133" s="18" t="str">
        <f>IF($C1133="","",IFERROR(VLOOKUP($C1133,Services!$A$4:$C$203,3,FALSE),0))</f>
        <v/>
      </c>
      <c r="G1133" s="20" t="str">
        <f t="shared" si="34"/>
        <v/>
      </c>
      <c r="H1133" s="18"/>
      <c r="I1133" s="20" t="str">
        <f t="shared" si="35"/>
        <v/>
      </c>
      <c r="J1133" s="21" t="str">
        <f>IF(OR($A1133="",$C1133=""),"",$A1133&amp;"#"&amp;COUNTIFS($A$4:$A1133,$A1133,$C$4:$C1133,"&lt;&gt;"))</f>
        <v/>
      </c>
    </row>
    <row r="1134" spans="1:10" x14ac:dyDescent="0.3">
      <c r="A1134" s="17"/>
      <c r="B1134" s="19" t="str">
        <f>IF($A1134="","",IFERROR(INDEX(Bills!$B:$B,MATCH($A1134,Bills!$A:$A,0)),""))</f>
        <v/>
      </c>
      <c r="C1134" s="17"/>
      <c r="D1134" s="21" t="str">
        <f>IF($C1134="","",IFERROR(VLOOKUP($C1134,Services!$A$4:$C$203,2,FALSE),"Other"))</f>
        <v/>
      </c>
      <c r="E1134" s="17"/>
      <c r="F1134" s="18" t="str">
        <f>IF($C1134="","",IFERROR(VLOOKUP($C1134,Services!$A$4:$C$203,3,FALSE),0))</f>
        <v/>
      </c>
      <c r="G1134" s="20" t="str">
        <f t="shared" si="34"/>
        <v/>
      </c>
      <c r="H1134" s="18"/>
      <c r="I1134" s="20" t="str">
        <f t="shared" si="35"/>
        <v/>
      </c>
      <c r="J1134" s="21" t="str">
        <f>IF(OR($A1134="",$C1134=""),"",$A1134&amp;"#"&amp;COUNTIFS($A$4:$A1134,$A1134,$C$4:$C1134,"&lt;&gt;"))</f>
        <v/>
      </c>
    </row>
    <row r="1135" spans="1:10" x14ac:dyDescent="0.3">
      <c r="A1135" s="17"/>
      <c r="B1135" s="19" t="str">
        <f>IF($A1135="","",IFERROR(INDEX(Bills!$B:$B,MATCH($A1135,Bills!$A:$A,0)),""))</f>
        <v/>
      </c>
      <c r="C1135" s="17"/>
      <c r="D1135" s="21" t="str">
        <f>IF($C1135="","",IFERROR(VLOOKUP($C1135,Services!$A$4:$C$203,2,FALSE),"Other"))</f>
        <v/>
      </c>
      <c r="E1135" s="17"/>
      <c r="F1135" s="18" t="str">
        <f>IF($C1135="","",IFERROR(VLOOKUP($C1135,Services!$A$4:$C$203,3,FALSE),0))</f>
        <v/>
      </c>
      <c r="G1135" s="20" t="str">
        <f t="shared" si="34"/>
        <v/>
      </c>
      <c r="H1135" s="18"/>
      <c r="I1135" s="20" t="str">
        <f t="shared" si="35"/>
        <v/>
      </c>
      <c r="J1135" s="21" t="str">
        <f>IF(OR($A1135="",$C1135=""),"",$A1135&amp;"#"&amp;COUNTIFS($A$4:$A1135,$A1135,$C$4:$C1135,"&lt;&gt;"))</f>
        <v/>
      </c>
    </row>
    <row r="1136" spans="1:10" x14ac:dyDescent="0.3">
      <c r="A1136" s="17"/>
      <c r="B1136" s="19" t="str">
        <f>IF($A1136="","",IFERROR(INDEX(Bills!$B:$B,MATCH($A1136,Bills!$A:$A,0)),""))</f>
        <v/>
      </c>
      <c r="C1136" s="17"/>
      <c r="D1136" s="21" t="str">
        <f>IF($C1136="","",IFERROR(VLOOKUP($C1136,Services!$A$4:$C$203,2,FALSE),"Other"))</f>
        <v/>
      </c>
      <c r="E1136" s="17"/>
      <c r="F1136" s="18" t="str">
        <f>IF($C1136="","",IFERROR(VLOOKUP($C1136,Services!$A$4:$C$203,3,FALSE),0))</f>
        <v/>
      </c>
      <c r="G1136" s="20" t="str">
        <f t="shared" si="34"/>
        <v/>
      </c>
      <c r="H1136" s="18"/>
      <c r="I1136" s="20" t="str">
        <f t="shared" si="35"/>
        <v/>
      </c>
      <c r="J1136" s="21" t="str">
        <f>IF(OR($A1136="",$C1136=""),"",$A1136&amp;"#"&amp;COUNTIFS($A$4:$A1136,$A1136,$C$4:$C1136,"&lt;&gt;"))</f>
        <v/>
      </c>
    </row>
    <row r="1137" spans="1:10" x14ac:dyDescent="0.3">
      <c r="A1137" s="17"/>
      <c r="B1137" s="19" t="str">
        <f>IF($A1137="","",IFERROR(INDEX(Bills!$B:$B,MATCH($A1137,Bills!$A:$A,0)),""))</f>
        <v/>
      </c>
      <c r="C1137" s="17"/>
      <c r="D1137" s="21" t="str">
        <f>IF($C1137="","",IFERROR(VLOOKUP($C1137,Services!$A$4:$C$203,2,FALSE),"Other"))</f>
        <v/>
      </c>
      <c r="E1137" s="17"/>
      <c r="F1137" s="18" t="str">
        <f>IF($C1137="","",IFERROR(VLOOKUP($C1137,Services!$A$4:$C$203,3,FALSE),0))</f>
        <v/>
      </c>
      <c r="G1137" s="20" t="str">
        <f t="shared" si="34"/>
        <v/>
      </c>
      <c r="H1137" s="18"/>
      <c r="I1137" s="20" t="str">
        <f t="shared" si="35"/>
        <v/>
      </c>
      <c r="J1137" s="21" t="str">
        <f>IF(OR($A1137="",$C1137=""),"",$A1137&amp;"#"&amp;COUNTIFS($A$4:$A1137,$A1137,$C$4:$C1137,"&lt;&gt;"))</f>
        <v/>
      </c>
    </row>
    <row r="1138" spans="1:10" x14ac:dyDescent="0.3">
      <c r="A1138" s="17"/>
      <c r="B1138" s="19" t="str">
        <f>IF($A1138="","",IFERROR(INDEX(Bills!$B:$B,MATCH($A1138,Bills!$A:$A,0)),""))</f>
        <v/>
      </c>
      <c r="C1138" s="17"/>
      <c r="D1138" s="21" t="str">
        <f>IF($C1138="","",IFERROR(VLOOKUP($C1138,Services!$A$4:$C$203,2,FALSE),"Other"))</f>
        <v/>
      </c>
      <c r="E1138" s="17"/>
      <c r="F1138" s="18" t="str">
        <f>IF($C1138="","",IFERROR(VLOOKUP($C1138,Services!$A$4:$C$203,3,FALSE),0))</f>
        <v/>
      </c>
      <c r="G1138" s="20" t="str">
        <f t="shared" si="34"/>
        <v/>
      </c>
      <c r="H1138" s="18"/>
      <c r="I1138" s="20" t="str">
        <f t="shared" si="35"/>
        <v/>
      </c>
      <c r="J1138" s="21" t="str">
        <f>IF(OR($A1138="",$C1138=""),"",$A1138&amp;"#"&amp;COUNTIFS($A$4:$A1138,$A1138,$C$4:$C1138,"&lt;&gt;"))</f>
        <v/>
      </c>
    </row>
    <row r="1139" spans="1:10" x14ac:dyDescent="0.3">
      <c r="A1139" s="17"/>
      <c r="B1139" s="19" t="str">
        <f>IF($A1139="","",IFERROR(INDEX(Bills!$B:$B,MATCH($A1139,Bills!$A:$A,0)),""))</f>
        <v/>
      </c>
      <c r="C1139" s="17"/>
      <c r="D1139" s="21" t="str">
        <f>IF($C1139="","",IFERROR(VLOOKUP($C1139,Services!$A$4:$C$203,2,FALSE),"Other"))</f>
        <v/>
      </c>
      <c r="E1139" s="17"/>
      <c r="F1139" s="18" t="str">
        <f>IF($C1139="","",IFERROR(VLOOKUP($C1139,Services!$A$4:$C$203,3,FALSE),0))</f>
        <v/>
      </c>
      <c r="G1139" s="20" t="str">
        <f t="shared" si="34"/>
        <v/>
      </c>
      <c r="H1139" s="18"/>
      <c r="I1139" s="20" t="str">
        <f t="shared" si="35"/>
        <v/>
      </c>
      <c r="J1139" s="21" t="str">
        <f>IF(OR($A1139="",$C1139=""),"",$A1139&amp;"#"&amp;COUNTIFS($A$4:$A1139,$A1139,$C$4:$C1139,"&lt;&gt;"))</f>
        <v/>
      </c>
    </row>
    <row r="1140" spans="1:10" x14ac:dyDescent="0.3">
      <c r="A1140" s="17"/>
      <c r="B1140" s="19" t="str">
        <f>IF($A1140="","",IFERROR(INDEX(Bills!$B:$B,MATCH($A1140,Bills!$A:$A,0)),""))</f>
        <v/>
      </c>
      <c r="C1140" s="17"/>
      <c r="D1140" s="21" t="str">
        <f>IF($C1140="","",IFERROR(VLOOKUP($C1140,Services!$A$4:$C$203,2,FALSE),"Other"))</f>
        <v/>
      </c>
      <c r="E1140" s="17"/>
      <c r="F1140" s="18" t="str">
        <f>IF($C1140="","",IFERROR(VLOOKUP($C1140,Services!$A$4:$C$203,3,FALSE),0))</f>
        <v/>
      </c>
      <c r="G1140" s="20" t="str">
        <f t="shared" si="34"/>
        <v/>
      </c>
      <c r="H1140" s="18"/>
      <c r="I1140" s="20" t="str">
        <f t="shared" si="35"/>
        <v/>
      </c>
      <c r="J1140" s="21" t="str">
        <f>IF(OR($A1140="",$C1140=""),"",$A1140&amp;"#"&amp;COUNTIFS($A$4:$A1140,$A1140,$C$4:$C1140,"&lt;&gt;"))</f>
        <v/>
      </c>
    </row>
    <row r="1141" spans="1:10" x14ac:dyDescent="0.3">
      <c r="A1141" s="17"/>
      <c r="B1141" s="19" t="str">
        <f>IF($A1141="","",IFERROR(INDEX(Bills!$B:$B,MATCH($A1141,Bills!$A:$A,0)),""))</f>
        <v/>
      </c>
      <c r="C1141" s="17"/>
      <c r="D1141" s="21" t="str">
        <f>IF($C1141="","",IFERROR(VLOOKUP($C1141,Services!$A$4:$C$203,2,FALSE),"Other"))</f>
        <v/>
      </c>
      <c r="E1141" s="17"/>
      <c r="F1141" s="18" t="str">
        <f>IF($C1141="","",IFERROR(VLOOKUP($C1141,Services!$A$4:$C$203,3,FALSE),0))</f>
        <v/>
      </c>
      <c r="G1141" s="20" t="str">
        <f t="shared" si="34"/>
        <v/>
      </c>
      <c r="H1141" s="18"/>
      <c r="I1141" s="20" t="str">
        <f t="shared" si="35"/>
        <v/>
      </c>
      <c r="J1141" s="21" t="str">
        <f>IF(OR($A1141="",$C1141=""),"",$A1141&amp;"#"&amp;COUNTIFS($A$4:$A1141,$A1141,$C$4:$C1141,"&lt;&gt;"))</f>
        <v/>
      </c>
    </row>
    <row r="1142" spans="1:10" x14ac:dyDescent="0.3">
      <c r="A1142" s="17"/>
      <c r="B1142" s="19" t="str">
        <f>IF($A1142="","",IFERROR(INDEX(Bills!$B:$B,MATCH($A1142,Bills!$A:$A,0)),""))</f>
        <v/>
      </c>
      <c r="C1142" s="17"/>
      <c r="D1142" s="21" t="str">
        <f>IF($C1142="","",IFERROR(VLOOKUP($C1142,Services!$A$4:$C$203,2,FALSE),"Other"))</f>
        <v/>
      </c>
      <c r="E1142" s="17"/>
      <c r="F1142" s="18" t="str">
        <f>IF($C1142="","",IFERROR(VLOOKUP($C1142,Services!$A$4:$C$203,3,FALSE),0))</f>
        <v/>
      </c>
      <c r="G1142" s="20" t="str">
        <f t="shared" si="34"/>
        <v/>
      </c>
      <c r="H1142" s="18"/>
      <c r="I1142" s="20" t="str">
        <f t="shared" si="35"/>
        <v/>
      </c>
      <c r="J1142" s="21" t="str">
        <f>IF(OR($A1142="",$C1142=""),"",$A1142&amp;"#"&amp;COUNTIFS($A$4:$A1142,$A1142,$C$4:$C1142,"&lt;&gt;"))</f>
        <v/>
      </c>
    </row>
    <row r="1143" spans="1:10" x14ac:dyDescent="0.3">
      <c r="A1143" s="17"/>
      <c r="B1143" s="19" t="str">
        <f>IF($A1143="","",IFERROR(INDEX(Bills!$B:$B,MATCH($A1143,Bills!$A:$A,0)),""))</f>
        <v/>
      </c>
      <c r="C1143" s="17"/>
      <c r="D1143" s="21" t="str">
        <f>IF($C1143="","",IFERROR(VLOOKUP($C1143,Services!$A$4:$C$203,2,FALSE),"Other"))</f>
        <v/>
      </c>
      <c r="E1143" s="17"/>
      <c r="F1143" s="18" t="str">
        <f>IF($C1143="","",IFERROR(VLOOKUP($C1143,Services!$A$4:$C$203,3,FALSE),0))</f>
        <v/>
      </c>
      <c r="G1143" s="20" t="str">
        <f t="shared" si="34"/>
        <v/>
      </c>
      <c r="H1143" s="18"/>
      <c r="I1143" s="20" t="str">
        <f t="shared" si="35"/>
        <v/>
      </c>
      <c r="J1143" s="21" t="str">
        <f>IF(OR($A1143="",$C1143=""),"",$A1143&amp;"#"&amp;COUNTIFS($A$4:$A1143,$A1143,$C$4:$C1143,"&lt;&gt;"))</f>
        <v/>
      </c>
    </row>
    <row r="1144" spans="1:10" x14ac:dyDescent="0.3">
      <c r="A1144" s="17"/>
      <c r="B1144" s="19" t="str">
        <f>IF($A1144="","",IFERROR(INDEX(Bills!$B:$B,MATCH($A1144,Bills!$A:$A,0)),""))</f>
        <v/>
      </c>
      <c r="C1144" s="17"/>
      <c r="D1144" s="21" t="str">
        <f>IF($C1144="","",IFERROR(VLOOKUP($C1144,Services!$A$4:$C$203,2,FALSE),"Other"))</f>
        <v/>
      </c>
      <c r="E1144" s="17"/>
      <c r="F1144" s="18" t="str">
        <f>IF($C1144="","",IFERROR(VLOOKUP($C1144,Services!$A$4:$C$203,3,FALSE),0))</f>
        <v/>
      </c>
      <c r="G1144" s="20" t="str">
        <f t="shared" si="34"/>
        <v/>
      </c>
      <c r="H1144" s="18"/>
      <c r="I1144" s="20" t="str">
        <f t="shared" si="35"/>
        <v/>
      </c>
      <c r="J1144" s="21" t="str">
        <f>IF(OR($A1144="",$C1144=""),"",$A1144&amp;"#"&amp;COUNTIFS($A$4:$A1144,$A1144,$C$4:$C1144,"&lt;&gt;"))</f>
        <v/>
      </c>
    </row>
    <row r="1145" spans="1:10" x14ac:dyDescent="0.3">
      <c r="A1145" s="17"/>
      <c r="B1145" s="19" t="str">
        <f>IF($A1145="","",IFERROR(INDEX(Bills!$B:$B,MATCH($A1145,Bills!$A:$A,0)),""))</f>
        <v/>
      </c>
      <c r="C1145" s="17"/>
      <c r="D1145" s="21" t="str">
        <f>IF($C1145="","",IFERROR(VLOOKUP($C1145,Services!$A$4:$C$203,2,FALSE),"Other"))</f>
        <v/>
      </c>
      <c r="E1145" s="17"/>
      <c r="F1145" s="18" t="str">
        <f>IF($C1145="","",IFERROR(VLOOKUP($C1145,Services!$A$4:$C$203,3,FALSE),0))</f>
        <v/>
      </c>
      <c r="G1145" s="20" t="str">
        <f t="shared" si="34"/>
        <v/>
      </c>
      <c r="H1145" s="18"/>
      <c r="I1145" s="20" t="str">
        <f t="shared" si="35"/>
        <v/>
      </c>
      <c r="J1145" s="21" t="str">
        <f>IF(OR($A1145="",$C1145=""),"",$A1145&amp;"#"&amp;COUNTIFS($A$4:$A1145,$A1145,$C$4:$C1145,"&lt;&gt;"))</f>
        <v/>
      </c>
    </row>
    <row r="1146" spans="1:10" x14ac:dyDescent="0.3">
      <c r="A1146" s="17"/>
      <c r="B1146" s="19" t="str">
        <f>IF($A1146="","",IFERROR(INDEX(Bills!$B:$B,MATCH($A1146,Bills!$A:$A,0)),""))</f>
        <v/>
      </c>
      <c r="C1146" s="17"/>
      <c r="D1146" s="21" t="str">
        <f>IF($C1146="","",IFERROR(VLOOKUP($C1146,Services!$A$4:$C$203,2,FALSE),"Other"))</f>
        <v/>
      </c>
      <c r="E1146" s="17"/>
      <c r="F1146" s="18" t="str">
        <f>IF($C1146="","",IFERROR(VLOOKUP($C1146,Services!$A$4:$C$203,3,FALSE),0))</f>
        <v/>
      </c>
      <c r="G1146" s="20" t="str">
        <f t="shared" si="34"/>
        <v/>
      </c>
      <c r="H1146" s="18"/>
      <c r="I1146" s="20" t="str">
        <f t="shared" si="35"/>
        <v/>
      </c>
      <c r="J1146" s="21" t="str">
        <f>IF(OR($A1146="",$C1146=""),"",$A1146&amp;"#"&amp;COUNTIFS($A$4:$A1146,$A1146,$C$4:$C1146,"&lt;&gt;"))</f>
        <v/>
      </c>
    </row>
    <row r="1147" spans="1:10" x14ac:dyDescent="0.3">
      <c r="A1147" s="17"/>
      <c r="B1147" s="19" t="str">
        <f>IF($A1147="","",IFERROR(INDEX(Bills!$B:$B,MATCH($A1147,Bills!$A:$A,0)),""))</f>
        <v/>
      </c>
      <c r="C1147" s="17"/>
      <c r="D1147" s="21" t="str">
        <f>IF($C1147="","",IFERROR(VLOOKUP($C1147,Services!$A$4:$C$203,2,FALSE),"Other"))</f>
        <v/>
      </c>
      <c r="E1147" s="17"/>
      <c r="F1147" s="18" t="str">
        <f>IF($C1147="","",IFERROR(VLOOKUP($C1147,Services!$A$4:$C$203,3,FALSE),0))</f>
        <v/>
      </c>
      <c r="G1147" s="20" t="str">
        <f t="shared" si="34"/>
        <v/>
      </c>
      <c r="H1147" s="18"/>
      <c r="I1147" s="20" t="str">
        <f t="shared" si="35"/>
        <v/>
      </c>
      <c r="J1147" s="21" t="str">
        <f>IF(OR($A1147="",$C1147=""),"",$A1147&amp;"#"&amp;COUNTIFS($A$4:$A1147,$A1147,$C$4:$C1147,"&lt;&gt;"))</f>
        <v/>
      </c>
    </row>
    <row r="1148" spans="1:10" x14ac:dyDescent="0.3">
      <c r="A1148" s="17"/>
      <c r="B1148" s="19" t="str">
        <f>IF($A1148="","",IFERROR(INDEX(Bills!$B:$B,MATCH($A1148,Bills!$A:$A,0)),""))</f>
        <v/>
      </c>
      <c r="C1148" s="17"/>
      <c r="D1148" s="21" t="str">
        <f>IF($C1148="","",IFERROR(VLOOKUP($C1148,Services!$A$4:$C$203,2,FALSE),"Other"))</f>
        <v/>
      </c>
      <c r="E1148" s="17"/>
      <c r="F1148" s="18" t="str">
        <f>IF($C1148="","",IFERROR(VLOOKUP($C1148,Services!$A$4:$C$203,3,FALSE),0))</f>
        <v/>
      </c>
      <c r="G1148" s="20" t="str">
        <f t="shared" si="34"/>
        <v/>
      </c>
      <c r="H1148" s="18"/>
      <c r="I1148" s="20" t="str">
        <f t="shared" si="35"/>
        <v/>
      </c>
      <c r="J1148" s="21" t="str">
        <f>IF(OR($A1148="",$C1148=""),"",$A1148&amp;"#"&amp;COUNTIFS($A$4:$A1148,$A1148,$C$4:$C1148,"&lt;&gt;"))</f>
        <v/>
      </c>
    </row>
    <row r="1149" spans="1:10" x14ac:dyDescent="0.3">
      <c r="A1149" s="17"/>
      <c r="B1149" s="19" t="str">
        <f>IF($A1149="","",IFERROR(INDEX(Bills!$B:$B,MATCH($A1149,Bills!$A:$A,0)),""))</f>
        <v/>
      </c>
      <c r="C1149" s="17"/>
      <c r="D1149" s="21" t="str">
        <f>IF($C1149="","",IFERROR(VLOOKUP($C1149,Services!$A$4:$C$203,2,FALSE),"Other"))</f>
        <v/>
      </c>
      <c r="E1149" s="17"/>
      <c r="F1149" s="18" t="str">
        <f>IF($C1149="","",IFERROR(VLOOKUP($C1149,Services!$A$4:$C$203,3,FALSE),0))</f>
        <v/>
      </c>
      <c r="G1149" s="20" t="str">
        <f t="shared" si="34"/>
        <v/>
      </c>
      <c r="H1149" s="18"/>
      <c r="I1149" s="20" t="str">
        <f t="shared" si="35"/>
        <v/>
      </c>
      <c r="J1149" s="21" t="str">
        <f>IF(OR($A1149="",$C1149=""),"",$A1149&amp;"#"&amp;COUNTIFS($A$4:$A1149,$A1149,$C$4:$C1149,"&lt;&gt;"))</f>
        <v/>
      </c>
    </row>
    <row r="1150" spans="1:10" x14ac:dyDescent="0.3">
      <c r="A1150" s="17"/>
      <c r="B1150" s="19" t="str">
        <f>IF($A1150="","",IFERROR(INDEX(Bills!$B:$B,MATCH($A1150,Bills!$A:$A,0)),""))</f>
        <v/>
      </c>
      <c r="C1150" s="17"/>
      <c r="D1150" s="21" t="str">
        <f>IF($C1150="","",IFERROR(VLOOKUP($C1150,Services!$A$4:$C$203,2,FALSE),"Other"))</f>
        <v/>
      </c>
      <c r="E1150" s="17"/>
      <c r="F1150" s="18" t="str">
        <f>IF($C1150="","",IFERROR(VLOOKUP($C1150,Services!$A$4:$C$203,3,FALSE),0))</f>
        <v/>
      </c>
      <c r="G1150" s="20" t="str">
        <f t="shared" si="34"/>
        <v/>
      </c>
      <c r="H1150" s="18"/>
      <c r="I1150" s="20" t="str">
        <f t="shared" si="35"/>
        <v/>
      </c>
      <c r="J1150" s="21" t="str">
        <f>IF(OR($A1150="",$C1150=""),"",$A1150&amp;"#"&amp;COUNTIFS($A$4:$A1150,$A1150,$C$4:$C1150,"&lt;&gt;"))</f>
        <v/>
      </c>
    </row>
    <row r="1151" spans="1:10" x14ac:dyDescent="0.3">
      <c r="A1151" s="17"/>
      <c r="B1151" s="19" t="str">
        <f>IF($A1151="","",IFERROR(INDEX(Bills!$B:$B,MATCH($A1151,Bills!$A:$A,0)),""))</f>
        <v/>
      </c>
      <c r="C1151" s="17"/>
      <c r="D1151" s="21" t="str">
        <f>IF($C1151="","",IFERROR(VLOOKUP($C1151,Services!$A$4:$C$203,2,FALSE),"Other"))</f>
        <v/>
      </c>
      <c r="E1151" s="17"/>
      <c r="F1151" s="18" t="str">
        <f>IF($C1151="","",IFERROR(VLOOKUP($C1151,Services!$A$4:$C$203,3,FALSE),0))</f>
        <v/>
      </c>
      <c r="G1151" s="20" t="str">
        <f t="shared" si="34"/>
        <v/>
      </c>
      <c r="H1151" s="18"/>
      <c r="I1151" s="20" t="str">
        <f t="shared" si="35"/>
        <v/>
      </c>
      <c r="J1151" s="21" t="str">
        <f>IF(OR($A1151="",$C1151=""),"",$A1151&amp;"#"&amp;COUNTIFS($A$4:$A1151,$A1151,$C$4:$C1151,"&lt;&gt;"))</f>
        <v/>
      </c>
    </row>
    <row r="1152" spans="1:10" x14ac:dyDescent="0.3">
      <c r="A1152" s="17"/>
      <c r="B1152" s="19" t="str">
        <f>IF($A1152="","",IFERROR(INDEX(Bills!$B:$B,MATCH($A1152,Bills!$A:$A,0)),""))</f>
        <v/>
      </c>
      <c r="C1152" s="17"/>
      <c r="D1152" s="21" t="str">
        <f>IF($C1152="","",IFERROR(VLOOKUP($C1152,Services!$A$4:$C$203,2,FALSE),"Other"))</f>
        <v/>
      </c>
      <c r="E1152" s="17"/>
      <c r="F1152" s="18" t="str">
        <f>IF($C1152="","",IFERROR(VLOOKUP($C1152,Services!$A$4:$C$203,3,FALSE),0))</f>
        <v/>
      </c>
      <c r="G1152" s="20" t="str">
        <f t="shared" si="34"/>
        <v/>
      </c>
      <c r="H1152" s="18"/>
      <c r="I1152" s="20" t="str">
        <f t="shared" si="35"/>
        <v/>
      </c>
      <c r="J1152" s="21" t="str">
        <f>IF(OR($A1152="",$C1152=""),"",$A1152&amp;"#"&amp;COUNTIFS($A$4:$A1152,$A1152,$C$4:$C1152,"&lt;&gt;"))</f>
        <v/>
      </c>
    </row>
    <row r="1153" spans="1:10" x14ac:dyDescent="0.3">
      <c r="A1153" s="17"/>
      <c r="B1153" s="19" t="str">
        <f>IF($A1153="","",IFERROR(INDEX(Bills!$B:$B,MATCH($A1153,Bills!$A:$A,0)),""))</f>
        <v/>
      </c>
      <c r="C1153" s="17"/>
      <c r="D1153" s="21" t="str">
        <f>IF($C1153="","",IFERROR(VLOOKUP($C1153,Services!$A$4:$C$203,2,FALSE),"Other"))</f>
        <v/>
      </c>
      <c r="E1153" s="17"/>
      <c r="F1153" s="18" t="str">
        <f>IF($C1153="","",IFERROR(VLOOKUP($C1153,Services!$A$4:$C$203,3,FALSE),0))</f>
        <v/>
      </c>
      <c r="G1153" s="20" t="str">
        <f t="shared" si="34"/>
        <v/>
      </c>
      <c r="H1153" s="18"/>
      <c r="I1153" s="20" t="str">
        <f t="shared" si="35"/>
        <v/>
      </c>
      <c r="J1153" s="21" t="str">
        <f>IF(OR($A1153="",$C1153=""),"",$A1153&amp;"#"&amp;COUNTIFS($A$4:$A1153,$A1153,$C$4:$C1153,"&lt;&gt;"))</f>
        <v/>
      </c>
    </row>
    <row r="1154" spans="1:10" x14ac:dyDescent="0.3">
      <c r="A1154" s="17"/>
      <c r="B1154" s="19" t="str">
        <f>IF($A1154="","",IFERROR(INDEX(Bills!$B:$B,MATCH($A1154,Bills!$A:$A,0)),""))</f>
        <v/>
      </c>
      <c r="C1154" s="17"/>
      <c r="D1154" s="21" t="str">
        <f>IF($C1154="","",IFERROR(VLOOKUP($C1154,Services!$A$4:$C$203,2,FALSE),"Other"))</f>
        <v/>
      </c>
      <c r="E1154" s="17"/>
      <c r="F1154" s="18" t="str">
        <f>IF($C1154="","",IFERROR(VLOOKUP($C1154,Services!$A$4:$C$203,3,FALSE),0))</f>
        <v/>
      </c>
      <c r="G1154" s="20" t="str">
        <f t="shared" si="34"/>
        <v/>
      </c>
      <c r="H1154" s="18"/>
      <c r="I1154" s="20" t="str">
        <f t="shared" si="35"/>
        <v/>
      </c>
      <c r="J1154" s="21" t="str">
        <f>IF(OR($A1154="",$C1154=""),"",$A1154&amp;"#"&amp;COUNTIFS($A$4:$A1154,$A1154,$C$4:$C1154,"&lt;&gt;"))</f>
        <v/>
      </c>
    </row>
    <row r="1155" spans="1:10" x14ac:dyDescent="0.3">
      <c r="A1155" s="17"/>
      <c r="B1155" s="19" t="str">
        <f>IF($A1155="","",IFERROR(INDEX(Bills!$B:$B,MATCH($A1155,Bills!$A:$A,0)),""))</f>
        <v/>
      </c>
      <c r="C1155" s="17"/>
      <c r="D1155" s="21" t="str">
        <f>IF($C1155="","",IFERROR(VLOOKUP($C1155,Services!$A$4:$C$203,2,FALSE),"Other"))</f>
        <v/>
      </c>
      <c r="E1155" s="17"/>
      <c r="F1155" s="18" t="str">
        <f>IF($C1155="","",IFERROR(VLOOKUP($C1155,Services!$A$4:$C$203,3,FALSE),0))</f>
        <v/>
      </c>
      <c r="G1155" s="20" t="str">
        <f t="shared" si="34"/>
        <v/>
      </c>
      <c r="H1155" s="18"/>
      <c r="I1155" s="20" t="str">
        <f t="shared" si="35"/>
        <v/>
      </c>
      <c r="J1155" s="21" t="str">
        <f>IF(OR($A1155="",$C1155=""),"",$A1155&amp;"#"&amp;COUNTIFS($A$4:$A1155,$A1155,$C$4:$C1155,"&lt;&gt;"))</f>
        <v/>
      </c>
    </row>
    <row r="1156" spans="1:10" x14ac:dyDescent="0.3">
      <c r="A1156" s="17"/>
      <c r="B1156" s="19" t="str">
        <f>IF($A1156="","",IFERROR(INDEX(Bills!$B:$B,MATCH($A1156,Bills!$A:$A,0)),""))</f>
        <v/>
      </c>
      <c r="C1156" s="17"/>
      <c r="D1156" s="21" t="str">
        <f>IF($C1156="","",IFERROR(VLOOKUP($C1156,Services!$A$4:$C$203,2,FALSE),"Other"))</f>
        <v/>
      </c>
      <c r="E1156" s="17"/>
      <c r="F1156" s="18" t="str">
        <f>IF($C1156="","",IFERROR(VLOOKUP($C1156,Services!$A$4:$C$203,3,FALSE),0))</f>
        <v/>
      </c>
      <c r="G1156" s="20" t="str">
        <f t="shared" ref="G1156:G1219" si="36">IF($C1156="","",IF($E1156="",1,N($E1156))*N($F1156))</f>
        <v/>
      </c>
      <c r="H1156" s="18"/>
      <c r="I1156" s="20" t="str">
        <f t="shared" ref="I1156:I1219" si="37">IF($C1156="","",G1156-N(H1156))</f>
        <v/>
      </c>
      <c r="J1156" s="21" t="str">
        <f>IF(OR($A1156="",$C1156=""),"",$A1156&amp;"#"&amp;COUNTIFS($A$4:$A1156,$A1156,$C$4:$C1156,"&lt;&gt;"))</f>
        <v/>
      </c>
    </row>
    <row r="1157" spans="1:10" x14ac:dyDescent="0.3">
      <c r="A1157" s="17"/>
      <c r="B1157" s="19" t="str">
        <f>IF($A1157="","",IFERROR(INDEX(Bills!$B:$B,MATCH($A1157,Bills!$A:$A,0)),""))</f>
        <v/>
      </c>
      <c r="C1157" s="17"/>
      <c r="D1157" s="21" t="str">
        <f>IF($C1157="","",IFERROR(VLOOKUP($C1157,Services!$A$4:$C$203,2,FALSE),"Other"))</f>
        <v/>
      </c>
      <c r="E1157" s="17"/>
      <c r="F1157" s="18" t="str">
        <f>IF($C1157="","",IFERROR(VLOOKUP($C1157,Services!$A$4:$C$203,3,FALSE),0))</f>
        <v/>
      </c>
      <c r="G1157" s="20" t="str">
        <f t="shared" si="36"/>
        <v/>
      </c>
      <c r="H1157" s="18"/>
      <c r="I1157" s="20" t="str">
        <f t="shared" si="37"/>
        <v/>
      </c>
      <c r="J1157" s="21" t="str">
        <f>IF(OR($A1157="",$C1157=""),"",$A1157&amp;"#"&amp;COUNTIFS($A$4:$A1157,$A1157,$C$4:$C1157,"&lt;&gt;"))</f>
        <v/>
      </c>
    </row>
    <row r="1158" spans="1:10" x14ac:dyDescent="0.3">
      <c r="A1158" s="17"/>
      <c r="B1158" s="19" t="str">
        <f>IF($A1158="","",IFERROR(INDEX(Bills!$B:$B,MATCH($A1158,Bills!$A:$A,0)),""))</f>
        <v/>
      </c>
      <c r="C1158" s="17"/>
      <c r="D1158" s="21" t="str">
        <f>IF($C1158="","",IFERROR(VLOOKUP($C1158,Services!$A$4:$C$203,2,FALSE),"Other"))</f>
        <v/>
      </c>
      <c r="E1158" s="17"/>
      <c r="F1158" s="18" t="str">
        <f>IF($C1158="","",IFERROR(VLOOKUP($C1158,Services!$A$4:$C$203,3,FALSE),0))</f>
        <v/>
      </c>
      <c r="G1158" s="20" t="str">
        <f t="shared" si="36"/>
        <v/>
      </c>
      <c r="H1158" s="18"/>
      <c r="I1158" s="20" t="str">
        <f t="shared" si="37"/>
        <v/>
      </c>
      <c r="J1158" s="21" t="str">
        <f>IF(OR($A1158="",$C1158=""),"",$A1158&amp;"#"&amp;COUNTIFS($A$4:$A1158,$A1158,$C$4:$C1158,"&lt;&gt;"))</f>
        <v/>
      </c>
    </row>
    <row r="1159" spans="1:10" x14ac:dyDescent="0.3">
      <c r="A1159" s="17"/>
      <c r="B1159" s="19" t="str">
        <f>IF($A1159="","",IFERROR(INDEX(Bills!$B:$B,MATCH($A1159,Bills!$A:$A,0)),""))</f>
        <v/>
      </c>
      <c r="C1159" s="17"/>
      <c r="D1159" s="21" t="str">
        <f>IF($C1159="","",IFERROR(VLOOKUP($C1159,Services!$A$4:$C$203,2,FALSE),"Other"))</f>
        <v/>
      </c>
      <c r="E1159" s="17"/>
      <c r="F1159" s="18" t="str">
        <f>IF($C1159="","",IFERROR(VLOOKUP($C1159,Services!$A$4:$C$203,3,FALSE),0))</f>
        <v/>
      </c>
      <c r="G1159" s="20" t="str">
        <f t="shared" si="36"/>
        <v/>
      </c>
      <c r="H1159" s="18"/>
      <c r="I1159" s="20" t="str">
        <f t="shared" si="37"/>
        <v/>
      </c>
      <c r="J1159" s="21" t="str">
        <f>IF(OR($A1159="",$C1159=""),"",$A1159&amp;"#"&amp;COUNTIFS($A$4:$A1159,$A1159,$C$4:$C1159,"&lt;&gt;"))</f>
        <v/>
      </c>
    </row>
    <row r="1160" spans="1:10" x14ac:dyDescent="0.3">
      <c r="A1160" s="17"/>
      <c r="B1160" s="19" t="str">
        <f>IF($A1160="","",IFERROR(INDEX(Bills!$B:$B,MATCH($A1160,Bills!$A:$A,0)),""))</f>
        <v/>
      </c>
      <c r="C1160" s="17"/>
      <c r="D1160" s="21" t="str">
        <f>IF($C1160="","",IFERROR(VLOOKUP($C1160,Services!$A$4:$C$203,2,FALSE),"Other"))</f>
        <v/>
      </c>
      <c r="E1160" s="17"/>
      <c r="F1160" s="18" t="str">
        <f>IF($C1160="","",IFERROR(VLOOKUP($C1160,Services!$A$4:$C$203,3,FALSE),0))</f>
        <v/>
      </c>
      <c r="G1160" s="20" t="str">
        <f t="shared" si="36"/>
        <v/>
      </c>
      <c r="H1160" s="18"/>
      <c r="I1160" s="20" t="str">
        <f t="shared" si="37"/>
        <v/>
      </c>
      <c r="J1160" s="21" t="str">
        <f>IF(OR($A1160="",$C1160=""),"",$A1160&amp;"#"&amp;COUNTIFS($A$4:$A1160,$A1160,$C$4:$C1160,"&lt;&gt;"))</f>
        <v/>
      </c>
    </row>
    <row r="1161" spans="1:10" x14ac:dyDescent="0.3">
      <c r="A1161" s="17"/>
      <c r="B1161" s="19" t="str">
        <f>IF($A1161="","",IFERROR(INDEX(Bills!$B:$B,MATCH($A1161,Bills!$A:$A,0)),""))</f>
        <v/>
      </c>
      <c r="C1161" s="17"/>
      <c r="D1161" s="21" t="str">
        <f>IF($C1161="","",IFERROR(VLOOKUP($C1161,Services!$A$4:$C$203,2,FALSE),"Other"))</f>
        <v/>
      </c>
      <c r="E1161" s="17"/>
      <c r="F1161" s="18" t="str">
        <f>IF($C1161="","",IFERROR(VLOOKUP($C1161,Services!$A$4:$C$203,3,FALSE),0))</f>
        <v/>
      </c>
      <c r="G1161" s="20" t="str">
        <f t="shared" si="36"/>
        <v/>
      </c>
      <c r="H1161" s="18"/>
      <c r="I1161" s="20" t="str">
        <f t="shared" si="37"/>
        <v/>
      </c>
      <c r="J1161" s="21" t="str">
        <f>IF(OR($A1161="",$C1161=""),"",$A1161&amp;"#"&amp;COUNTIFS($A$4:$A1161,$A1161,$C$4:$C1161,"&lt;&gt;"))</f>
        <v/>
      </c>
    </row>
    <row r="1162" spans="1:10" x14ac:dyDescent="0.3">
      <c r="A1162" s="17"/>
      <c r="B1162" s="19" t="str">
        <f>IF($A1162="","",IFERROR(INDEX(Bills!$B:$B,MATCH($A1162,Bills!$A:$A,0)),""))</f>
        <v/>
      </c>
      <c r="C1162" s="17"/>
      <c r="D1162" s="21" t="str">
        <f>IF($C1162="","",IFERROR(VLOOKUP($C1162,Services!$A$4:$C$203,2,FALSE),"Other"))</f>
        <v/>
      </c>
      <c r="E1162" s="17"/>
      <c r="F1162" s="18" t="str">
        <f>IF($C1162="","",IFERROR(VLOOKUP($C1162,Services!$A$4:$C$203,3,FALSE),0))</f>
        <v/>
      </c>
      <c r="G1162" s="20" t="str">
        <f t="shared" si="36"/>
        <v/>
      </c>
      <c r="H1162" s="18"/>
      <c r="I1162" s="20" t="str">
        <f t="shared" si="37"/>
        <v/>
      </c>
      <c r="J1162" s="21" t="str">
        <f>IF(OR($A1162="",$C1162=""),"",$A1162&amp;"#"&amp;COUNTIFS($A$4:$A1162,$A1162,$C$4:$C1162,"&lt;&gt;"))</f>
        <v/>
      </c>
    </row>
    <row r="1163" spans="1:10" x14ac:dyDescent="0.3">
      <c r="A1163" s="17"/>
      <c r="B1163" s="19" t="str">
        <f>IF($A1163="","",IFERROR(INDEX(Bills!$B:$B,MATCH($A1163,Bills!$A:$A,0)),""))</f>
        <v/>
      </c>
      <c r="C1163" s="17"/>
      <c r="D1163" s="21" t="str">
        <f>IF($C1163="","",IFERROR(VLOOKUP($C1163,Services!$A$4:$C$203,2,FALSE),"Other"))</f>
        <v/>
      </c>
      <c r="E1163" s="17"/>
      <c r="F1163" s="18" t="str">
        <f>IF($C1163="","",IFERROR(VLOOKUP($C1163,Services!$A$4:$C$203,3,FALSE),0))</f>
        <v/>
      </c>
      <c r="G1163" s="20" t="str">
        <f t="shared" si="36"/>
        <v/>
      </c>
      <c r="H1163" s="18"/>
      <c r="I1163" s="20" t="str">
        <f t="shared" si="37"/>
        <v/>
      </c>
      <c r="J1163" s="21" t="str">
        <f>IF(OR($A1163="",$C1163=""),"",$A1163&amp;"#"&amp;COUNTIFS($A$4:$A1163,$A1163,$C$4:$C1163,"&lt;&gt;"))</f>
        <v/>
      </c>
    </row>
    <row r="1164" spans="1:10" x14ac:dyDescent="0.3">
      <c r="A1164" s="17"/>
      <c r="B1164" s="19" t="str">
        <f>IF($A1164="","",IFERROR(INDEX(Bills!$B:$B,MATCH($A1164,Bills!$A:$A,0)),""))</f>
        <v/>
      </c>
      <c r="C1164" s="17"/>
      <c r="D1164" s="21" t="str">
        <f>IF($C1164="","",IFERROR(VLOOKUP($C1164,Services!$A$4:$C$203,2,FALSE),"Other"))</f>
        <v/>
      </c>
      <c r="E1164" s="17"/>
      <c r="F1164" s="18" t="str">
        <f>IF($C1164="","",IFERROR(VLOOKUP($C1164,Services!$A$4:$C$203,3,FALSE),0))</f>
        <v/>
      </c>
      <c r="G1164" s="20" t="str">
        <f t="shared" si="36"/>
        <v/>
      </c>
      <c r="H1164" s="18"/>
      <c r="I1164" s="20" t="str">
        <f t="shared" si="37"/>
        <v/>
      </c>
      <c r="J1164" s="21" t="str">
        <f>IF(OR($A1164="",$C1164=""),"",$A1164&amp;"#"&amp;COUNTIFS($A$4:$A1164,$A1164,$C$4:$C1164,"&lt;&gt;"))</f>
        <v/>
      </c>
    </row>
    <row r="1165" spans="1:10" x14ac:dyDescent="0.3">
      <c r="A1165" s="17"/>
      <c r="B1165" s="19" t="str">
        <f>IF($A1165="","",IFERROR(INDEX(Bills!$B:$B,MATCH($A1165,Bills!$A:$A,0)),""))</f>
        <v/>
      </c>
      <c r="C1165" s="17"/>
      <c r="D1165" s="21" t="str">
        <f>IF($C1165="","",IFERROR(VLOOKUP($C1165,Services!$A$4:$C$203,2,FALSE),"Other"))</f>
        <v/>
      </c>
      <c r="E1165" s="17"/>
      <c r="F1165" s="18" t="str">
        <f>IF($C1165="","",IFERROR(VLOOKUP($C1165,Services!$A$4:$C$203,3,FALSE),0))</f>
        <v/>
      </c>
      <c r="G1165" s="20" t="str">
        <f t="shared" si="36"/>
        <v/>
      </c>
      <c r="H1165" s="18"/>
      <c r="I1165" s="20" t="str">
        <f t="shared" si="37"/>
        <v/>
      </c>
      <c r="J1165" s="21" t="str">
        <f>IF(OR($A1165="",$C1165=""),"",$A1165&amp;"#"&amp;COUNTIFS($A$4:$A1165,$A1165,$C$4:$C1165,"&lt;&gt;"))</f>
        <v/>
      </c>
    </row>
    <row r="1166" spans="1:10" x14ac:dyDescent="0.3">
      <c r="A1166" s="17"/>
      <c r="B1166" s="19" t="str">
        <f>IF($A1166="","",IFERROR(INDEX(Bills!$B:$B,MATCH($A1166,Bills!$A:$A,0)),""))</f>
        <v/>
      </c>
      <c r="C1166" s="17"/>
      <c r="D1166" s="21" t="str">
        <f>IF($C1166="","",IFERROR(VLOOKUP($C1166,Services!$A$4:$C$203,2,FALSE),"Other"))</f>
        <v/>
      </c>
      <c r="E1166" s="17"/>
      <c r="F1166" s="18" t="str">
        <f>IF($C1166="","",IFERROR(VLOOKUP($C1166,Services!$A$4:$C$203,3,FALSE),0))</f>
        <v/>
      </c>
      <c r="G1166" s="20" t="str">
        <f t="shared" si="36"/>
        <v/>
      </c>
      <c r="H1166" s="18"/>
      <c r="I1166" s="20" t="str">
        <f t="shared" si="37"/>
        <v/>
      </c>
      <c r="J1166" s="21" t="str">
        <f>IF(OR($A1166="",$C1166=""),"",$A1166&amp;"#"&amp;COUNTIFS($A$4:$A1166,$A1166,$C$4:$C1166,"&lt;&gt;"))</f>
        <v/>
      </c>
    </row>
    <row r="1167" spans="1:10" x14ac:dyDescent="0.3">
      <c r="A1167" s="17"/>
      <c r="B1167" s="19" t="str">
        <f>IF($A1167="","",IFERROR(INDEX(Bills!$B:$B,MATCH($A1167,Bills!$A:$A,0)),""))</f>
        <v/>
      </c>
      <c r="C1167" s="17"/>
      <c r="D1167" s="21" t="str">
        <f>IF($C1167="","",IFERROR(VLOOKUP($C1167,Services!$A$4:$C$203,2,FALSE),"Other"))</f>
        <v/>
      </c>
      <c r="E1167" s="17"/>
      <c r="F1167" s="18" t="str">
        <f>IF($C1167="","",IFERROR(VLOOKUP($C1167,Services!$A$4:$C$203,3,FALSE),0))</f>
        <v/>
      </c>
      <c r="G1167" s="20" t="str">
        <f t="shared" si="36"/>
        <v/>
      </c>
      <c r="H1167" s="18"/>
      <c r="I1167" s="20" t="str">
        <f t="shared" si="37"/>
        <v/>
      </c>
      <c r="J1167" s="21" t="str">
        <f>IF(OR($A1167="",$C1167=""),"",$A1167&amp;"#"&amp;COUNTIFS($A$4:$A1167,$A1167,$C$4:$C1167,"&lt;&gt;"))</f>
        <v/>
      </c>
    </row>
    <row r="1168" spans="1:10" x14ac:dyDescent="0.3">
      <c r="A1168" s="17"/>
      <c r="B1168" s="19" t="str">
        <f>IF($A1168="","",IFERROR(INDEX(Bills!$B:$B,MATCH($A1168,Bills!$A:$A,0)),""))</f>
        <v/>
      </c>
      <c r="C1168" s="17"/>
      <c r="D1168" s="21" t="str">
        <f>IF($C1168="","",IFERROR(VLOOKUP($C1168,Services!$A$4:$C$203,2,FALSE),"Other"))</f>
        <v/>
      </c>
      <c r="E1168" s="17"/>
      <c r="F1168" s="18" t="str">
        <f>IF($C1168="","",IFERROR(VLOOKUP($C1168,Services!$A$4:$C$203,3,FALSE),0))</f>
        <v/>
      </c>
      <c r="G1168" s="20" t="str">
        <f t="shared" si="36"/>
        <v/>
      </c>
      <c r="H1168" s="18"/>
      <c r="I1168" s="20" t="str">
        <f t="shared" si="37"/>
        <v/>
      </c>
      <c r="J1168" s="21" t="str">
        <f>IF(OR($A1168="",$C1168=""),"",$A1168&amp;"#"&amp;COUNTIFS($A$4:$A1168,$A1168,$C$4:$C1168,"&lt;&gt;"))</f>
        <v/>
      </c>
    </row>
    <row r="1169" spans="1:10" x14ac:dyDescent="0.3">
      <c r="A1169" s="17"/>
      <c r="B1169" s="19" t="str">
        <f>IF($A1169="","",IFERROR(INDEX(Bills!$B:$B,MATCH($A1169,Bills!$A:$A,0)),""))</f>
        <v/>
      </c>
      <c r="C1169" s="17"/>
      <c r="D1169" s="21" t="str">
        <f>IF($C1169="","",IFERROR(VLOOKUP($C1169,Services!$A$4:$C$203,2,FALSE),"Other"))</f>
        <v/>
      </c>
      <c r="E1169" s="17"/>
      <c r="F1169" s="18" t="str">
        <f>IF($C1169="","",IFERROR(VLOOKUP($C1169,Services!$A$4:$C$203,3,FALSE),0))</f>
        <v/>
      </c>
      <c r="G1169" s="20" t="str">
        <f t="shared" si="36"/>
        <v/>
      </c>
      <c r="H1169" s="18"/>
      <c r="I1169" s="20" t="str">
        <f t="shared" si="37"/>
        <v/>
      </c>
      <c r="J1169" s="21" t="str">
        <f>IF(OR($A1169="",$C1169=""),"",$A1169&amp;"#"&amp;COUNTIFS($A$4:$A1169,$A1169,$C$4:$C1169,"&lt;&gt;"))</f>
        <v/>
      </c>
    </row>
    <row r="1170" spans="1:10" x14ac:dyDescent="0.3">
      <c r="A1170" s="17"/>
      <c r="B1170" s="19" t="str">
        <f>IF($A1170="","",IFERROR(INDEX(Bills!$B:$B,MATCH($A1170,Bills!$A:$A,0)),""))</f>
        <v/>
      </c>
      <c r="C1170" s="17"/>
      <c r="D1170" s="21" t="str">
        <f>IF($C1170="","",IFERROR(VLOOKUP($C1170,Services!$A$4:$C$203,2,FALSE),"Other"))</f>
        <v/>
      </c>
      <c r="E1170" s="17"/>
      <c r="F1170" s="18" t="str">
        <f>IF($C1170="","",IFERROR(VLOOKUP($C1170,Services!$A$4:$C$203,3,FALSE),0))</f>
        <v/>
      </c>
      <c r="G1170" s="20" t="str">
        <f t="shared" si="36"/>
        <v/>
      </c>
      <c r="H1170" s="18"/>
      <c r="I1170" s="20" t="str">
        <f t="shared" si="37"/>
        <v/>
      </c>
      <c r="J1170" s="21" t="str">
        <f>IF(OR($A1170="",$C1170=""),"",$A1170&amp;"#"&amp;COUNTIFS($A$4:$A1170,$A1170,$C$4:$C1170,"&lt;&gt;"))</f>
        <v/>
      </c>
    </row>
    <row r="1171" spans="1:10" x14ac:dyDescent="0.3">
      <c r="A1171" s="17"/>
      <c r="B1171" s="19" t="str">
        <f>IF($A1171="","",IFERROR(INDEX(Bills!$B:$B,MATCH($A1171,Bills!$A:$A,0)),""))</f>
        <v/>
      </c>
      <c r="C1171" s="17"/>
      <c r="D1171" s="21" t="str">
        <f>IF($C1171="","",IFERROR(VLOOKUP($C1171,Services!$A$4:$C$203,2,FALSE),"Other"))</f>
        <v/>
      </c>
      <c r="E1171" s="17"/>
      <c r="F1171" s="18" t="str">
        <f>IF($C1171="","",IFERROR(VLOOKUP($C1171,Services!$A$4:$C$203,3,FALSE),0))</f>
        <v/>
      </c>
      <c r="G1171" s="20" t="str">
        <f t="shared" si="36"/>
        <v/>
      </c>
      <c r="H1171" s="18"/>
      <c r="I1171" s="20" t="str">
        <f t="shared" si="37"/>
        <v/>
      </c>
      <c r="J1171" s="21" t="str">
        <f>IF(OR($A1171="",$C1171=""),"",$A1171&amp;"#"&amp;COUNTIFS($A$4:$A1171,$A1171,$C$4:$C1171,"&lt;&gt;"))</f>
        <v/>
      </c>
    </row>
    <row r="1172" spans="1:10" x14ac:dyDescent="0.3">
      <c r="A1172" s="17"/>
      <c r="B1172" s="19" t="str">
        <f>IF($A1172="","",IFERROR(INDEX(Bills!$B:$B,MATCH($A1172,Bills!$A:$A,0)),""))</f>
        <v/>
      </c>
      <c r="C1172" s="17"/>
      <c r="D1172" s="21" t="str">
        <f>IF($C1172="","",IFERROR(VLOOKUP($C1172,Services!$A$4:$C$203,2,FALSE),"Other"))</f>
        <v/>
      </c>
      <c r="E1172" s="17"/>
      <c r="F1172" s="18" t="str">
        <f>IF($C1172="","",IFERROR(VLOOKUP($C1172,Services!$A$4:$C$203,3,FALSE),0))</f>
        <v/>
      </c>
      <c r="G1172" s="20" t="str">
        <f t="shared" si="36"/>
        <v/>
      </c>
      <c r="H1172" s="18"/>
      <c r="I1172" s="20" t="str">
        <f t="shared" si="37"/>
        <v/>
      </c>
      <c r="J1172" s="21" t="str">
        <f>IF(OR($A1172="",$C1172=""),"",$A1172&amp;"#"&amp;COUNTIFS($A$4:$A1172,$A1172,$C$4:$C1172,"&lt;&gt;"))</f>
        <v/>
      </c>
    </row>
    <row r="1173" spans="1:10" x14ac:dyDescent="0.3">
      <c r="A1173" s="17"/>
      <c r="B1173" s="19" t="str">
        <f>IF($A1173="","",IFERROR(INDEX(Bills!$B:$B,MATCH($A1173,Bills!$A:$A,0)),""))</f>
        <v/>
      </c>
      <c r="C1173" s="17"/>
      <c r="D1173" s="21" t="str">
        <f>IF($C1173="","",IFERROR(VLOOKUP($C1173,Services!$A$4:$C$203,2,FALSE),"Other"))</f>
        <v/>
      </c>
      <c r="E1173" s="17"/>
      <c r="F1173" s="18" t="str">
        <f>IF($C1173="","",IFERROR(VLOOKUP($C1173,Services!$A$4:$C$203,3,FALSE),0))</f>
        <v/>
      </c>
      <c r="G1173" s="20" t="str">
        <f t="shared" si="36"/>
        <v/>
      </c>
      <c r="H1173" s="18"/>
      <c r="I1173" s="20" t="str">
        <f t="shared" si="37"/>
        <v/>
      </c>
      <c r="J1173" s="21" t="str">
        <f>IF(OR($A1173="",$C1173=""),"",$A1173&amp;"#"&amp;COUNTIFS($A$4:$A1173,$A1173,$C$4:$C1173,"&lt;&gt;"))</f>
        <v/>
      </c>
    </row>
    <row r="1174" spans="1:10" x14ac:dyDescent="0.3">
      <c r="A1174" s="17"/>
      <c r="B1174" s="19" t="str">
        <f>IF($A1174="","",IFERROR(INDEX(Bills!$B:$B,MATCH($A1174,Bills!$A:$A,0)),""))</f>
        <v/>
      </c>
      <c r="C1174" s="17"/>
      <c r="D1174" s="21" t="str">
        <f>IF($C1174="","",IFERROR(VLOOKUP($C1174,Services!$A$4:$C$203,2,FALSE),"Other"))</f>
        <v/>
      </c>
      <c r="E1174" s="17"/>
      <c r="F1174" s="18" t="str">
        <f>IF($C1174="","",IFERROR(VLOOKUP($C1174,Services!$A$4:$C$203,3,FALSE),0))</f>
        <v/>
      </c>
      <c r="G1174" s="20" t="str">
        <f t="shared" si="36"/>
        <v/>
      </c>
      <c r="H1174" s="18"/>
      <c r="I1174" s="20" t="str">
        <f t="shared" si="37"/>
        <v/>
      </c>
      <c r="J1174" s="21" t="str">
        <f>IF(OR($A1174="",$C1174=""),"",$A1174&amp;"#"&amp;COUNTIFS($A$4:$A1174,$A1174,$C$4:$C1174,"&lt;&gt;"))</f>
        <v/>
      </c>
    </row>
    <row r="1175" spans="1:10" x14ac:dyDescent="0.3">
      <c r="A1175" s="17"/>
      <c r="B1175" s="19" t="str">
        <f>IF($A1175="","",IFERROR(INDEX(Bills!$B:$B,MATCH($A1175,Bills!$A:$A,0)),""))</f>
        <v/>
      </c>
      <c r="C1175" s="17"/>
      <c r="D1175" s="21" t="str">
        <f>IF($C1175="","",IFERROR(VLOOKUP($C1175,Services!$A$4:$C$203,2,FALSE),"Other"))</f>
        <v/>
      </c>
      <c r="E1175" s="17"/>
      <c r="F1175" s="18" t="str">
        <f>IF($C1175="","",IFERROR(VLOOKUP($C1175,Services!$A$4:$C$203,3,FALSE),0))</f>
        <v/>
      </c>
      <c r="G1175" s="20" t="str">
        <f t="shared" si="36"/>
        <v/>
      </c>
      <c r="H1175" s="18"/>
      <c r="I1175" s="20" t="str">
        <f t="shared" si="37"/>
        <v/>
      </c>
      <c r="J1175" s="21" t="str">
        <f>IF(OR($A1175="",$C1175=""),"",$A1175&amp;"#"&amp;COUNTIFS($A$4:$A1175,$A1175,$C$4:$C1175,"&lt;&gt;"))</f>
        <v/>
      </c>
    </row>
    <row r="1176" spans="1:10" x14ac:dyDescent="0.3">
      <c r="A1176" s="17"/>
      <c r="B1176" s="19" t="str">
        <f>IF($A1176="","",IFERROR(INDEX(Bills!$B:$B,MATCH($A1176,Bills!$A:$A,0)),""))</f>
        <v/>
      </c>
      <c r="C1176" s="17"/>
      <c r="D1176" s="21" t="str">
        <f>IF($C1176="","",IFERROR(VLOOKUP($C1176,Services!$A$4:$C$203,2,FALSE),"Other"))</f>
        <v/>
      </c>
      <c r="E1176" s="17"/>
      <c r="F1176" s="18" t="str">
        <f>IF($C1176="","",IFERROR(VLOOKUP($C1176,Services!$A$4:$C$203,3,FALSE),0))</f>
        <v/>
      </c>
      <c r="G1176" s="20" t="str">
        <f t="shared" si="36"/>
        <v/>
      </c>
      <c r="H1176" s="18"/>
      <c r="I1176" s="20" t="str">
        <f t="shared" si="37"/>
        <v/>
      </c>
      <c r="J1176" s="21" t="str">
        <f>IF(OR($A1176="",$C1176=""),"",$A1176&amp;"#"&amp;COUNTIFS($A$4:$A1176,$A1176,$C$4:$C1176,"&lt;&gt;"))</f>
        <v/>
      </c>
    </row>
    <row r="1177" spans="1:10" x14ac:dyDescent="0.3">
      <c r="A1177" s="17"/>
      <c r="B1177" s="19" t="str">
        <f>IF($A1177="","",IFERROR(INDEX(Bills!$B:$B,MATCH($A1177,Bills!$A:$A,0)),""))</f>
        <v/>
      </c>
      <c r="C1177" s="17"/>
      <c r="D1177" s="21" t="str">
        <f>IF($C1177="","",IFERROR(VLOOKUP($C1177,Services!$A$4:$C$203,2,FALSE),"Other"))</f>
        <v/>
      </c>
      <c r="E1177" s="17"/>
      <c r="F1177" s="18" t="str">
        <f>IF($C1177="","",IFERROR(VLOOKUP($C1177,Services!$A$4:$C$203,3,FALSE),0))</f>
        <v/>
      </c>
      <c r="G1177" s="20" t="str">
        <f t="shared" si="36"/>
        <v/>
      </c>
      <c r="H1177" s="18"/>
      <c r="I1177" s="20" t="str">
        <f t="shared" si="37"/>
        <v/>
      </c>
      <c r="J1177" s="21" t="str">
        <f>IF(OR($A1177="",$C1177=""),"",$A1177&amp;"#"&amp;COUNTIFS($A$4:$A1177,$A1177,$C$4:$C1177,"&lt;&gt;"))</f>
        <v/>
      </c>
    </row>
    <row r="1178" spans="1:10" x14ac:dyDescent="0.3">
      <c r="A1178" s="17"/>
      <c r="B1178" s="19" t="str">
        <f>IF($A1178="","",IFERROR(INDEX(Bills!$B:$B,MATCH($A1178,Bills!$A:$A,0)),""))</f>
        <v/>
      </c>
      <c r="C1178" s="17"/>
      <c r="D1178" s="21" t="str">
        <f>IF($C1178="","",IFERROR(VLOOKUP($C1178,Services!$A$4:$C$203,2,FALSE),"Other"))</f>
        <v/>
      </c>
      <c r="E1178" s="17"/>
      <c r="F1178" s="18" t="str">
        <f>IF($C1178="","",IFERROR(VLOOKUP($C1178,Services!$A$4:$C$203,3,FALSE),0))</f>
        <v/>
      </c>
      <c r="G1178" s="20" t="str">
        <f t="shared" si="36"/>
        <v/>
      </c>
      <c r="H1178" s="18"/>
      <c r="I1178" s="20" t="str">
        <f t="shared" si="37"/>
        <v/>
      </c>
      <c r="J1178" s="21" t="str">
        <f>IF(OR($A1178="",$C1178=""),"",$A1178&amp;"#"&amp;COUNTIFS($A$4:$A1178,$A1178,$C$4:$C1178,"&lt;&gt;"))</f>
        <v/>
      </c>
    </row>
    <row r="1179" spans="1:10" x14ac:dyDescent="0.3">
      <c r="A1179" s="17"/>
      <c r="B1179" s="19" t="str">
        <f>IF($A1179="","",IFERROR(INDEX(Bills!$B:$B,MATCH($A1179,Bills!$A:$A,0)),""))</f>
        <v/>
      </c>
      <c r="C1179" s="17"/>
      <c r="D1179" s="21" t="str">
        <f>IF($C1179="","",IFERROR(VLOOKUP($C1179,Services!$A$4:$C$203,2,FALSE),"Other"))</f>
        <v/>
      </c>
      <c r="E1179" s="17"/>
      <c r="F1179" s="18" t="str">
        <f>IF($C1179="","",IFERROR(VLOOKUP($C1179,Services!$A$4:$C$203,3,FALSE),0))</f>
        <v/>
      </c>
      <c r="G1179" s="20" t="str">
        <f t="shared" si="36"/>
        <v/>
      </c>
      <c r="H1179" s="18"/>
      <c r="I1179" s="20" t="str">
        <f t="shared" si="37"/>
        <v/>
      </c>
      <c r="J1179" s="21" t="str">
        <f>IF(OR($A1179="",$C1179=""),"",$A1179&amp;"#"&amp;COUNTIFS($A$4:$A1179,$A1179,$C$4:$C1179,"&lt;&gt;"))</f>
        <v/>
      </c>
    </row>
    <row r="1180" spans="1:10" x14ac:dyDescent="0.3">
      <c r="A1180" s="17"/>
      <c r="B1180" s="19" t="str">
        <f>IF($A1180="","",IFERROR(INDEX(Bills!$B:$B,MATCH($A1180,Bills!$A:$A,0)),""))</f>
        <v/>
      </c>
      <c r="C1180" s="17"/>
      <c r="D1180" s="21" t="str">
        <f>IF($C1180="","",IFERROR(VLOOKUP($C1180,Services!$A$4:$C$203,2,FALSE),"Other"))</f>
        <v/>
      </c>
      <c r="E1180" s="17"/>
      <c r="F1180" s="18" t="str">
        <f>IF($C1180="","",IFERROR(VLOOKUP($C1180,Services!$A$4:$C$203,3,FALSE),0))</f>
        <v/>
      </c>
      <c r="G1180" s="20" t="str">
        <f t="shared" si="36"/>
        <v/>
      </c>
      <c r="H1180" s="18"/>
      <c r="I1180" s="20" t="str">
        <f t="shared" si="37"/>
        <v/>
      </c>
      <c r="J1180" s="21" t="str">
        <f>IF(OR($A1180="",$C1180=""),"",$A1180&amp;"#"&amp;COUNTIFS($A$4:$A1180,$A1180,$C$4:$C1180,"&lt;&gt;"))</f>
        <v/>
      </c>
    </row>
    <row r="1181" spans="1:10" x14ac:dyDescent="0.3">
      <c r="A1181" s="17"/>
      <c r="B1181" s="19" t="str">
        <f>IF($A1181="","",IFERROR(INDEX(Bills!$B:$B,MATCH($A1181,Bills!$A:$A,0)),""))</f>
        <v/>
      </c>
      <c r="C1181" s="17"/>
      <c r="D1181" s="21" t="str">
        <f>IF($C1181="","",IFERROR(VLOOKUP($C1181,Services!$A$4:$C$203,2,FALSE),"Other"))</f>
        <v/>
      </c>
      <c r="E1181" s="17"/>
      <c r="F1181" s="18" t="str">
        <f>IF($C1181="","",IFERROR(VLOOKUP($C1181,Services!$A$4:$C$203,3,FALSE),0))</f>
        <v/>
      </c>
      <c r="G1181" s="20" t="str">
        <f t="shared" si="36"/>
        <v/>
      </c>
      <c r="H1181" s="18"/>
      <c r="I1181" s="20" t="str">
        <f t="shared" si="37"/>
        <v/>
      </c>
      <c r="J1181" s="21" t="str">
        <f>IF(OR($A1181="",$C1181=""),"",$A1181&amp;"#"&amp;COUNTIFS($A$4:$A1181,$A1181,$C$4:$C1181,"&lt;&gt;"))</f>
        <v/>
      </c>
    </row>
    <row r="1182" spans="1:10" x14ac:dyDescent="0.3">
      <c r="A1182" s="17"/>
      <c r="B1182" s="19" t="str">
        <f>IF($A1182="","",IFERROR(INDEX(Bills!$B:$B,MATCH($A1182,Bills!$A:$A,0)),""))</f>
        <v/>
      </c>
      <c r="C1182" s="17"/>
      <c r="D1182" s="21" t="str">
        <f>IF($C1182="","",IFERROR(VLOOKUP($C1182,Services!$A$4:$C$203,2,FALSE),"Other"))</f>
        <v/>
      </c>
      <c r="E1182" s="17"/>
      <c r="F1182" s="18" t="str">
        <f>IF($C1182="","",IFERROR(VLOOKUP($C1182,Services!$A$4:$C$203,3,FALSE),0))</f>
        <v/>
      </c>
      <c r="G1182" s="20" t="str">
        <f t="shared" si="36"/>
        <v/>
      </c>
      <c r="H1182" s="18"/>
      <c r="I1182" s="20" t="str">
        <f t="shared" si="37"/>
        <v/>
      </c>
      <c r="J1182" s="21" t="str">
        <f>IF(OR($A1182="",$C1182=""),"",$A1182&amp;"#"&amp;COUNTIFS($A$4:$A1182,$A1182,$C$4:$C1182,"&lt;&gt;"))</f>
        <v/>
      </c>
    </row>
    <row r="1183" spans="1:10" x14ac:dyDescent="0.3">
      <c r="A1183" s="17"/>
      <c r="B1183" s="19" t="str">
        <f>IF($A1183="","",IFERROR(INDEX(Bills!$B:$B,MATCH($A1183,Bills!$A:$A,0)),""))</f>
        <v/>
      </c>
      <c r="C1183" s="17"/>
      <c r="D1183" s="21" t="str">
        <f>IF($C1183="","",IFERROR(VLOOKUP($C1183,Services!$A$4:$C$203,2,FALSE),"Other"))</f>
        <v/>
      </c>
      <c r="E1183" s="17"/>
      <c r="F1183" s="18" t="str">
        <f>IF($C1183="","",IFERROR(VLOOKUP($C1183,Services!$A$4:$C$203,3,FALSE),0))</f>
        <v/>
      </c>
      <c r="G1183" s="20" t="str">
        <f t="shared" si="36"/>
        <v/>
      </c>
      <c r="H1183" s="18"/>
      <c r="I1183" s="20" t="str">
        <f t="shared" si="37"/>
        <v/>
      </c>
      <c r="J1183" s="21" t="str">
        <f>IF(OR($A1183="",$C1183=""),"",$A1183&amp;"#"&amp;COUNTIFS($A$4:$A1183,$A1183,$C$4:$C1183,"&lt;&gt;"))</f>
        <v/>
      </c>
    </row>
    <row r="1184" spans="1:10" x14ac:dyDescent="0.3">
      <c r="A1184" s="17"/>
      <c r="B1184" s="19" t="str">
        <f>IF($A1184="","",IFERROR(INDEX(Bills!$B:$B,MATCH($A1184,Bills!$A:$A,0)),""))</f>
        <v/>
      </c>
      <c r="C1184" s="17"/>
      <c r="D1184" s="21" t="str">
        <f>IF($C1184="","",IFERROR(VLOOKUP($C1184,Services!$A$4:$C$203,2,FALSE),"Other"))</f>
        <v/>
      </c>
      <c r="E1184" s="17"/>
      <c r="F1184" s="18" t="str">
        <f>IF($C1184="","",IFERROR(VLOOKUP($C1184,Services!$A$4:$C$203,3,FALSE),0))</f>
        <v/>
      </c>
      <c r="G1184" s="20" t="str">
        <f t="shared" si="36"/>
        <v/>
      </c>
      <c r="H1184" s="18"/>
      <c r="I1184" s="20" t="str">
        <f t="shared" si="37"/>
        <v/>
      </c>
      <c r="J1184" s="21" t="str">
        <f>IF(OR($A1184="",$C1184=""),"",$A1184&amp;"#"&amp;COUNTIFS($A$4:$A1184,$A1184,$C$4:$C1184,"&lt;&gt;"))</f>
        <v/>
      </c>
    </row>
    <row r="1185" spans="1:10" x14ac:dyDescent="0.3">
      <c r="A1185" s="17"/>
      <c r="B1185" s="19" t="str">
        <f>IF($A1185="","",IFERROR(INDEX(Bills!$B:$B,MATCH($A1185,Bills!$A:$A,0)),""))</f>
        <v/>
      </c>
      <c r="C1185" s="17"/>
      <c r="D1185" s="21" t="str">
        <f>IF($C1185="","",IFERROR(VLOOKUP($C1185,Services!$A$4:$C$203,2,FALSE),"Other"))</f>
        <v/>
      </c>
      <c r="E1185" s="17"/>
      <c r="F1185" s="18" t="str">
        <f>IF($C1185="","",IFERROR(VLOOKUP($C1185,Services!$A$4:$C$203,3,FALSE),0))</f>
        <v/>
      </c>
      <c r="G1185" s="20" t="str">
        <f t="shared" si="36"/>
        <v/>
      </c>
      <c r="H1185" s="18"/>
      <c r="I1185" s="20" t="str">
        <f t="shared" si="37"/>
        <v/>
      </c>
      <c r="J1185" s="21" t="str">
        <f>IF(OR($A1185="",$C1185=""),"",$A1185&amp;"#"&amp;COUNTIFS($A$4:$A1185,$A1185,$C$4:$C1185,"&lt;&gt;"))</f>
        <v/>
      </c>
    </row>
    <row r="1186" spans="1:10" x14ac:dyDescent="0.3">
      <c r="A1186" s="17"/>
      <c r="B1186" s="19" t="str">
        <f>IF($A1186="","",IFERROR(INDEX(Bills!$B:$B,MATCH($A1186,Bills!$A:$A,0)),""))</f>
        <v/>
      </c>
      <c r="C1186" s="17"/>
      <c r="D1186" s="21" t="str">
        <f>IF($C1186="","",IFERROR(VLOOKUP($C1186,Services!$A$4:$C$203,2,FALSE),"Other"))</f>
        <v/>
      </c>
      <c r="E1186" s="17"/>
      <c r="F1186" s="18" t="str">
        <f>IF($C1186="","",IFERROR(VLOOKUP($C1186,Services!$A$4:$C$203,3,FALSE),0))</f>
        <v/>
      </c>
      <c r="G1186" s="20" t="str">
        <f t="shared" si="36"/>
        <v/>
      </c>
      <c r="H1186" s="18"/>
      <c r="I1186" s="20" t="str">
        <f t="shared" si="37"/>
        <v/>
      </c>
      <c r="J1186" s="21" t="str">
        <f>IF(OR($A1186="",$C1186=""),"",$A1186&amp;"#"&amp;COUNTIFS($A$4:$A1186,$A1186,$C$4:$C1186,"&lt;&gt;"))</f>
        <v/>
      </c>
    </row>
    <row r="1187" spans="1:10" x14ac:dyDescent="0.3">
      <c r="A1187" s="17"/>
      <c r="B1187" s="19" t="str">
        <f>IF($A1187="","",IFERROR(INDEX(Bills!$B:$B,MATCH($A1187,Bills!$A:$A,0)),""))</f>
        <v/>
      </c>
      <c r="C1187" s="17"/>
      <c r="D1187" s="21" t="str">
        <f>IF($C1187="","",IFERROR(VLOOKUP($C1187,Services!$A$4:$C$203,2,FALSE),"Other"))</f>
        <v/>
      </c>
      <c r="E1187" s="17"/>
      <c r="F1187" s="18" t="str">
        <f>IF($C1187="","",IFERROR(VLOOKUP($C1187,Services!$A$4:$C$203,3,FALSE),0))</f>
        <v/>
      </c>
      <c r="G1187" s="20" t="str">
        <f t="shared" si="36"/>
        <v/>
      </c>
      <c r="H1187" s="18"/>
      <c r="I1187" s="20" t="str">
        <f t="shared" si="37"/>
        <v/>
      </c>
      <c r="J1187" s="21" t="str">
        <f>IF(OR($A1187="",$C1187=""),"",$A1187&amp;"#"&amp;COUNTIFS($A$4:$A1187,$A1187,$C$4:$C1187,"&lt;&gt;"))</f>
        <v/>
      </c>
    </row>
    <row r="1188" spans="1:10" x14ac:dyDescent="0.3">
      <c r="A1188" s="17"/>
      <c r="B1188" s="19" t="str">
        <f>IF($A1188="","",IFERROR(INDEX(Bills!$B:$B,MATCH($A1188,Bills!$A:$A,0)),""))</f>
        <v/>
      </c>
      <c r="C1188" s="17"/>
      <c r="D1188" s="21" t="str">
        <f>IF($C1188="","",IFERROR(VLOOKUP($C1188,Services!$A$4:$C$203,2,FALSE),"Other"))</f>
        <v/>
      </c>
      <c r="E1188" s="17"/>
      <c r="F1188" s="18" t="str">
        <f>IF($C1188="","",IFERROR(VLOOKUP($C1188,Services!$A$4:$C$203,3,FALSE),0))</f>
        <v/>
      </c>
      <c r="G1188" s="20" t="str">
        <f t="shared" si="36"/>
        <v/>
      </c>
      <c r="H1188" s="18"/>
      <c r="I1188" s="20" t="str">
        <f t="shared" si="37"/>
        <v/>
      </c>
      <c r="J1188" s="21" t="str">
        <f>IF(OR($A1188="",$C1188=""),"",$A1188&amp;"#"&amp;COUNTIFS($A$4:$A1188,$A1188,$C$4:$C1188,"&lt;&gt;"))</f>
        <v/>
      </c>
    </row>
    <row r="1189" spans="1:10" x14ac:dyDescent="0.3">
      <c r="A1189" s="17"/>
      <c r="B1189" s="19" t="str">
        <f>IF($A1189="","",IFERROR(INDEX(Bills!$B:$B,MATCH($A1189,Bills!$A:$A,0)),""))</f>
        <v/>
      </c>
      <c r="C1189" s="17"/>
      <c r="D1189" s="21" t="str">
        <f>IF($C1189="","",IFERROR(VLOOKUP($C1189,Services!$A$4:$C$203,2,FALSE),"Other"))</f>
        <v/>
      </c>
      <c r="E1189" s="17"/>
      <c r="F1189" s="18" t="str">
        <f>IF($C1189="","",IFERROR(VLOOKUP($C1189,Services!$A$4:$C$203,3,FALSE),0))</f>
        <v/>
      </c>
      <c r="G1189" s="20" t="str">
        <f t="shared" si="36"/>
        <v/>
      </c>
      <c r="H1189" s="18"/>
      <c r="I1189" s="20" t="str">
        <f t="shared" si="37"/>
        <v/>
      </c>
      <c r="J1189" s="21" t="str">
        <f>IF(OR($A1189="",$C1189=""),"",$A1189&amp;"#"&amp;COUNTIFS($A$4:$A1189,$A1189,$C$4:$C1189,"&lt;&gt;"))</f>
        <v/>
      </c>
    </row>
    <row r="1190" spans="1:10" x14ac:dyDescent="0.3">
      <c r="A1190" s="17"/>
      <c r="B1190" s="19" t="str">
        <f>IF($A1190="","",IFERROR(INDEX(Bills!$B:$B,MATCH($A1190,Bills!$A:$A,0)),""))</f>
        <v/>
      </c>
      <c r="C1190" s="17"/>
      <c r="D1190" s="21" t="str">
        <f>IF($C1190="","",IFERROR(VLOOKUP($C1190,Services!$A$4:$C$203,2,FALSE),"Other"))</f>
        <v/>
      </c>
      <c r="E1190" s="17"/>
      <c r="F1190" s="18" t="str">
        <f>IF($C1190="","",IFERROR(VLOOKUP($C1190,Services!$A$4:$C$203,3,FALSE),0))</f>
        <v/>
      </c>
      <c r="G1190" s="20" t="str">
        <f t="shared" si="36"/>
        <v/>
      </c>
      <c r="H1190" s="18"/>
      <c r="I1190" s="20" t="str">
        <f t="shared" si="37"/>
        <v/>
      </c>
      <c r="J1190" s="21" t="str">
        <f>IF(OR($A1190="",$C1190=""),"",$A1190&amp;"#"&amp;COUNTIFS($A$4:$A1190,$A1190,$C$4:$C1190,"&lt;&gt;"))</f>
        <v/>
      </c>
    </row>
    <row r="1191" spans="1:10" x14ac:dyDescent="0.3">
      <c r="A1191" s="17"/>
      <c r="B1191" s="19" t="str">
        <f>IF($A1191="","",IFERROR(INDEX(Bills!$B:$B,MATCH($A1191,Bills!$A:$A,0)),""))</f>
        <v/>
      </c>
      <c r="C1191" s="17"/>
      <c r="D1191" s="21" t="str">
        <f>IF($C1191="","",IFERROR(VLOOKUP($C1191,Services!$A$4:$C$203,2,FALSE),"Other"))</f>
        <v/>
      </c>
      <c r="E1191" s="17"/>
      <c r="F1191" s="18" t="str">
        <f>IF($C1191="","",IFERROR(VLOOKUP($C1191,Services!$A$4:$C$203,3,FALSE),0))</f>
        <v/>
      </c>
      <c r="G1191" s="20" t="str">
        <f t="shared" si="36"/>
        <v/>
      </c>
      <c r="H1191" s="18"/>
      <c r="I1191" s="20" t="str">
        <f t="shared" si="37"/>
        <v/>
      </c>
      <c r="J1191" s="21" t="str">
        <f>IF(OR($A1191="",$C1191=""),"",$A1191&amp;"#"&amp;COUNTIFS($A$4:$A1191,$A1191,$C$4:$C1191,"&lt;&gt;"))</f>
        <v/>
      </c>
    </row>
    <row r="1192" spans="1:10" x14ac:dyDescent="0.3">
      <c r="A1192" s="17"/>
      <c r="B1192" s="19" t="str">
        <f>IF($A1192="","",IFERROR(INDEX(Bills!$B:$B,MATCH($A1192,Bills!$A:$A,0)),""))</f>
        <v/>
      </c>
      <c r="C1192" s="17"/>
      <c r="D1192" s="21" t="str">
        <f>IF($C1192="","",IFERROR(VLOOKUP($C1192,Services!$A$4:$C$203,2,FALSE),"Other"))</f>
        <v/>
      </c>
      <c r="E1192" s="17"/>
      <c r="F1192" s="18" t="str">
        <f>IF($C1192="","",IFERROR(VLOOKUP($C1192,Services!$A$4:$C$203,3,FALSE),0))</f>
        <v/>
      </c>
      <c r="G1192" s="20" t="str">
        <f t="shared" si="36"/>
        <v/>
      </c>
      <c r="H1192" s="18"/>
      <c r="I1192" s="20" t="str">
        <f t="shared" si="37"/>
        <v/>
      </c>
      <c r="J1192" s="21" t="str">
        <f>IF(OR($A1192="",$C1192=""),"",$A1192&amp;"#"&amp;COUNTIFS($A$4:$A1192,$A1192,$C$4:$C1192,"&lt;&gt;"))</f>
        <v/>
      </c>
    </row>
    <row r="1193" spans="1:10" x14ac:dyDescent="0.3">
      <c r="A1193" s="17"/>
      <c r="B1193" s="19" t="str">
        <f>IF($A1193="","",IFERROR(INDEX(Bills!$B:$B,MATCH($A1193,Bills!$A:$A,0)),""))</f>
        <v/>
      </c>
      <c r="C1193" s="17"/>
      <c r="D1193" s="21" t="str">
        <f>IF($C1193="","",IFERROR(VLOOKUP($C1193,Services!$A$4:$C$203,2,FALSE),"Other"))</f>
        <v/>
      </c>
      <c r="E1193" s="17"/>
      <c r="F1193" s="18" t="str">
        <f>IF($C1193="","",IFERROR(VLOOKUP($C1193,Services!$A$4:$C$203,3,FALSE),0))</f>
        <v/>
      </c>
      <c r="G1193" s="20" t="str">
        <f t="shared" si="36"/>
        <v/>
      </c>
      <c r="H1193" s="18"/>
      <c r="I1193" s="20" t="str">
        <f t="shared" si="37"/>
        <v/>
      </c>
      <c r="J1193" s="21" t="str">
        <f>IF(OR($A1193="",$C1193=""),"",$A1193&amp;"#"&amp;COUNTIFS($A$4:$A1193,$A1193,$C$4:$C1193,"&lt;&gt;"))</f>
        <v/>
      </c>
    </row>
    <row r="1194" spans="1:10" x14ac:dyDescent="0.3">
      <c r="A1194" s="17"/>
      <c r="B1194" s="19" t="str">
        <f>IF($A1194="","",IFERROR(INDEX(Bills!$B:$B,MATCH($A1194,Bills!$A:$A,0)),""))</f>
        <v/>
      </c>
      <c r="C1194" s="17"/>
      <c r="D1194" s="21" t="str">
        <f>IF($C1194="","",IFERROR(VLOOKUP($C1194,Services!$A$4:$C$203,2,FALSE),"Other"))</f>
        <v/>
      </c>
      <c r="E1194" s="17"/>
      <c r="F1194" s="18" t="str">
        <f>IF($C1194="","",IFERROR(VLOOKUP($C1194,Services!$A$4:$C$203,3,FALSE),0))</f>
        <v/>
      </c>
      <c r="G1194" s="20" t="str">
        <f t="shared" si="36"/>
        <v/>
      </c>
      <c r="H1194" s="18"/>
      <c r="I1194" s="20" t="str">
        <f t="shared" si="37"/>
        <v/>
      </c>
      <c r="J1194" s="21" t="str">
        <f>IF(OR($A1194="",$C1194=""),"",$A1194&amp;"#"&amp;COUNTIFS($A$4:$A1194,$A1194,$C$4:$C1194,"&lt;&gt;"))</f>
        <v/>
      </c>
    </row>
    <row r="1195" spans="1:10" x14ac:dyDescent="0.3">
      <c r="A1195" s="17"/>
      <c r="B1195" s="19" t="str">
        <f>IF($A1195="","",IFERROR(INDEX(Bills!$B:$B,MATCH($A1195,Bills!$A:$A,0)),""))</f>
        <v/>
      </c>
      <c r="C1195" s="17"/>
      <c r="D1195" s="21" t="str">
        <f>IF($C1195="","",IFERROR(VLOOKUP($C1195,Services!$A$4:$C$203,2,FALSE),"Other"))</f>
        <v/>
      </c>
      <c r="E1195" s="17"/>
      <c r="F1195" s="18" t="str">
        <f>IF($C1195="","",IFERROR(VLOOKUP($C1195,Services!$A$4:$C$203,3,FALSE),0))</f>
        <v/>
      </c>
      <c r="G1195" s="20" t="str">
        <f t="shared" si="36"/>
        <v/>
      </c>
      <c r="H1195" s="18"/>
      <c r="I1195" s="20" t="str">
        <f t="shared" si="37"/>
        <v/>
      </c>
      <c r="J1195" s="21" t="str">
        <f>IF(OR($A1195="",$C1195=""),"",$A1195&amp;"#"&amp;COUNTIFS($A$4:$A1195,$A1195,$C$4:$C1195,"&lt;&gt;"))</f>
        <v/>
      </c>
    </row>
    <row r="1196" spans="1:10" x14ac:dyDescent="0.3">
      <c r="A1196" s="17"/>
      <c r="B1196" s="19" t="str">
        <f>IF($A1196="","",IFERROR(INDEX(Bills!$B:$B,MATCH($A1196,Bills!$A:$A,0)),""))</f>
        <v/>
      </c>
      <c r="C1196" s="17"/>
      <c r="D1196" s="21" t="str">
        <f>IF($C1196="","",IFERROR(VLOOKUP($C1196,Services!$A$4:$C$203,2,FALSE),"Other"))</f>
        <v/>
      </c>
      <c r="E1196" s="17"/>
      <c r="F1196" s="18" t="str">
        <f>IF($C1196="","",IFERROR(VLOOKUP($C1196,Services!$A$4:$C$203,3,FALSE),0))</f>
        <v/>
      </c>
      <c r="G1196" s="20" t="str">
        <f t="shared" si="36"/>
        <v/>
      </c>
      <c r="H1196" s="18"/>
      <c r="I1196" s="20" t="str">
        <f t="shared" si="37"/>
        <v/>
      </c>
      <c r="J1196" s="21" t="str">
        <f>IF(OR($A1196="",$C1196=""),"",$A1196&amp;"#"&amp;COUNTIFS($A$4:$A1196,$A1196,$C$4:$C1196,"&lt;&gt;"))</f>
        <v/>
      </c>
    </row>
    <row r="1197" spans="1:10" x14ac:dyDescent="0.3">
      <c r="A1197" s="17"/>
      <c r="B1197" s="19" t="str">
        <f>IF($A1197="","",IFERROR(INDEX(Bills!$B:$B,MATCH($A1197,Bills!$A:$A,0)),""))</f>
        <v/>
      </c>
      <c r="C1197" s="17"/>
      <c r="D1197" s="21" t="str">
        <f>IF($C1197="","",IFERROR(VLOOKUP($C1197,Services!$A$4:$C$203,2,FALSE),"Other"))</f>
        <v/>
      </c>
      <c r="E1197" s="17"/>
      <c r="F1197" s="18" t="str">
        <f>IF($C1197="","",IFERROR(VLOOKUP($C1197,Services!$A$4:$C$203,3,FALSE),0))</f>
        <v/>
      </c>
      <c r="G1197" s="20" t="str">
        <f t="shared" si="36"/>
        <v/>
      </c>
      <c r="H1197" s="18"/>
      <c r="I1197" s="20" t="str">
        <f t="shared" si="37"/>
        <v/>
      </c>
      <c r="J1197" s="21" t="str">
        <f>IF(OR($A1197="",$C1197=""),"",$A1197&amp;"#"&amp;COUNTIFS($A$4:$A1197,$A1197,$C$4:$C1197,"&lt;&gt;"))</f>
        <v/>
      </c>
    </row>
    <row r="1198" spans="1:10" x14ac:dyDescent="0.3">
      <c r="A1198" s="17"/>
      <c r="B1198" s="19" t="str">
        <f>IF($A1198="","",IFERROR(INDEX(Bills!$B:$B,MATCH($A1198,Bills!$A:$A,0)),""))</f>
        <v/>
      </c>
      <c r="C1198" s="17"/>
      <c r="D1198" s="21" t="str">
        <f>IF($C1198="","",IFERROR(VLOOKUP($C1198,Services!$A$4:$C$203,2,FALSE),"Other"))</f>
        <v/>
      </c>
      <c r="E1198" s="17"/>
      <c r="F1198" s="18" t="str">
        <f>IF($C1198="","",IFERROR(VLOOKUP($C1198,Services!$A$4:$C$203,3,FALSE),0))</f>
        <v/>
      </c>
      <c r="G1198" s="20" t="str">
        <f t="shared" si="36"/>
        <v/>
      </c>
      <c r="H1198" s="18"/>
      <c r="I1198" s="20" t="str">
        <f t="shared" si="37"/>
        <v/>
      </c>
      <c r="J1198" s="21" t="str">
        <f>IF(OR($A1198="",$C1198=""),"",$A1198&amp;"#"&amp;COUNTIFS($A$4:$A1198,$A1198,$C$4:$C1198,"&lt;&gt;"))</f>
        <v/>
      </c>
    </row>
    <row r="1199" spans="1:10" x14ac:dyDescent="0.3">
      <c r="A1199" s="17"/>
      <c r="B1199" s="19" t="str">
        <f>IF($A1199="","",IFERROR(INDEX(Bills!$B:$B,MATCH($A1199,Bills!$A:$A,0)),""))</f>
        <v/>
      </c>
      <c r="C1199" s="17"/>
      <c r="D1199" s="21" t="str">
        <f>IF($C1199="","",IFERROR(VLOOKUP($C1199,Services!$A$4:$C$203,2,FALSE),"Other"))</f>
        <v/>
      </c>
      <c r="E1199" s="17"/>
      <c r="F1199" s="18" t="str">
        <f>IF($C1199="","",IFERROR(VLOOKUP($C1199,Services!$A$4:$C$203,3,FALSE),0))</f>
        <v/>
      </c>
      <c r="G1199" s="20" t="str">
        <f t="shared" si="36"/>
        <v/>
      </c>
      <c r="H1199" s="18"/>
      <c r="I1199" s="20" t="str">
        <f t="shared" si="37"/>
        <v/>
      </c>
      <c r="J1199" s="21" t="str">
        <f>IF(OR($A1199="",$C1199=""),"",$A1199&amp;"#"&amp;COUNTIFS($A$4:$A1199,$A1199,$C$4:$C1199,"&lt;&gt;"))</f>
        <v/>
      </c>
    </row>
    <row r="1200" spans="1:10" x14ac:dyDescent="0.3">
      <c r="A1200" s="17"/>
      <c r="B1200" s="19" t="str">
        <f>IF($A1200="","",IFERROR(INDEX(Bills!$B:$B,MATCH($A1200,Bills!$A:$A,0)),""))</f>
        <v/>
      </c>
      <c r="C1200" s="17"/>
      <c r="D1200" s="21" t="str">
        <f>IF($C1200="","",IFERROR(VLOOKUP($C1200,Services!$A$4:$C$203,2,FALSE),"Other"))</f>
        <v/>
      </c>
      <c r="E1200" s="17"/>
      <c r="F1200" s="18" t="str">
        <f>IF($C1200="","",IFERROR(VLOOKUP($C1200,Services!$A$4:$C$203,3,FALSE),0))</f>
        <v/>
      </c>
      <c r="G1200" s="20" t="str">
        <f t="shared" si="36"/>
        <v/>
      </c>
      <c r="H1200" s="18"/>
      <c r="I1200" s="20" t="str">
        <f t="shared" si="37"/>
        <v/>
      </c>
      <c r="J1200" s="21" t="str">
        <f>IF(OR($A1200="",$C1200=""),"",$A1200&amp;"#"&amp;COUNTIFS($A$4:$A1200,$A1200,$C$4:$C1200,"&lt;&gt;"))</f>
        <v/>
      </c>
    </row>
    <row r="1201" spans="1:10" x14ac:dyDescent="0.3">
      <c r="A1201" s="17"/>
      <c r="B1201" s="19" t="str">
        <f>IF($A1201="","",IFERROR(INDEX(Bills!$B:$B,MATCH($A1201,Bills!$A:$A,0)),""))</f>
        <v/>
      </c>
      <c r="C1201" s="17"/>
      <c r="D1201" s="21" t="str">
        <f>IF($C1201="","",IFERROR(VLOOKUP($C1201,Services!$A$4:$C$203,2,FALSE),"Other"))</f>
        <v/>
      </c>
      <c r="E1201" s="17"/>
      <c r="F1201" s="18" t="str">
        <f>IF($C1201="","",IFERROR(VLOOKUP($C1201,Services!$A$4:$C$203,3,FALSE),0))</f>
        <v/>
      </c>
      <c r="G1201" s="20" t="str">
        <f t="shared" si="36"/>
        <v/>
      </c>
      <c r="H1201" s="18"/>
      <c r="I1201" s="20" t="str">
        <f t="shared" si="37"/>
        <v/>
      </c>
      <c r="J1201" s="21" t="str">
        <f>IF(OR($A1201="",$C1201=""),"",$A1201&amp;"#"&amp;COUNTIFS($A$4:$A1201,$A1201,$C$4:$C1201,"&lt;&gt;"))</f>
        <v/>
      </c>
    </row>
    <row r="1202" spans="1:10" x14ac:dyDescent="0.3">
      <c r="A1202" s="17"/>
      <c r="B1202" s="19" t="str">
        <f>IF($A1202="","",IFERROR(INDEX(Bills!$B:$B,MATCH($A1202,Bills!$A:$A,0)),""))</f>
        <v/>
      </c>
      <c r="C1202" s="17"/>
      <c r="D1202" s="21" t="str">
        <f>IF($C1202="","",IFERROR(VLOOKUP($C1202,Services!$A$4:$C$203,2,FALSE),"Other"))</f>
        <v/>
      </c>
      <c r="E1202" s="17"/>
      <c r="F1202" s="18" t="str">
        <f>IF($C1202="","",IFERROR(VLOOKUP($C1202,Services!$A$4:$C$203,3,FALSE),0))</f>
        <v/>
      </c>
      <c r="G1202" s="20" t="str">
        <f t="shared" si="36"/>
        <v/>
      </c>
      <c r="H1202" s="18"/>
      <c r="I1202" s="20" t="str">
        <f t="shared" si="37"/>
        <v/>
      </c>
      <c r="J1202" s="21" t="str">
        <f>IF(OR($A1202="",$C1202=""),"",$A1202&amp;"#"&amp;COUNTIFS($A$4:$A1202,$A1202,$C$4:$C1202,"&lt;&gt;"))</f>
        <v/>
      </c>
    </row>
    <row r="1203" spans="1:10" x14ac:dyDescent="0.3">
      <c r="A1203" s="17"/>
      <c r="B1203" s="19" t="str">
        <f>IF($A1203="","",IFERROR(INDEX(Bills!$B:$B,MATCH($A1203,Bills!$A:$A,0)),""))</f>
        <v/>
      </c>
      <c r="C1203" s="17"/>
      <c r="D1203" s="21" t="str">
        <f>IF($C1203="","",IFERROR(VLOOKUP($C1203,Services!$A$4:$C$203,2,FALSE),"Other"))</f>
        <v/>
      </c>
      <c r="E1203" s="17"/>
      <c r="F1203" s="18" t="str">
        <f>IF($C1203="","",IFERROR(VLOOKUP($C1203,Services!$A$4:$C$203,3,FALSE),0))</f>
        <v/>
      </c>
      <c r="G1203" s="20" t="str">
        <f t="shared" si="36"/>
        <v/>
      </c>
      <c r="H1203" s="18"/>
      <c r="I1203" s="20" t="str">
        <f t="shared" si="37"/>
        <v/>
      </c>
      <c r="J1203" s="21" t="str">
        <f>IF(OR($A1203="",$C1203=""),"",$A1203&amp;"#"&amp;COUNTIFS($A$4:$A1203,$A1203,$C$4:$C1203,"&lt;&gt;"))</f>
        <v/>
      </c>
    </row>
    <row r="1204" spans="1:10" x14ac:dyDescent="0.3">
      <c r="A1204" s="17"/>
      <c r="B1204" s="19" t="str">
        <f>IF($A1204="","",IFERROR(INDEX(Bills!$B:$B,MATCH($A1204,Bills!$A:$A,0)),""))</f>
        <v/>
      </c>
      <c r="C1204" s="17"/>
      <c r="D1204" s="21" t="str">
        <f>IF($C1204="","",IFERROR(VLOOKUP($C1204,Services!$A$4:$C$203,2,FALSE),"Other"))</f>
        <v/>
      </c>
      <c r="E1204" s="17"/>
      <c r="F1204" s="18" t="str">
        <f>IF($C1204="","",IFERROR(VLOOKUP($C1204,Services!$A$4:$C$203,3,FALSE),0))</f>
        <v/>
      </c>
      <c r="G1204" s="20" t="str">
        <f t="shared" si="36"/>
        <v/>
      </c>
      <c r="H1204" s="18"/>
      <c r="I1204" s="20" t="str">
        <f t="shared" si="37"/>
        <v/>
      </c>
      <c r="J1204" s="21" t="str">
        <f>IF(OR($A1204="",$C1204=""),"",$A1204&amp;"#"&amp;COUNTIFS($A$4:$A1204,$A1204,$C$4:$C1204,"&lt;&gt;"))</f>
        <v/>
      </c>
    </row>
    <row r="1205" spans="1:10" x14ac:dyDescent="0.3">
      <c r="A1205" s="17"/>
      <c r="B1205" s="19" t="str">
        <f>IF($A1205="","",IFERROR(INDEX(Bills!$B:$B,MATCH($A1205,Bills!$A:$A,0)),""))</f>
        <v/>
      </c>
      <c r="C1205" s="17"/>
      <c r="D1205" s="21" t="str">
        <f>IF($C1205="","",IFERROR(VLOOKUP($C1205,Services!$A$4:$C$203,2,FALSE),"Other"))</f>
        <v/>
      </c>
      <c r="E1205" s="17"/>
      <c r="F1205" s="18" t="str">
        <f>IF($C1205="","",IFERROR(VLOOKUP($C1205,Services!$A$4:$C$203,3,FALSE),0))</f>
        <v/>
      </c>
      <c r="G1205" s="20" t="str">
        <f t="shared" si="36"/>
        <v/>
      </c>
      <c r="H1205" s="18"/>
      <c r="I1205" s="20" t="str">
        <f t="shared" si="37"/>
        <v/>
      </c>
      <c r="J1205" s="21" t="str">
        <f>IF(OR($A1205="",$C1205=""),"",$A1205&amp;"#"&amp;COUNTIFS($A$4:$A1205,$A1205,$C$4:$C1205,"&lt;&gt;"))</f>
        <v/>
      </c>
    </row>
    <row r="1206" spans="1:10" x14ac:dyDescent="0.3">
      <c r="A1206" s="17"/>
      <c r="B1206" s="19" t="str">
        <f>IF($A1206="","",IFERROR(INDEX(Bills!$B:$B,MATCH($A1206,Bills!$A:$A,0)),""))</f>
        <v/>
      </c>
      <c r="C1206" s="17"/>
      <c r="D1206" s="21" t="str">
        <f>IF($C1206="","",IFERROR(VLOOKUP($C1206,Services!$A$4:$C$203,2,FALSE),"Other"))</f>
        <v/>
      </c>
      <c r="E1206" s="17"/>
      <c r="F1206" s="18" t="str">
        <f>IF($C1206="","",IFERROR(VLOOKUP($C1206,Services!$A$4:$C$203,3,FALSE),0))</f>
        <v/>
      </c>
      <c r="G1206" s="20" t="str">
        <f t="shared" si="36"/>
        <v/>
      </c>
      <c r="H1206" s="18"/>
      <c r="I1206" s="20" t="str">
        <f t="shared" si="37"/>
        <v/>
      </c>
      <c r="J1206" s="21" t="str">
        <f>IF(OR($A1206="",$C1206=""),"",$A1206&amp;"#"&amp;COUNTIFS($A$4:$A1206,$A1206,$C$4:$C1206,"&lt;&gt;"))</f>
        <v/>
      </c>
    </row>
    <row r="1207" spans="1:10" x14ac:dyDescent="0.3">
      <c r="A1207" s="17"/>
      <c r="B1207" s="19" t="str">
        <f>IF($A1207="","",IFERROR(INDEX(Bills!$B:$B,MATCH($A1207,Bills!$A:$A,0)),""))</f>
        <v/>
      </c>
      <c r="C1207" s="17"/>
      <c r="D1207" s="21" t="str">
        <f>IF($C1207="","",IFERROR(VLOOKUP($C1207,Services!$A$4:$C$203,2,FALSE),"Other"))</f>
        <v/>
      </c>
      <c r="E1207" s="17"/>
      <c r="F1207" s="18" t="str">
        <f>IF($C1207="","",IFERROR(VLOOKUP($C1207,Services!$A$4:$C$203,3,FALSE),0))</f>
        <v/>
      </c>
      <c r="G1207" s="20" t="str">
        <f t="shared" si="36"/>
        <v/>
      </c>
      <c r="H1207" s="18"/>
      <c r="I1207" s="20" t="str">
        <f t="shared" si="37"/>
        <v/>
      </c>
      <c r="J1207" s="21" t="str">
        <f>IF(OR($A1207="",$C1207=""),"",$A1207&amp;"#"&amp;COUNTIFS($A$4:$A1207,$A1207,$C$4:$C1207,"&lt;&gt;"))</f>
        <v/>
      </c>
    </row>
    <row r="1208" spans="1:10" x14ac:dyDescent="0.3">
      <c r="A1208" s="17"/>
      <c r="B1208" s="19" t="str">
        <f>IF($A1208="","",IFERROR(INDEX(Bills!$B:$B,MATCH($A1208,Bills!$A:$A,0)),""))</f>
        <v/>
      </c>
      <c r="C1208" s="17"/>
      <c r="D1208" s="21" t="str">
        <f>IF($C1208="","",IFERROR(VLOOKUP($C1208,Services!$A$4:$C$203,2,FALSE),"Other"))</f>
        <v/>
      </c>
      <c r="E1208" s="17"/>
      <c r="F1208" s="18" t="str">
        <f>IF($C1208="","",IFERROR(VLOOKUP($C1208,Services!$A$4:$C$203,3,FALSE),0))</f>
        <v/>
      </c>
      <c r="G1208" s="20" t="str">
        <f t="shared" si="36"/>
        <v/>
      </c>
      <c r="H1208" s="18"/>
      <c r="I1208" s="20" t="str">
        <f t="shared" si="37"/>
        <v/>
      </c>
      <c r="J1208" s="21" t="str">
        <f>IF(OR($A1208="",$C1208=""),"",$A1208&amp;"#"&amp;COUNTIFS($A$4:$A1208,$A1208,$C$4:$C1208,"&lt;&gt;"))</f>
        <v/>
      </c>
    </row>
    <row r="1209" spans="1:10" x14ac:dyDescent="0.3">
      <c r="A1209" s="17"/>
      <c r="B1209" s="19" t="str">
        <f>IF($A1209="","",IFERROR(INDEX(Bills!$B:$B,MATCH($A1209,Bills!$A:$A,0)),""))</f>
        <v/>
      </c>
      <c r="C1209" s="17"/>
      <c r="D1209" s="21" t="str">
        <f>IF($C1209="","",IFERROR(VLOOKUP($C1209,Services!$A$4:$C$203,2,FALSE),"Other"))</f>
        <v/>
      </c>
      <c r="E1209" s="17"/>
      <c r="F1209" s="18" t="str">
        <f>IF($C1209="","",IFERROR(VLOOKUP($C1209,Services!$A$4:$C$203,3,FALSE),0))</f>
        <v/>
      </c>
      <c r="G1209" s="20" t="str">
        <f t="shared" si="36"/>
        <v/>
      </c>
      <c r="H1209" s="18"/>
      <c r="I1209" s="20" t="str">
        <f t="shared" si="37"/>
        <v/>
      </c>
      <c r="J1209" s="21" t="str">
        <f>IF(OR($A1209="",$C1209=""),"",$A1209&amp;"#"&amp;COUNTIFS($A$4:$A1209,$A1209,$C$4:$C1209,"&lt;&gt;"))</f>
        <v/>
      </c>
    </row>
    <row r="1210" spans="1:10" x14ac:dyDescent="0.3">
      <c r="A1210" s="17"/>
      <c r="B1210" s="19" t="str">
        <f>IF($A1210="","",IFERROR(INDEX(Bills!$B:$B,MATCH($A1210,Bills!$A:$A,0)),""))</f>
        <v/>
      </c>
      <c r="C1210" s="17"/>
      <c r="D1210" s="21" t="str">
        <f>IF($C1210="","",IFERROR(VLOOKUP($C1210,Services!$A$4:$C$203,2,FALSE),"Other"))</f>
        <v/>
      </c>
      <c r="E1210" s="17"/>
      <c r="F1210" s="18" t="str">
        <f>IF($C1210="","",IFERROR(VLOOKUP($C1210,Services!$A$4:$C$203,3,FALSE),0))</f>
        <v/>
      </c>
      <c r="G1210" s="20" t="str">
        <f t="shared" si="36"/>
        <v/>
      </c>
      <c r="H1210" s="18"/>
      <c r="I1210" s="20" t="str">
        <f t="shared" si="37"/>
        <v/>
      </c>
      <c r="J1210" s="21" t="str">
        <f>IF(OR($A1210="",$C1210=""),"",$A1210&amp;"#"&amp;COUNTIFS($A$4:$A1210,$A1210,$C$4:$C1210,"&lt;&gt;"))</f>
        <v/>
      </c>
    </row>
    <row r="1211" spans="1:10" x14ac:dyDescent="0.3">
      <c r="A1211" s="17"/>
      <c r="B1211" s="19" t="str">
        <f>IF($A1211="","",IFERROR(INDEX(Bills!$B:$B,MATCH($A1211,Bills!$A:$A,0)),""))</f>
        <v/>
      </c>
      <c r="C1211" s="17"/>
      <c r="D1211" s="21" t="str">
        <f>IF($C1211="","",IFERROR(VLOOKUP($C1211,Services!$A$4:$C$203,2,FALSE),"Other"))</f>
        <v/>
      </c>
      <c r="E1211" s="17"/>
      <c r="F1211" s="18" t="str">
        <f>IF($C1211="","",IFERROR(VLOOKUP($C1211,Services!$A$4:$C$203,3,FALSE),0))</f>
        <v/>
      </c>
      <c r="G1211" s="20" t="str">
        <f t="shared" si="36"/>
        <v/>
      </c>
      <c r="H1211" s="18"/>
      <c r="I1211" s="20" t="str">
        <f t="shared" si="37"/>
        <v/>
      </c>
      <c r="J1211" s="21" t="str">
        <f>IF(OR($A1211="",$C1211=""),"",$A1211&amp;"#"&amp;COUNTIFS($A$4:$A1211,$A1211,$C$4:$C1211,"&lt;&gt;"))</f>
        <v/>
      </c>
    </row>
    <row r="1212" spans="1:10" x14ac:dyDescent="0.3">
      <c r="A1212" s="17"/>
      <c r="B1212" s="19" t="str">
        <f>IF($A1212="","",IFERROR(INDEX(Bills!$B:$B,MATCH($A1212,Bills!$A:$A,0)),""))</f>
        <v/>
      </c>
      <c r="C1212" s="17"/>
      <c r="D1212" s="21" t="str">
        <f>IF($C1212="","",IFERROR(VLOOKUP($C1212,Services!$A$4:$C$203,2,FALSE),"Other"))</f>
        <v/>
      </c>
      <c r="E1212" s="17"/>
      <c r="F1212" s="18" t="str">
        <f>IF($C1212="","",IFERROR(VLOOKUP($C1212,Services!$A$4:$C$203,3,FALSE),0))</f>
        <v/>
      </c>
      <c r="G1212" s="20" t="str">
        <f t="shared" si="36"/>
        <v/>
      </c>
      <c r="H1212" s="18"/>
      <c r="I1212" s="20" t="str">
        <f t="shared" si="37"/>
        <v/>
      </c>
      <c r="J1212" s="21" t="str">
        <f>IF(OR($A1212="",$C1212=""),"",$A1212&amp;"#"&amp;COUNTIFS($A$4:$A1212,$A1212,$C$4:$C1212,"&lt;&gt;"))</f>
        <v/>
      </c>
    </row>
    <row r="1213" spans="1:10" x14ac:dyDescent="0.3">
      <c r="A1213" s="17"/>
      <c r="B1213" s="19" t="str">
        <f>IF($A1213="","",IFERROR(INDEX(Bills!$B:$B,MATCH($A1213,Bills!$A:$A,0)),""))</f>
        <v/>
      </c>
      <c r="C1213" s="17"/>
      <c r="D1213" s="21" t="str">
        <f>IF($C1213="","",IFERROR(VLOOKUP($C1213,Services!$A$4:$C$203,2,FALSE),"Other"))</f>
        <v/>
      </c>
      <c r="E1213" s="17"/>
      <c r="F1213" s="18" t="str">
        <f>IF($C1213="","",IFERROR(VLOOKUP($C1213,Services!$A$4:$C$203,3,FALSE),0))</f>
        <v/>
      </c>
      <c r="G1213" s="20" t="str">
        <f t="shared" si="36"/>
        <v/>
      </c>
      <c r="H1213" s="18"/>
      <c r="I1213" s="20" t="str">
        <f t="shared" si="37"/>
        <v/>
      </c>
      <c r="J1213" s="21" t="str">
        <f>IF(OR($A1213="",$C1213=""),"",$A1213&amp;"#"&amp;COUNTIFS($A$4:$A1213,$A1213,$C$4:$C1213,"&lt;&gt;"))</f>
        <v/>
      </c>
    </row>
    <row r="1214" spans="1:10" x14ac:dyDescent="0.3">
      <c r="A1214" s="17"/>
      <c r="B1214" s="19" t="str">
        <f>IF($A1214="","",IFERROR(INDEX(Bills!$B:$B,MATCH($A1214,Bills!$A:$A,0)),""))</f>
        <v/>
      </c>
      <c r="C1214" s="17"/>
      <c r="D1214" s="21" t="str">
        <f>IF($C1214="","",IFERROR(VLOOKUP($C1214,Services!$A$4:$C$203,2,FALSE),"Other"))</f>
        <v/>
      </c>
      <c r="E1214" s="17"/>
      <c r="F1214" s="18" t="str">
        <f>IF($C1214="","",IFERROR(VLOOKUP($C1214,Services!$A$4:$C$203,3,FALSE),0))</f>
        <v/>
      </c>
      <c r="G1214" s="20" t="str">
        <f t="shared" si="36"/>
        <v/>
      </c>
      <c r="H1214" s="18"/>
      <c r="I1214" s="20" t="str">
        <f t="shared" si="37"/>
        <v/>
      </c>
      <c r="J1214" s="21" t="str">
        <f>IF(OR($A1214="",$C1214=""),"",$A1214&amp;"#"&amp;COUNTIFS($A$4:$A1214,$A1214,$C$4:$C1214,"&lt;&gt;"))</f>
        <v/>
      </c>
    </row>
    <row r="1215" spans="1:10" x14ac:dyDescent="0.3">
      <c r="A1215" s="17"/>
      <c r="B1215" s="19" t="str">
        <f>IF($A1215="","",IFERROR(INDEX(Bills!$B:$B,MATCH($A1215,Bills!$A:$A,0)),""))</f>
        <v/>
      </c>
      <c r="C1215" s="17"/>
      <c r="D1215" s="21" t="str">
        <f>IF($C1215="","",IFERROR(VLOOKUP($C1215,Services!$A$4:$C$203,2,FALSE),"Other"))</f>
        <v/>
      </c>
      <c r="E1215" s="17"/>
      <c r="F1215" s="18" t="str">
        <f>IF($C1215="","",IFERROR(VLOOKUP($C1215,Services!$A$4:$C$203,3,FALSE),0))</f>
        <v/>
      </c>
      <c r="G1215" s="20" t="str">
        <f t="shared" si="36"/>
        <v/>
      </c>
      <c r="H1215" s="18"/>
      <c r="I1215" s="20" t="str">
        <f t="shared" si="37"/>
        <v/>
      </c>
      <c r="J1215" s="21" t="str">
        <f>IF(OR($A1215="",$C1215=""),"",$A1215&amp;"#"&amp;COUNTIFS($A$4:$A1215,$A1215,$C$4:$C1215,"&lt;&gt;"))</f>
        <v/>
      </c>
    </row>
    <row r="1216" spans="1:10" x14ac:dyDescent="0.3">
      <c r="A1216" s="17"/>
      <c r="B1216" s="19" t="str">
        <f>IF($A1216="","",IFERROR(INDEX(Bills!$B:$B,MATCH($A1216,Bills!$A:$A,0)),""))</f>
        <v/>
      </c>
      <c r="C1216" s="17"/>
      <c r="D1216" s="21" t="str">
        <f>IF($C1216="","",IFERROR(VLOOKUP($C1216,Services!$A$4:$C$203,2,FALSE),"Other"))</f>
        <v/>
      </c>
      <c r="E1216" s="17"/>
      <c r="F1216" s="18" t="str">
        <f>IF($C1216="","",IFERROR(VLOOKUP($C1216,Services!$A$4:$C$203,3,FALSE),0))</f>
        <v/>
      </c>
      <c r="G1216" s="20" t="str">
        <f t="shared" si="36"/>
        <v/>
      </c>
      <c r="H1216" s="18"/>
      <c r="I1216" s="20" t="str">
        <f t="shared" si="37"/>
        <v/>
      </c>
      <c r="J1216" s="21" t="str">
        <f>IF(OR($A1216="",$C1216=""),"",$A1216&amp;"#"&amp;COUNTIFS($A$4:$A1216,$A1216,$C$4:$C1216,"&lt;&gt;"))</f>
        <v/>
      </c>
    </row>
    <row r="1217" spans="1:10" x14ac:dyDescent="0.3">
      <c r="A1217" s="17"/>
      <c r="B1217" s="19" t="str">
        <f>IF($A1217="","",IFERROR(INDEX(Bills!$B:$B,MATCH($A1217,Bills!$A:$A,0)),""))</f>
        <v/>
      </c>
      <c r="C1217" s="17"/>
      <c r="D1217" s="21" t="str">
        <f>IF($C1217="","",IFERROR(VLOOKUP($C1217,Services!$A$4:$C$203,2,FALSE),"Other"))</f>
        <v/>
      </c>
      <c r="E1217" s="17"/>
      <c r="F1217" s="18" t="str">
        <f>IF($C1217="","",IFERROR(VLOOKUP($C1217,Services!$A$4:$C$203,3,FALSE),0))</f>
        <v/>
      </c>
      <c r="G1217" s="20" t="str">
        <f t="shared" si="36"/>
        <v/>
      </c>
      <c r="H1217" s="18"/>
      <c r="I1217" s="20" t="str">
        <f t="shared" si="37"/>
        <v/>
      </c>
      <c r="J1217" s="21" t="str">
        <f>IF(OR($A1217="",$C1217=""),"",$A1217&amp;"#"&amp;COUNTIFS($A$4:$A1217,$A1217,$C$4:$C1217,"&lt;&gt;"))</f>
        <v/>
      </c>
    </row>
    <row r="1218" spans="1:10" x14ac:dyDescent="0.3">
      <c r="A1218" s="17"/>
      <c r="B1218" s="19" t="str">
        <f>IF($A1218="","",IFERROR(INDEX(Bills!$B:$B,MATCH($A1218,Bills!$A:$A,0)),""))</f>
        <v/>
      </c>
      <c r="C1218" s="17"/>
      <c r="D1218" s="21" t="str">
        <f>IF($C1218="","",IFERROR(VLOOKUP($C1218,Services!$A$4:$C$203,2,FALSE),"Other"))</f>
        <v/>
      </c>
      <c r="E1218" s="17"/>
      <c r="F1218" s="18" t="str">
        <f>IF($C1218="","",IFERROR(VLOOKUP($C1218,Services!$A$4:$C$203,3,FALSE),0))</f>
        <v/>
      </c>
      <c r="G1218" s="20" t="str">
        <f t="shared" si="36"/>
        <v/>
      </c>
      <c r="H1218" s="18"/>
      <c r="I1218" s="20" t="str">
        <f t="shared" si="37"/>
        <v/>
      </c>
      <c r="J1218" s="21" t="str">
        <f>IF(OR($A1218="",$C1218=""),"",$A1218&amp;"#"&amp;COUNTIFS($A$4:$A1218,$A1218,$C$4:$C1218,"&lt;&gt;"))</f>
        <v/>
      </c>
    </row>
    <row r="1219" spans="1:10" x14ac:dyDescent="0.3">
      <c r="A1219" s="17"/>
      <c r="B1219" s="19" t="str">
        <f>IF($A1219="","",IFERROR(INDEX(Bills!$B:$B,MATCH($A1219,Bills!$A:$A,0)),""))</f>
        <v/>
      </c>
      <c r="C1219" s="17"/>
      <c r="D1219" s="21" t="str">
        <f>IF($C1219="","",IFERROR(VLOOKUP($C1219,Services!$A$4:$C$203,2,FALSE),"Other"))</f>
        <v/>
      </c>
      <c r="E1219" s="17"/>
      <c r="F1219" s="18" t="str">
        <f>IF($C1219="","",IFERROR(VLOOKUP($C1219,Services!$A$4:$C$203,3,FALSE),0))</f>
        <v/>
      </c>
      <c r="G1219" s="20" t="str">
        <f t="shared" si="36"/>
        <v/>
      </c>
      <c r="H1219" s="18"/>
      <c r="I1219" s="20" t="str">
        <f t="shared" si="37"/>
        <v/>
      </c>
      <c r="J1219" s="21" t="str">
        <f>IF(OR($A1219="",$C1219=""),"",$A1219&amp;"#"&amp;COUNTIFS($A$4:$A1219,$A1219,$C$4:$C1219,"&lt;&gt;"))</f>
        <v/>
      </c>
    </row>
    <row r="1220" spans="1:10" x14ac:dyDescent="0.3">
      <c r="A1220" s="17"/>
      <c r="B1220" s="19" t="str">
        <f>IF($A1220="","",IFERROR(INDEX(Bills!$B:$B,MATCH($A1220,Bills!$A:$A,0)),""))</f>
        <v/>
      </c>
      <c r="C1220" s="17"/>
      <c r="D1220" s="21" t="str">
        <f>IF($C1220="","",IFERROR(VLOOKUP($C1220,Services!$A$4:$C$203,2,FALSE),"Other"))</f>
        <v/>
      </c>
      <c r="E1220" s="17"/>
      <c r="F1220" s="18" t="str">
        <f>IF($C1220="","",IFERROR(VLOOKUP($C1220,Services!$A$4:$C$203,3,FALSE),0))</f>
        <v/>
      </c>
      <c r="G1220" s="20" t="str">
        <f t="shared" ref="G1220:G1283" si="38">IF($C1220="","",IF($E1220="",1,N($E1220))*N($F1220))</f>
        <v/>
      </c>
      <c r="H1220" s="18"/>
      <c r="I1220" s="20" t="str">
        <f t="shared" ref="I1220:I1283" si="39">IF($C1220="","",G1220-N(H1220))</f>
        <v/>
      </c>
      <c r="J1220" s="21" t="str">
        <f>IF(OR($A1220="",$C1220=""),"",$A1220&amp;"#"&amp;COUNTIFS($A$4:$A1220,$A1220,$C$4:$C1220,"&lt;&gt;"))</f>
        <v/>
      </c>
    </row>
    <row r="1221" spans="1:10" x14ac:dyDescent="0.3">
      <c r="A1221" s="17"/>
      <c r="B1221" s="19" t="str">
        <f>IF($A1221="","",IFERROR(INDEX(Bills!$B:$B,MATCH($A1221,Bills!$A:$A,0)),""))</f>
        <v/>
      </c>
      <c r="C1221" s="17"/>
      <c r="D1221" s="21" t="str">
        <f>IF($C1221="","",IFERROR(VLOOKUP($C1221,Services!$A$4:$C$203,2,FALSE),"Other"))</f>
        <v/>
      </c>
      <c r="E1221" s="17"/>
      <c r="F1221" s="18" t="str">
        <f>IF($C1221="","",IFERROR(VLOOKUP($C1221,Services!$A$4:$C$203,3,FALSE),0))</f>
        <v/>
      </c>
      <c r="G1221" s="20" t="str">
        <f t="shared" si="38"/>
        <v/>
      </c>
      <c r="H1221" s="18"/>
      <c r="I1221" s="20" t="str">
        <f t="shared" si="39"/>
        <v/>
      </c>
      <c r="J1221" s="21" t="str">
        <f>IF(OR($A1221="",$C1221=""),"",$A1221&amp;"#"&amp;COUNTIFS($A$4:$A1221,$A1221,$C$4:$C1221,"&lt;&gt;"))</f>
        <v/>
      </c>
    </row>
    <row r="1222" spans="1:10" x14ac:dyDescent="0.3">
      <c r="A1222" s="17"/>
      <c r="B1222" s="19" t="str">
        <f>IF($A1222="","",IFERROR(INDEX(Bills!$B:$B,MATCH($A1222,Bills!$A:$A,0)),""))</f>
        <v/>
      </c>
      <c r="C1222" s="17"/>
      <c r="D1222" s="21" t="str">
        <f>IF($C1222="","",IFERROR(VLOOKUP($C1222,Services!$A$4:$C$203,2,FALSE),"Other"))</f>
        <v/>
      </c>
      <c r="E1222" s="17"/>
      <c r="F1222" s="18" t="str">
        <f>IF($C1222="","",IFERROR(VLOOKUP($C1222,Services!$A$4:$C$203,3,FALSE),0))</f>
        <v/>
      </c>
      <c r="G1222" s="20" t="str">
        <f t="shared" si="38"/>
        <v/>
      </c>
      <c r="H1222" s="18"/>
      <c r="I1222" s="20" t="str">
        <f t="shared" si="39"/>
        <v/>
      </c>
      <c r="J1222" s="21" t="str">
        <f>IF(OR($A1222="",$C1222=""),"",$A1222&amp;"#"&amp;COUNTIFS($A$4:$A1222,$A1222,$C$4:$C1222,"&lt;&gt;"))</f>
        <v/>
      </c>
    </row>
    <row r="1223" spans="1:10" x14ac:dyDescent="0.3">
      <c r="A1223" s="17"/>
      <c r="B1223" s="19" t="str">
        <f>IF($A1223="","",IFERROR(INDEX(Bills!$B:$B,MATCH($A1223,Bills!$A:$A,0)),""))</f>
        <v/>
      </c>
      <c r="C1223" s="17"/>
      <c r="D1223" s="21" t="str">
        <f>IF($C1223="","",IFERROR(VLOOKUP($C1223,Services!$A$4:$C$203,2,FALSE),"Other"))</f>
        <v/>
      </c>
      <c r="E1223" s="17"/>
      <c r="F1223" s="18" t="str">
        <f>IF($C1223="","",IFERROR(VLOOKUP($C1223,Services!$A$4:$C$203,3,FALSE),0))</f>
        <v/>
      </c>
      <c r="G1223" s="20" t="str">
        <f t="shared" si="38"/>
        <v/>
      </c>
      <c r="H1223" s="18"/>
      <c r="I1223" s="20" t="str">
        <f t="shared" si="39"/>
        <v/>
      </c>
      <c r="J1223" s="21" t="str">
        <f>IF(OR($A1223="",$C1223=""),"",$A1223&amp;"#"&amp;COUNTIFS($A$4:$A1223,$A1223,$C$4:$C1223,"&lt;&gt;"))</f>
        <v/>
      </c>
    </row>
    <row r="1224" spans="1:10" x14ac:dyDescent="0.3">
      <c r="A1224" s="17"/>
      <c r="B1224" s="19" t="str">
        <f>IF($A1224="","",IFERROR(INDEX(Bills!$B:$B,MATCH($A1224,Bills!$A:$A,0)),""))</f>
        <v/>
      </c>
      <c r="C1224" s="17"/>
      <c r="D1224" s="21" t="str">
        <f>IF($C1224="","",IFERROR(VLOOKUP($C1224,Services!$A$4:$C$203,2,FALSE),"Other"))</f>
        <v/>
      </c>
      <c r="E1224" s="17"/>
      <c r="F1224" s="18" t="str">
        <f>IF($C1224="","",IFERROR(VLOOKUP($C1224,Services!$A$4:$C$203,3,FALSE),0))</f>
        <v/>
      </c>
      <c r="G1224" s="20" t="str">
        <f t="shared" si="38"/>
        <v/>
      </c>
      <c r="H1224" s="18"/>
      <c r="I1224" s="20" t="str">
        <f t="shared" si="39"/>
        <v/>
      </c>
      <c r="J1224" s="21" t="str">
        <f>IF(OR($A1224="",$C1224=""),"",$A1224&amp;"#"&amp;COUNTIFS($A$4:$A1224,$A1224,$C$4:$C1224,"&lt;&gt;"))</f>
        <v/>
      </c>
    </row>
    <row r="1225" spans="1:10" x14ac:dyDescent="0.3">
      <c r="A1225" s="17"/>
      <c r="B1225" s="19" t="str">
        <f>IF($A1225="","",IFERROR(INDEX(Bills!$B:$B,MATCH($A1225,Bills!$A:$A,0)),""))</f>
        <v/>
      </c>
      <c r="C1225" s="17"/>
      <c r="D1225" s="21" t="str">
        <f>IF($C1225="","",IFERROR(VLOOKUP($C1225,Services!$A$4:$C$203,2,FALSE),"Other"))</f>
        <v/>
      </c>
      <c r="E1225" s="17"/>
      <c r="F1225" s="18" t="str">
        <f>IF($C1225="","",IFERROR(VLOOKUP($C1225,Services!$A$4:$C$203,3,FALSE),0))</f>
        <v/>
      </c>
      <c r="G1225" s="20" t="str">
        <f t="shared" si="38"/>
        <v/>
      </c>
      <c r="H1225" s="18"/>
      <c r="I1225" s="20" t="str">
        <f t="shared" si="39"/>
        <v/>
      </c>
      <c r="J1225" s="21" t="str">
        <f>IF(OR($A1225="",$C1225=""),"",$A1225&amp;"#"&amp;COUNTIFS($A$4:$A1225,$A1225,$C$4:$C1225,"&lt;&gt;"))</f>
        <v/>
      </c>
    </row>
    <row r="1226" spans="1:10" x14ac:dyDescent="0.3">
      <c r="A1226" s="17"/>
      <c r="B1226" s="19" t="str">
        <f>IF($A1226="","",IFERROR(INDEX(Bills!$B:$B,MATCH($A1226,Bills!$A:$A,0)),""))</f>
        <v/>
      </c>
      <c r="C1226" s="17"/>
      <c r="D1226" s="21" t="str">
        <f>IF($C1226="","",IFERROR(VLOOKUP($C1226,Services!$A$4:$C$203,2,FALSE),"Other"))</f>
        <v/>
      </c>
      <c r="E1226" s="17"/>
      <c r="F1226" s="18" t="str">
        <f>IF($C1226="","",IFERROR(VLOOKUP($C1226,Services!$A$4:$C$203,3,FALSE),0))</f>
        <v/>
      </c>
      <c r="G1226" s="20" t="str">
        <f t="shared" si="38"/>
        <v/>
      </c>
      <c r="H1226" s="18"/>
      <c r="I1226" s="20" t="str">
        <f t="shared" si="39"/>
        <v/>
      </c>
      <c r="J1226" s="21" t="str">
        <f>IF(OR($A1226="",$C1226=""),"",$A1226&amp;"#"&amp;COUNTIFS($A$4:$A1226,$A1226,$C$4:$C1226,"&lt;&gt;"))</f>
        <v/>
      </c>
    </row>
    <row r="1227" spans="1:10" x14ac:dyDescent="0.3">
      <c r="A1227" s="17"/>
      <c r="B1227" s="19" t="str">
        <f>IF($A1227="","",IFERROR(INDEX(Bills!$B:$B,MATCH($A1227,Bills!$A:$A,0)),""))</f>
        <v/>
      </c>
      <c r="C1227" s="17"/>
      <c r="D1227" s="21" t="str">
        <f>IF($C1227="","",IFERROR(VLOOKUP($C1227,Services!$A$4:$C$203,2,FALSE),"Other"))</f>
        <v/>
      </c>
      <c r="E1227" s="17"/>
      <c r="F1227" s="18" t="str">
        <f>IF($C1227="","",IFERROR(VLOOKUP($C1227,Services!$A$4:$C$203,3,FALSE),0))</f>
        <v/>
      </c>
      <c r="G1227" s="20" t="str">
        <f t="shared" si="38"/>
        <v/>
      </c>
      <c r="H1227" s="18"/>
      <c r="I1227" s="20" t="str">
        <f t="shared" si="39"/>
        <v/>
      </c>
      <c r="J1227" s="21" t="str">
        <f>IF(OR($A1227="",$C1227=""),"",$A1227&amp;"#"&amp;COUNTIFS($A$4:$A1227,$A1227,$C$4:$C1227,"&lt;&gt;"))</f>
        <v/>
      </c>
    </row>
    <row r="1228" spans="1:10" x14ac:dyDescent="0.3">
      <c r="A1228" s="17"/>
      <c r="B1228" s="19" t="str">
        <f>IF($A1228="","",IFERROR(INDEX(Bills!$B:$B,MATCH($A1228,Bills!$A:$A,0)),""))</f>
        <v/>
      </c>
      <c r="C1228" s="17"/>
      <c r="D1228" s="21" t="str">
        <f>IF($C1228="","",IFERROR(VLOOKUP($C1228,Services!$A$4:$C$203,2,FALSE),"Other"))</f>
        <v/>
      </c>
      <c r="E1228" s="17"/>
      <c r="F1228" s="18" t="str">
        <f>IF($C1228="","",IFERROR(VLOOKUP($C1228,Services!$A$4:$C$203,3,FALSE),0))</f>
        <v/>
      </c>
      <c r="G1228" s="20" t="str">
        <f t="shared" si="38"/>
        <v/>
      </c>
      <c r="H1228" s="18"/>
      <c r="I1228" s="20" t="str">
        <f t="shared" si="39"/>
        <v/>
      </c>
      <c r="J1228" s="21" t="str">
        <f>IF(OR($A1228="",$C1228=""),"",$A1228&amp;"#"&amp;COUNTIFS($A$4:$A1228,$A1228,$C$4:$C1228,"&lt;&gt;"))</f>
        <v/>
      </c>
    </row>
    <row r="1229" spans="1:10" x14ac:dyDescent="0.3">
      <c r="A1229" s="17"/>
      <c r="B1229" s="19" t="str">
        <f>IF($A1229="","",IFERROR(INDEX(Bills!$B:$B,MATCH($A1229,Bills!$A:$A,0)),""))</f>
        <v/>
      </c>
      <c r="C1229" s="17"/>
      <c r="D1229" s="21" t="str">
        <f>IF($C1229="","",IFERROR(VLOOKUP($C1229,Services!$A$4:$C$203,2,FALSE),"Other"))</f>
        <v/>
      </c>
      <c r="E1229" s="17"/>
      <c r="F1229" s="18" t="str">
        <f>IF($C1229="","",IFERROR(VLOOKUP($C1229,Services!$A$4:$C$203,3,FALSE),0))</f>
        <v/>
      </c>
      <c r="G1229" s="20" t="str">
        <f t="shared" si="38"/>
        <v/>
      </c>
      <c r="H1229" s="18"/>
      <c r="I1229" s="20" t="str">
        <f t="shared" si="39"/>
        <v/>
      </c>
      <c r="J1229" s="21" t="str">
        <f>IF(OR($A1229="",$C1229=""),"",$A1229&amp;"#"&amp;COUNTIFS($A$4:$A1229,$A1229,$C$4:$C1229,"&lt;&gt;"))</f>
        <v/>
      </c>
    </row>
    <row r="1230" spans="1:10" x14ac:dyDescent="0.3">
      <c r="A1230" s="17"/>
      <c r="B1230" s="19" t="str">
        <f>IF($A1230="","",IFERROR(INDEX(Bills!$B:$B,MATCH($A1230,Bills!$A:$A,0)),""))</f>
        <v/>
      </c>
      <c r="C1230" s="17"/>
      <c r="D1230" s="21" t="str">
        <f>IF($C1230="","",IFERROR(VLOOKUP($C1230,Services!$A$4:$C$203,2,FALSE),"Other"))</f>
        <v/>
      </c>
      <c r="E1230" s="17"/>
      <c r="F1230" s="18" t="str">
        <f>IF($C1230="","",IFERROR(VLOOKUP($C1230,Services!$A$4:$C$203,3,FALSE),0))</f>
        <v/>
      </c>
      <c r="G1230" s="20" t="str">
        <f t="shared" si="38"/>
        <v/>
      </c>
      <c r="H1230" s="18"/>
      <c r="I1230" s="20" t="str">
        <f t="shared" si="39"/>
        <v/>
      </c>
      <c r="J1230" s="21" t="str">
        <f>IF(OR($A1230="",$C1230=""),"",$A1230&amp;"#"&amp;COUNTIFS($A$4:$A1230,$A1230,$C$4:$C1230,"&lt;&gt;"))</f>
        <v/>
      </c>
    </row>
    <row r="1231" spans="1:10" x14ac:dyDescent="0.3">
      <c r="A1231" s="17"/>
      <c r="B1231" s="19" t="str">
        <f>IF($A1231="","",IFERROR(INDEX(Bills!$B:$B,MATCH($A1231,Bills!$A:$A,0)),""))</f>
        <v/>
      </c>
      <c r="C1231" s="17"/>
      <c r="D1231" s="21" t="str">
        <f>IF($C1231="","",IFERROR(VLOOKUP($C1231,Services!$A$4:$C$203,2,FALSE),"Other"))</f>
        <v/>
      </c>
      <c r="E1231" s="17"/>
      <c r="F1231" s="18" t="str">
        <f>IF($C1231="","",IFERROR(VLOOKUP($C1231,Services!$A$4:$C$203,3,FALSE),0))</f>
        <v/>
      </c>
      <c r="G1231" s="20" t="str">
        <f t="shared" si="38"/>
        <v/>
      </c>
      <c r="H1231" s="18"/>
      <c r="I1231" s="20" t="str">
        <f t="shared" si="39"/>
        <v/>
      </c>
      <c r="J1231" s="21" t="str">
        <f>IF(OR($A1231="",$C1231=""),"",$A1231&amp;"#"&amp;COUNTIFS($A$4:$A1231,$A1231,$C$4:$C1231,"&lt;&gt;"))</f>
        <v/>
      </c>
    </row>
    <row r="1232" spans="1:10" x14ac:dyDescent="0.3">
      <c r="A1232" s="17"/>
      <c r="B1232" s="19" t="str">
        <f>IF($A1232="","",IFERROR(INDEX(Bills!$B:$B,MATCH($A1232,Bills!$A:$A,0)),""))</f>
        <v/>
      </c>
      <c r="C1232" s="17"/>
      <c r="D1232" s="21" t="str">
        <f>IF($C1232="","",IFERROR(VLOOKUP($C1232,Services!$A$4:$C$203,2,FALSE),"Other"))</f>
        <v/>
      </c>
      <c r="E1232" s="17"/>
      <c r="F1232" s="18" t="str">
        <f>IF($C1232="","",IFERROR(VLOOKUP($C1232,Services!$A$4:$C$203,3,FALSE),0))</f>
        <v/>
      </c>
      <c r="G1232" s="20" t="str">
        <f t="shared" si="38"/>
        <v/>
      </c>
      <c r="H1232" s="18"/>
      <c r="I1232" s="20" t="str">
        <f t="shared" si="39"/>
        <v/>
      </c>
      <c r="J1232" s="21" t="str">
        <f>IF(OR($A1232="",$C1232=""),"",$A1232&amp;"#"&amp;COUNTIFS($A$4:$A1232,$A1232,$C$4:$C1232,"&lt;&gt;"))</f>
        <v/>
      </c>
    </row>
    <row r="1233" spans="1:10" x14ac:dyDescent="0.3">
      <c r="A1233" s="17"/>
      <c r="B1233" s="19" t="str">
        <f>IF($A1233="","",IFERROR(INDEX(Bills!$B:$B,MATCH($A1233,Bills!$A:$A,0)),""))</f>
        <v/>
      </c>
      <c r="C1233" s="17"/>
      <c r="D1233" s="21" t="str">
        <f>IF($C1233="","",IFERROR(VLOOKUP($C1233,Services!$A$4:$C$203,2,FALSE),"Other"))</f>
        <v/>
      </c>
      <c r="E1233" s="17"/>
      <c r="F1233" s="18" t="str">
        <f>IF($C1233="","",IFERROR(VLOOKUP($C1233,Services!$A$4:$C$203,3,FALSE),0))</f>
        <v/>
      </c>
      <c r="G1233" s="20" t="str">
        <f t="shared" si="38"/>
        <v/>
      </c>
      <c r="H1233" s="18"/>
      <c r="I1233" s="20" t="str">
        <f t="shared" si="39"/>
        <v/>
      </c>
      <c r="J1233" s="21" t="str">
        <f>IF(OR($A1233="",$C1233=""),"",$A1233&amp;"#"&amp;COUNTIFS($A$4:$A1233,$A1233,$C$4:$C1233,"&lt;&gt;"))</f>
        <v/>
      </c>
    </row>
    <row r="1234" spans="1:10" x14ac:dyDescent="0.3">
      <c r="A1234" s="17"/>
      <c r="B1234" s="19" t="str">
        <f>IF($A1234="","",IFERROR(INDEX(Bills!$B:$B,MATCH($A1234,Bills!$A:$A,0)),""))</f>
        <v/>
      </c>
      <c r="C1234" s="17"/>
      <c r="D1234" s="21" t="str">
        <f>IF($C1234="","",IFERROR(VLOOKUP($C1234,Services!$A$4:$C$203,2,FALSE),"Other"))</f>
        <v/>
      </c>
      <c r="E1234" s="17"/>
      <c r="F1234" s="18" t="str">
        <f>IF($C1234="","",IFERROR(VLOOKUP($C1234,Services!$A$4:$C$203,3,FALSE),0))</f>
        <v/>
      </c>
      <c r="G1234" s="20" t="str">
        <f t="shared" si="38"/>
        <v/>
      </c>
      <c r="H1234" s="18"/>
      <c r="I1234" s="20" t="str">
        <f t="shared" si="39"/>
        <v/>
      </c>
      <c r="J1234" s="21" t="str">
        <f>IF(OR($A1234="",$C1234=""),"",$A1234&amp;"#"&amp;COUNTIFS($A$4:$A1234,$A1234,$C$4:$C1234,"&lt;&gt;"))</f>
        <v/>
      </c>
    </row>
    <row r="1235" spans="1:10" x14ac:dyDescent="0.3">
      <c r="A1235" s="17"/>
      <c r="B1235" s="19" t="str">
        <f>IF($A1235="","",IFERROR(INDEX(Bills!$B:$B,MATCH($A1235,Bills!$A:$A,0)),""))</f>
        <v/>
      </c>
      <c r="C1235" s="17"/>
      <c r="D1235" s="21" t="str">
        <f>IF($C1235="","",IFERROR(VLOOKUP($C1235,Services!$A$4:$C$203,2,FALSE),"Other"))</f>
        <v/>
      </c>
      <c r="E1235" s="17"/>
      <c r="F1235" s="18" t="str">
        <f>IF($C1235="","",IFERROR(VLOOKUP($C1235,Services!$A$4:$C$203,3,FALSE),0))</f>
        <v/>
      </c>
      <c r="G1235" s="20" t="str">
        <f t="shared" si="38"/>
        <v/>
      </c>
      <c r="H1235" s="18"/>
      <c r="I1235" s="20" t="str">
        <f t="shared" si="39"/>
        <v/>
      </c>
      <c r="J1235" s="21" t="str">
        <f>IF(OR($A1235="",$C1235=""),"",$A1235&amp;"#"&amp;COUNTIFS($A$4:$A1235,$A1235,$C$4:$C1235,"&lt;&gt;"))</f>
        <v/>
      </c>
    </row>
    <row r="1236" spans="1:10" x14ac:dyDescent="0.3">
      <c r="A1236" s="17"/>
      <c r="B1236" s="19" t="str">
        <f>IF($A1236="","",IFERROR(INDEX(Bills!$B:$B,MATCH($A1236,Bills!$A:$A,0)),""))</f>
        <v/>
      </c>
      <c r="C1236" s="17"/>
      <c r="D1236" s="21" t="str">
        <f>IF($C1236="","",IFERROR(VLOOKUP($C1236,Services!$A$4:$C$203,2,FALSE),"Other"))</f>
        <v/>
      </c>
      <c r="E1236" s="17"/>
      <c r="F1236" s="18" t="str">
        <f>IF($C1236="","",IFERROR(VLOOKUP($C1236,Services!$A$4:$C$203,3,FALSE),0))</f>
        <v/>
      </c>
      <c r="G1236" s="20" t="str">
        <f t="shared" si="38"/>
        <v/>
      </c>
      <c r="H1236" s="18"/>
      <c r="I1236" s="20" t="str">
        <f t="shared" si="39"/>
        <v/>
      </c>
      <c r="J1236" s="21" t="str">
        <f>IF(OR($A1236="",$C1236=""),"",$A1236&amp;"#"&amp;COUNTIFS($A$4:$A1236,$A1236,$C$4:$C1236,"&lt;&gt;"))</f>
        <v/>
      </c>
    </row>
    <row r="1237" spans="1:10" x14ac:dyDescent="0.3">
      <c r="A1237" s="17"/>
      <c r="B1237" s="19" t="str">
        <f>IF($A1237="","",IFERROR(INDEX(Bills!$B:$B,MATCH($A1237,Bills!$A:$A,0)),""))</f>
        <v/>
      </c>
      <c r="C1237" s="17"/>
      <c r="D1237" s="21" t="str">
        <f>IF($C1237="","",IFERROR(VLOOKUP($C1237,Services!$A$4:$C$203,2,FALSE),"Other"))</f>
        <v/>
      </c>
      <c r="E1237" s="17"/>
      <c r="F1237" s="18" t="str">
        <f>IF($C1237="","",IFERROR(VLOOKUP($C1237,Services!$A$4:$C$203,3,FALSE),0))</f>
        <v/>
      </c>
      <c r="G1237" s="20" t="str">
        <f t="shared" si="38"/>
        <v/>
      </c>
      <c r="H1237" s="18"/>
      <c r="I1237" s="20" t="str">
        <f t="shared" si="39"/>
        <v/>
      </c>
      <c r="J1237" s="21" t="str">
        <f>IF(OR($A1237="",$C1237=""),"",$A1237&amp;"#"&amp;COUNTIFS($A$4:$A1237,$A1237,$C$4:$C1237,"&lt;&gt;"))</f>
        <v/>
      </c>
    </row>
    <row r="1238" spans="1:10" x14ac:dyDescent="0.3">
      <c r="A1238" s="17"/>
      <c r="B1238" s="19" t="str">
        <f>IF($A1238="","",IFERROR(INDEX(Bills!$B:$B,MATCH($A1238,Bills!$A:$A,0)),""))</f>
        <v/>
      </c>
      <c r="C1238" s="17"/>
      <c r="D1238" s="21" t="str">
        <f>IF($C1238="","",IFERROR(VLOOKUP($C1238,Services!$A$4:$C$203,2,FALSE),"Other"))</f>
        <v/>
      </c>
      <c r="E1238" s="17"/>
      <c r="F1238" s="18" t="str">
        <f>IF($C1238="","",IFERROR(VLOOKUP($C1238,Services!$A$4:$C$203,3,FALSE),0))</f>
        <v/>
      </c>
      <c r="G1238" s="20" t="str">
        <f t="shared" si="38"/>
        <v/>
      </c>
      <c r="H1238" s="18"/>
      <c r="I1238" s="20" t="str">
        <f t="shared" si="39"/>
        <v/>
      </c>
      <c r="J1238" s="21" t="str">
        <f>IF(OR($A1238="",$C1238=""),"",$A1238&amp;"#"&amp;COUNTIFS($A$4:$A1238,$A1238,$C$4:$C1238,"&lt;&gt;"))</f>
        <v/>
      </c>
    </row>
    <row r="1239" spans="1:10" x14ac:dyDescent="0.3">
      <c r="A1239" s="17"/>
      <c r="B1239" s="19" t="str">
        <f>IF($A1239="","",IFERROR(INDEX(Bills!$B:$B,MATCH($A1239,Bills!$A:$A,0)),""))</f>
        <v/>
      </c>
      <c r="C1239" s="17"/>
      <c r="D1239" s="21" t="str">
        <f>IF($C1239="","",IFERROR(VLOOKUP($C1239,Services!$A$4:$C$203,2,FALSE),"Other"))</f>
        <v/>
      </c>
      <c r="E1239" s="17"/>
      <c r="F1239" s="18" t="str">
        <f>IF($C1239="","",IFERROR(VLOOKUP($C1239,Services!$A$4:$C$203,3,FALSE),0))</f>
        <v/>
      </c>
      <c r="G1239" s="20" t="str">
        <f t="shared" si="38"/>
        <v/>
      </c>
      <c r="H1239" s="18"/>
      <c r="I1239" s="20" t="str">
        <f t="shared" si="39"/>
        <v/>
      </c>
      <c r="J1239" s="21" t="str">
        <f>IF(OR($A1239="",$C1239=""),"",$A1239&amp;"#"&amp;COUNTIFS($A$4:$A1239,$A1239,$C$4:$C1239,"&lt;&gt;"))</f>
        <v/>
      </c>
    </row>
    <row r="1240" spans="1:10" x14ac:dyDescent="0.3">
      <c r="A1240" s="17"/>
      <c r="B1240" s="19" t="str">
        <f>IF($A1240="","",IFERROR(INDEX(Bills!$B:$B,MATCH($A1240,Bills!$A:$A,0)),""))</f>
        <v/>
      </c>
      <c r="C1240" s="17"/>
      <c r="D1240" s="21" t="str">
        <f>IF($C1240="","",IFERROR(VLOOKUP($C1240,Services!$A$4:$C$203,2,FALSE),"Other"))</f>
        <v/>
      </c>
      <c r="E1240" s="17"/>
      <c r="F1240" s="18" t="str">
        <f>IF($C1240="","",IFERROR(VLOOKUP($C1240,Services!$A$4:$C$203,3,FALSE),0))</f>
        <v/>
      </c>
      <c r="G1240" s="20" t="str">
        <f t="shared" si="38"/>
        <v/>
      </c>
      <c r="H1240" s="18"/>
      <c r="I1240" s="20" t="str">
        <f t="shared" si="39"/>
        <v/>
      </c>
      <c r="J1240" s="21" t="str">
        <f>IF(OR($A1240="",$C1240=""),"",$A1240&amp;"#"&amp;COUNTIFS($A$4:$A1240,$A1240,$C$4:$C1240,"&lt;&gt;"))</f>
        <v/>
      </c>
    </row>
    <row r="1241" spans="1:10" x14ac:dyDescent="0.3">
      <c r="A1241" s="17"/>
      <c r="B1241" s="19" t="str">
        <f>IF($A1241="","",IFERROR(INDEX(Bills!$B:$B,MATCH($A1241,Bills!$A:$A,0)),""))</f>
        <v/>
      </c>
      <c r="C1241" s="17"/>
      <c r="D1241" s="21" t="str">
        <f>IF($C1241="","",IFERROR(VLOOKUP($C1241,Services!$A$4:$C$203,2,FALSE),"Other"))</f>
        <v/>
      </c>
      <c r="E1241" s="17"/>
      <c r="F1241" s="18" t="str">
        <f>IF($C1241="","",IFERROR(VLOOKUP($C1241,Services!$A$4:$C$203,3,FALSE),0))</f>
        <v/>
      </c>
      <c r="G1241" s="20" t="str">
        <f t="shared" si="38"/>
        <v/>
      </c>
      <c r="H1241" s="18"/>
      <c r="I1241" s="20" t="str">
        <f t="shared" si="39"/>
        <v/>
      </c>
      <c r="J1241" s="21" t="str">
        <f>IF(OR($A1241="",$C1241=""),"",$A1241&amp;"#"&amp;COUNTIFS($A$4:$A1241,$A1241,$C$4:$C1241,"&lt;&gt;"))</f>
        <v/>
      </c>
    </row>
    <row r="1242" spans="1:10" x14ac:dyDescent="0.3">
      <c r="A1242" s="17"/>
      <c r="B1242" s="19" t="str">
        <f>IF($A1242="","",IFERROR(INDEX(Bills!$B:$B,MATCH($A1242,Bills!$A:$A,0)),""))</f>
        <v/>
      </c>
      <c r="C1242" s="17"/>
      <c r="D1242" s="21" t="str">
        <f>IF($C1242="","",IFERROR(VLOOKUP($C1242,Services!$A$4:$C$203,2,FALSE),"Other"))</f>
        <v/>
      </c>
      <c r="E1242" s="17"/>
      <c r="F1242" s="18" t="str">
        <f>IF($C1242="","",IFERROR(VLOOKUP($C1242,Services!$A$4:$C$203,3,FALSE),0))</f>
        <v/>
      </c>
      <c r="G1242" s="20" t="str">
        <f t="shared" si="38"/>
        <v/>
      </c>
      <c r="H1242" s="18"/>
      <c r="I1242" s="20" t="str">
        <f t="shared" si="39"/>
        <v/>
      </c>
      <c r="J1242" s="21" t="str">
        <f>IF(OR($A1242="",$C1242=""),"",$A1242&amp;"#"&amp;COUNTIFS($A$4:$A1242,$A1242,$C$4:$C1242,"&lt;&gt;"))</f>
        <v/>
      </c>
    </row>
    <row r="1243" spans="1:10" x14ac:dyDescent="0.3">
      <c r="A1243" s="17"/>
      <c r="B1243" s="19" t="str">
        <f>IF($A1243="","",IFERROR(INDEX(Bills!$B:$B,MATCH($A1243,Bills!$A:$A,0)),""))</f>
        <v/>
      </c>
      <c r="C1243" s="17"/>
      <c r="D1243" s="21" t="str">
        <f>IF($C1243="","",IFERROR(VLOOKUP($C1243,Services!$A$4:$C$203,2,FALSE),"Other"))</f>
        <v/>
      </c>
      <c r="E1243" s="17"/>
      <c r="F1243" s="18" t="str">
        <f>IF($C1243="","",IFERROR(VLOOKUP($C1243,Services!$A$4:$C$203,3,FALSE),0))</f>
        <v/>
      </c>
      <c r="G1243" s="20" t="str">
        <f t="shared" si="38"/>
        <v/>
      </c>
      <c r="H1243" s="18"/>
      <c r="I1243" s="20" t="str">
        <f t="shared" si="39"/>
        <v/>
      </c>
      <c r="J1243" s="21" t="str">
        <f>IF(OR($A1243="",$C1243=""),"",$A1243&amp;"#"&amp;COUNTIFS($A$4:$A1243,$A1243,$C$4:$C1243,"&lt;&gt;"))</f>
        <v/>
      </c>
    </row>
    <row r="1244" spans="1:10" x14ac:dyDescent="0.3">
      <c r="A1244" s="17"/>
      <c r="B1244" s="19" t="str">
        <f>IF($A1244="","",IFERROR(INDEX(Bills!$B:$B,MATCH($A1244,Bills!$A:$A,0)),""))</f>
        <v/>
      </c>
      <c r="C1244" s="17"/>
      <c r="D1244" s="21" t="str">
        <f>IF($C1244="","",IFERROR(VLOOKUP($C1244,Services!$A$4:$C$203,2,FALSE),"Other"))</f>
        <v/>
      </c>
      <c r="E1244" s="17"/>
      <c r="F1244" s="18" t="str">
        <f>IF($C1244="","",IFERROR(VLOOKUP($C1244,Services!$A$4:$C$203,3,FALSE),0))</f>
        <v/>
      </c>
      <c r="G1244" s="20" t="str">
        <f t="shared" si="38"/>
        <v/>
      </c>
      <c r="H1244" s="18"/>
      <c r="I1244" s="20" t="str">
        <f t="shared" si="39"/>
        <v/>
      </c>
      <c r="J1244" s="21" t="str">
        <f>IF(OR($A1244="",$C1244=""),"",$A1244&amp;"#"&amp;COUNTIFS($A$4:$A1244,$A1244,$C$4:$C1244,"&lt;&gt;"))</f>
        <v/>
      </c>
    </row>
    <row r="1245" spans="1:10" x14ac:dyDescent="0.3">
      <c r="A1245" s="17"/>
      <c r="B1245" s="19" t="str">
        <f>IF($A1245="","",IFERROR(INDEX(Bills!$B:$B,MATCH($A1245,Bills!$A:$A,0)),""))</f>
        <v/>
      </c>
      <c r="C1245" s="17"/>
      <c r="D1245" s="21" t="str">
        <f>IF($C1245="","",IFERROR(VLOOKUP($C1245,Services!$A$4:$C$203,2,FALSE),"Other"))</f>
        <v/>
      </c>
      <c r="E1245" s="17"/>
      <c r="F1245" s="18" t="str">
        <f>IF($C1245="","",IFERROR(VLOOKUP($C1245,Services!$A$4:$C$203,3,FALSE),0))</f>
        <v/>
      </c>
      <c r="G1245" s="20" t="str">
        <f t="shared" si="38"/>
        <v/>
      </c>
      <c r="H1245" s="18"/>
      <c r="I1245" s="20" t="str">
        <f t="shared" si="39"/>
        <v/>
      </c>
      <c r="J1245" s="21" t="str">
        <f>IF(OR($A1245="",$C1245=""),"",$A1245&amp;"#"&amp;COUNTIFS($A$4:$A1245,$A1245,$C$4:$C1245,"&lt;&gt;"))</f>
        <v/>
      </c>
    </row>
    <row r="1246" spans="1:10" x14ac:dyDescent="0.3">
      <c r="A1246" s="17"/>
      <c r="B1246" s="19" t="str">
        <f>IF($A1246="","",IFERROR(INDEX(Bills!$B:$B,MATCH($A1246,Bills!$A:$A,0)),""))</f>
        <v/>
      </c>
      <c r="C1246" s="17"/>
      <c r="D1246" s="21" t="str">
        <f>IF($C1246="","",IFERROR(VLOOKUP($C1246,Services!$A$4:$C$203,2,FALSE),"Other"))</f>
        <v/>
      </c>
      <c r="E1246" s="17"/>
      <c r="F1246" s="18" t="str">
        <f>IF($C1246="","",IFERROR(VLOOKUP($C1246,Services!$A$4:$C$203,3,FALSE),0))</f>
        <v/>
      </c>
      <c r="G1246" s="20" t="str">
        <f t="shared" si="38"/>
        <v/>
      </c>
      <c r="H1246" s="18"/>
      <c r="I1246" s="20" t="str">
        <f t="shared" si="39"/>
        <v/>
      </c>
      <c r="J1246" s="21" t="str">
        <f>IF(OR($A1246="",$C1246=""),"",$A1246&amp;"#"&amp;COUNTIFS($A$4:$A1246,$A1246,$C$4:$C1246,"&lt;&gt;"))</f>
        <v/>
      </c>
    </row>
    <row r="1247" spans="1:10" x14ac:dyDescent="0.3">
      <c r="A1247" s="17"/>
      <c r="B1247" s="19" t="str">
        <f>IF($A1247="","",IFERROR(INDEX(Bills!$B:$B,MATCH($A1247,Bills!$A:$A,0)),""))</f>
        <v/>
      </c>
      <c r="C1247" s="17"/>
      <c r="D1247" s="21" t="str">
        <f>IF($C1247="","",IFERROR(VLOOKUP($C1247,Services!$A$4:$C$203,2,FALSE),"Other"))</f>
        <v/>
      </c>
      <c r="E1247" s="17"/>
      <c r="F1247" s="18" t="str">
        <f>IF($C1247="","",IFERROR(VLOOKUP($C1247,Services!$A$4:$C$203,3,FALSE),0))</f>
        <v/>
      </c>
      <c r="G1247" s="20" t="str">
        <f t="shared" si="38"/>
        <v/>
      </c>
      <c r="H1247" s="18"/>
      <c r="I1247" s="20" t="str">
        <f t="shared" si="39"/>
        <v/>
      </c>
      <c r="J1247" s="21" t="str">
        <f>IF(OR($A1247="",$C1247=""),"",$A1247&amp;"#"&amp;COUNTIFS($A$4:$A1247,$A1247,$C$4:$C1247,"&lt;&gt;"))</f>
        <v/>
      </c>
    </row>
    <row r="1248" spans="1:10" x14ac:dyDescent="0.3">
      <c r="A1248" s="17"/>
      <c r="B1248" s="19" t="str">
        <f>IF($A1248="","",IFERROR(INDEX(Bills!$B:$B,MATCH($A1248,Bills!$A:$A,0)),""))</f>
        <v/>
      </c>
      <c r="C1248" s="17"/>
      <c r="D1248" s="21" t="str">
        <f>IF($C1248="","",IFERROR(VLOOKUP($C1248,Services!$A$4:$C$203,2,FALSE),"Other"))</f>
        <v/>
      </c>
      <c r="E1248" s="17"/>
      <c r="F1248" s="18" t="str">
        <f>IF($C1248="","",IFERROR(VLOOKUP($C1248,Services!$A$4:$C$203,3,FALSE),0))</f>
        <v/>
      </c>
      <c r="G1248" s="20" t="str">
        <f t="shared" si="38"/>
        <v/>
      </c>
      <c r="H1248" s="18"/>
      <c r="I1248" s="20" t="str">
        <f t="shared" si="39"/>
        <v/>
      </c>
      <c r="J1248" s="21" t="str">
        <f>IF(OR($A1248="",$C1248=""),"",$A1248&amp;"#"&amp;COUNTIFS($A$4:$A1248,$A1248,$C$4:$C1248,"&lt;&gt;"))</f>
        <v/>
      </c>
    </row>
    <row r="1249" spans="1:10" x14ac:dyDescent="0.3">
      <c r="A1249" s="17"/>
      <c r="B1249" s="19" t="str">
        <f>IF($A1249="","",IFERROR(INDEX(Bills!$B:$B,MATCH($A1249,Bills!$A:$A,0)),""))</f>
        <v/>
      </c>
      <c r="C1249" s="17"/>
      <c r="D1249" s="21" t="str">
        <f>IF($C1249="","",IFERROR(VLOOKUP($C1249,Services!$A$4:$C$203,2,FALSE),"Other"))</f>
        <v/>
      </c>
      <c r="E1249" s="17"/>
      <c r="F1249" s="18" t="str">
        <f>IF($C1249="","",IFERROR(VLOOKUP($C1249,Services!$A$4:$C$203,3,FALSE),0))</f>
        <v/>
      </c>
      <c r="G1249" s="20" t="str">
        <f t="shared" si="38"/>
        <v/>
      </c>
      <c r="H1249" s="18"/>
      <c r="I1249" s="20" t="str">
        <f t="shared" si="39"/>
        <v/>
      </c>
      <c r="J1249" s="21" t="str">
        <f>IF(OR($A1249="",$C1249=""),"",$A1249&amp;"#"&amp;COUNTIFS($A$4:$A1249,$A1249,$C$4:$C1249,"&lt;&gt;"))</f>
        <v/>
      </c>
    </row>
    <row r="1250" spans="1:10" x14ac:dyDescent="0.3">
      <c r="A1250" s="17"/>
      <c r="B1250" s="19" t="str">
        <f>IF($A1250="","",IFERROR(INDEX(Bills!$B:$B,MATCH($A1250,Bills!$A:$A,0)),""))</f>
        <v/>
      </c>
      <c r="C1250" s="17"/>
      <c r="D1250" s="21" t="str">
        <f>IF($C1250="","",IFERROR(VLOOKUP($C1250,Services!$A$4:$C$203,2,FALSE),"Other"))</f>
        <v/>
      </c>
      <c r="E1250" s="17"/>
      <c r="F1250" s="18" t="str">
        <f>IF($C1250="","",IFERROR(VLOOKUP($C1250,Services!$A$4:$C$203,3,FALSE),0))</f>
        <v/>
      </c>
      <c r="G1250" s="20" t="str">
        <f t="shared" si="38"/>
        <v/>
      </c>
      <c r="H1250" s="18"/>
      <c r="I1250" s="20" t="str">
        <f t="shared" si="39"/>
        <v/>
      </c>
      <c r="J1250" s="21" t="str">
        <f>IF(OR($A1250="",$C1250=""),"",$A1250&amp;"#"&amp;COUNTIFS($A$4:$A1250,$A1250,$C$4:$C1250,"&lt;&gt;"))</f>
        <v/>
      </c>
    </row>
    <row r="1251" spans="1:10" x14ac:dyDescent="0.3">
      <c r="A1251" s="17"/>
      <c r="B1251" s="19" t="str">
        <f>IF($A1251="","",IFERROR(INDEX(Bills!$B:$B,MATCH($A1251,Bills!$A:$A,0)),""))</f>
        <v/>
      </c>
      <c r="C1251" s="17"/>
      <c r="D1251" s="21" t="str">
        <f>IF($C1251="","",IFERROR(VLOOKUP($C1251,Services!$A$4:$C$203,2,FALSE),"Other"))</f>
        <v/>
      </c>
      <c r="E1251" s="17"/>
      <c r="F1251" s="18" t="str">
        <f>IF($C1251="","",IFERROR(VLOOKUP($C1251,Services!$A$4:$C$203,3,FALSE),0))</f>
        <v/>
      </c>
      <c r="G1251" s="20" t="str">
        <f t="shared" si="38"/>
        <v/>
      </c>
      <c r="H1251" s="18"/>
      <c r="I1251" s="20" t="str">
        <f t="shared" si="39"/>
        <v/>
      </c>
      <c r="J1251" s="21" t="str">
        <f>IF(OR($A1251="",$C1251=""),"",$A1251&amp;"#"&amp;COUNTIFS($A$4:$A1251,$A1251,$C$4:$C1251,"&lt;&gt;"))</f>
        <v/>
      </c>
    </row>
    <row r="1252" spans="1:10" x14ac:dyDescent="0.3">
      <c r="A1252" s="17"/>
      <c r="B1252" s="19" t="str">
        <f>IF($A1252="","",IFERROR(INDEX(Bills!$B:$B,MATCH($A1252,Bills!$A:$A,0)),""))</f>
        <v/>
      </c>
      <c r="C1252" s="17"/>
      <c r="D1252" s="21" t="str">
        <f>IF($C1252="","",IFERROR(VLOOKUP($C1252,Services!$A$4:$C$203,2,FALSE),"Other"))</f>
        <v/>
      </c>
      <c r="E1252" s="17"/>
      <c r="F1252" s="18" t="str">
        <f>IF($C1252="","",IFERROR(VLOOKUP($C1252,Services!$A$4:$C$203,3,FALSE),0))</f>
        <v/>
      </c>
      <c r="G1252" s="20" t="str">
        <f t="shared" si="38"/>
        <v/>
      </c>
      <c r="H1252" s="18"/>
      <c r="I1252" s="20" t="str">
        <f t="shared" si="39"/>
        <v/>
      </c>
      <c r="J1252" s="21" t="str">
        <f>IF(OR($A1252="",$C1252=""),"",$A1252&amp;"#"&amp;COUNTIFS($A$4:$A1252,$A1252,$C$4:$C1252,"&lt;&gt;"))</f>
        <v/>
      </c>
    </row>
    <row r="1253" spans="1:10" x14ac:dyDescent="0.3">
      <c r="A1253" s="17"/>
      <c r="B1253" s="19" t="str">
        <f>IF($A1253="","",IFERROR(INDEX(Bills!$B:$B,MATCH($A1253,Bills!$A:$A,0)),""))</f>
        <v/>
      </c>
      <c r="C1253" s="17"/>
      <c r="D1253" s="21" t="str">
        <f>IF($C1253="","",IFERROR(VLOOKUP($C1253,Services!$A$4:$C$203,2,FALSE),"Other"))</f>
        <v/>
      </c>
      <c r="E1253" s="17"/>
      <c r="F1253" s="18" t="str">
        <f>IF($C1253="","",IFERROR(VLOOKUP($C1253,Services!$A$4:$C$203,3,FALSE),0))</f>
        <v/>
      </c>
      <c r="G1253" s="20" t="str">
        <f t="shared" si="38"/>
        <v/>
      </c>
      <c r="H1253" s="18"/>
      <c r="I1253" s="20" t="str">
        <f t="shared" si="39"/>
        <v/>
      </c>
      <c r="J1253" s="21" t="str">
        <f>IF(OR($A1253="",$C1253=""),"",$A1253&amp;"#"&amp;COUNTIFS($A$4:$A1253,$A1253,$C$4:$C1253,"&lt;&gt;"))</f>
        <v/>
      </c>
    </row>
    <row r="1254" spans="1:10" x14ac:dyDescent="0.3">
      <c r="A1254" s="17"/>
      <c r="B1254" s="19" t="str">
        <f>IF($A1254="","",IFERROR(INDEX(Bills!$B:$B,MATCH($A1254,Bills!$A:$A,0)),""))</f>
        <v/>
      </c>
      <c r="C1254" s="17"/>
      <c r="D1254" s="21" t="str">
        <f>IF($C1254="","",IFERROR(VLOOKUP($C1254,Services!$A$4:$C$203,2,FALSE),"Other"))</f>
        <v/>
      </c>
      <c r="E1254" s="17"/>
      <c r="F1254" s="18" t="str">
        <f>IF($C1254="","",IFERROR(VLOOKUP($C1254,Services!$A$4:$C$203,3,FALSE),0))</f>
        <v/>
      </c>
      <c r="G1254" s="20" t="str">
        <f t="shared" si="38"/>
        <v/>
      </c>
      <c r="H1254" s="18"/>
      <c r="I1254" s="20" t="str">
        <f t="shared" si="39"/>
        <v/>
      </c>
      <c r="J1254" s="21" t="str">
        <f>IF(OR($A1254="",$C1254=""),"",$A1254&amp;"#"&amp;COUNTIFS($A$4:$A1254,$A1254,$C$4:$C1254,"&lt;&gt;"))</f>
        <v/>
      </c>
    </row>
    <row r="1255" spans="1:10" x14ac:dyDescent="0.3">
      <c r="A1255" s="17"/>
      <c r="B1255" s="19" t="str">
        <f>IF($A1255="","",IFERROR(INDEX(Bills!$B:$B,MATCH($A1255,Bills!$A:$A,0)),""))</f>
        <v/>
      </c>
      <c r="C1255" s="17"/>
      <c r="D1255" s="21" t="str">
        <f>IF($C1255="","",IFERROR(VLOOKUP($C1255,Services!$A$4:$C$203,2,FALSE),"Other"))</f>
        <v/>
      </c>
      <c r="E1255" s="17"/>
      <c r="F1255" s="18" t="str">
        <f>IF($C1255="","",IFERROR(VLOOKUP($C1255,Services!$A$4:$C$203,3,FALSE),0))</f>
        <v/>
      </c>
      <c r="G1255" s="20" t="str">
        <f t="shared" si="38"/>
        <v/>
      </c>
      <c r="H1255" s="18"/>
      <c r="I1255" s="20" t="str">
        <f t="shared" si="39"/>
        <v/>
      </c>
      <c r="J1255" s="21" t="str">
        <f>IF(OR($A1255="",$C1255=""),"",$A1255&amp;"#"&amp;COUNTIFS($A$4:$A1255,$A1255,$C$4:$C1255,"&lt;&gt;"))</f>
        <v/>
      </c>
    </row>
    <row r="1256" spans="1:10" x14ac:dyDescent="0.3">
      <c r="A1256" s="17"/>
      <c r="B1256" s="19" t="str">
        <f>IF($A1256="","",IFERROR(INDEX(Bills!$B:$B,MATCH($A1256,Bills!$A:$A,0)),""))</f>
        <v/>
      </c>
      <c r="C1256" s="17"/>
      <c r="D1256" s="21" t="str">
        <f>IF($C1256="","",IFERROR(VLOOKUP($C1256,Services!$A$4:$C$203,2,FALSE),"Other"))</f>
        <v/>
      </c>
      <c r="E1256" s="17"/>
      <c r="F1256" s="18" t="str">
        <f>IF($C1256="","",IFERROR(VLOOKUP($C1256,Services!$A$4:$C$203,3,FALSE),0))</f>
        <v/>
      </c>
      <c r="G1256" s="20" t="str">
        <f t="shared" si="38"/>
        <v/>
      </c>
      <c r="H1256" s="18"/>
      <c r="I1256" s="20" t="str">
        <f t="shared" si="39"/>
        <v/>
      </c>
      <c r="J1256" s="21" t="str">
        <f>IF(OR($A1256="",$C1256=""),"",$A1256&amp;"#"&amp;COUNTIFS($A$4:$A1256,$A1256,$C$4:$C1256,"&lt;&gt;"))</f>
        <v/>
      </c>
    </row>
    <row r="1257" spans="1:10" x14ac:dyDescent="0.3">
      <c r="A1257" s="17"/>
      <c r="B1257" s="19" t="str">
        <f>IF($A1257="","",IFERROR(INDEX(Bills!$B:$B,MATCH($A1257,Bills!$A:$A,0)),""))</f>
        <v/>
      </c>
      <c r="C1257" s="17"/>
      <c r="D1257" s="21" t="str">
        <f>IF($C1257="","",IFERROR(VLOOKUP($C1257,Services!$A$4:$C$203,2,FALSE),"Other"))</f>
        <v/>
      </c>
      <c r="E1257" s="17"/>
      <c r="F1257" s="18" t="str">
        <f>IF($C1257="","",IFERROR(VLOOKUP($C1257,Services!$A$4:$C$203,3,FALSE),0))</f>
        <v/>
      </c>
      <c r="G1257" s="20" t="str">
        <f t="shared" si="38"/>
        <v/>
      </c>
      <c r="H1257" s="18"/>
      <c r="I1257" s="20" t="str">
        <f t="shared" si="39"/>
        <v/>
      </c>
      <c r="J1257" s="21" t="str">
        <f>IF(OR($A1257="",$C1257=""),"",$A1257&amp;"#"&amp;COUNTIFS($A$4:$A1257,$A1257,$C$4:$C1257,"&lt;&gt;"))</f>
        <v/>
      </c>
    </row>
    <row r="1258" spans="1:10" x14ac:dyDescent="0.3">
      <c r="A1258" s="17"/>
      <c r="B1258" s="19" t="str">
        <f>IF($A1258="","",IFERROR(INDEX(Bills!$B:$B,MATCH($A1258,Bills!$A:$A,0)),""))</f>
        <v/>
      </c>
      <c r="C1258" s="17"/>
      <c r="D1258" s="21" t="str">
        <f>IF($C1258="","",IFERROR(VLOOKUP($C1258,Services!$A$4:$C$203,2,FALSE),"Other"))</f>
        <v/>
      </c>
      <c r="E1258" s="17"/>
      <c r="F1258" s="18" t="str">
        <f>IF($C1258="","",IFERROR(VLOOKUP($C1258,Services!$A$4:$C$203,3,FALSE),0))</f>
        <v/>
      </c>
      <c r="G1258" s="20" t="str">
        <f t="shared" si="38"/>
        <v/>
      </c>
      <c r="H1258" s="18"/>
      <c r="I1258" s="20" t="str">
        <f t="shared" si="39"/>
        <v/>
      </c>
      <c r="J1258" s="21" t="str">
        <f>IF(OR($A1258="",$C1258=""),"",$A1258&amp;"#"&amp;COUNTIFS($A$4:$A1258,$A1258,$C$4:$C1258,"&lt;&gt;"))</f>
        <v/>
      </c>
    </row>
    <row r="1259" spans="1:10" x14ac:dyDescent="0.3">
      <c r="A1259" s="17"/>
      <c r="B1259" s="19" t="str">
        <f>IF($A1259="","",IFERROR(INDEX(Bills!$B:$B,MATCH($A1259,Bills!$A:$A,0)),""))</f>
        <v/>
      </c>
      <c r="C1259" s="17"/>
      <c r="D1259" s="21" t="str">
        <f>IF($C1259="","",IFERROR(VLOOKUP($C1259,Services!$A$4:$C$203,2,FALSE),"Other"))</f>
        <v/>
      </c>
      <c r="E1259" s="17"/>
      <c r="F1259" s="18" t="str">
        <f>IF($C1259="","",IFERROR(VLOOKUP($C1259,Services!$A$4:$C$203,3,FALSE),0))</f>
        <v/>
      </c>
      <c r="G1259" s="20" t="str">
        <f t="shared" si="38"/>
        <v/>
      </c>
      <c r="H1259" s="18"/>
      <c r="I1259" s="20" t="str">
        <f t="shared" si="39"/>
        <v/>
      </c>
      <c r="J1259" s="21" t="str">
        <f>IF(OR($A1259="",$C1259=""),"",$A1259&amp;"#"&amp;COUNTIFS($A$4:$A1259,$A1259,$C$4:$C1259,"&lt;&gt;"))</f>
        <v/>
      </c>
    </row>
    <row r="1260" spans="1:10" x14ac:dyDescent="0.3">
      <c r="A1260" s="17"/>
      <c r="B1260" s="19" t="str">
        <f>IF($A1260="","",IFERROR(INDEX(Bills!$B:$B,MATCH($A1260,Bills!$A:$A,0)),""))</f>
        <v/>
      </c>
      <c r="C1260" s="17"/>
      <c r="D1260" s="21" t="str">
        <f>IF($C1260="","",IFERROR(VLOOKUP($C1260,Services!$A$4:$C$203,2,FALSE),"Other"))</f>
        <v/>
      </c>
      <c r="E1260" s="17"/>
      <c r="F1260" s="18" t="str">
        <f>IF($C1260="","",IFERROR(VLOOKUP($C1260,Services!$A$4:$C$203,3,FALSE),0))</f>
        <v/>
      </c>
      <c r="G1260" s="20" t="str">
        <f t="shared" si="38"/>
        <v/>
      </c>
      <c r="H1260" s="18"/>
      <c r="I1260" s="20" t="str">
        <f t="shared" si="39"/>
        <v/>
      </c>
      <c r="J1260" s="21" t="str">
        <f>IF(OR($A1260="",$C1260=""),"",$A1260&amp;"#"&amp;COUNTIFS($A$4:$A1260,$A1260,$C$4:$C1260,"&lt;&gt;"))</f>
        <v/>
      </c>
    </row>
    <row r="1261" spans="1:10" x14ac:dyDescent="0.3">
      <c r="A1261" s="17"/>
      <c r="B1261" s="19" t="str">
        <f>IF($A1261="","",IFERROR(INDEX(Bills!$B:$B,MATCH($A1261,Bills!$A:$A,0)),""))</f>
        <v/>
      </c>
      <c r="C1261" s="17"/>
      <c r="D1261" s="21" t="str">
        <f>IF($C1261="","",IFERROR(VLOOKUP($C1261,Services!$A$4:$C$203,2,FALSE),"Other"))</f>
        <v/>
      </c>
      <c r="E1261" s="17"/>
      <c r="F1261" s="18" t="str">
        <f>IF($C1261="","",IFERROR(VLOOKUP($C1261,Services!$A$4:$C$203,3,FALSE),0))</f>
        <v/>
      </c>
      <c r="G1261" s="20" t="str">
        <f t="shared" si="38"/>
        <v/>
      </c>
      <c r="H1261" s="18"/>
      <c r="I1261" s="20" t="str">
        <f t="shared" si="39"/>
        <v/>
      </c>
      <c r="J1261" s="21" t="str">
        <f>IF(OR($A1261="",$C1261=""),"",$A1261&amp;"#"&amp;COUNTIFS($A$4:$A1261,$A1261,$C$4:$C1261,"&lt;&gt;"))</f>
        <v/>
      </c>
    </row>
    <row r="1262" spans="1:10" x14ac:dyDescent="0.3">
      <c r="A1262" s="17"/>
      <c r="B1262" s="19" t="str">
        <f>IF($A1262="","",IFERROR(INDEX(Bills!$B:$B,MATCH($A1262,Bills!$A:$A,0)),""))</f>
        <v/>
      </c>
      <c r="C1262" s="17"/>
      <c r="D1262" s="21" t="str">
        <f>IF($C1262="","",IFERROR(VLOOKUP($C1262,Services!$A$4:$C$203,2,FALSE),"Other"))</f>
        <v/>
      </c>
      <c r="E1262" s="17"/>
      <c r="F1262" s="18" t="str">
        <f>IF($C1262="","",IFERROR(VLOOKUP($C1262,Services!$A$4:$C$203,3,FALSE),0))</f>
        <v/>
      </c>
      <c r="G1262" s="20" t="str">
        <f t="shared" si="38"/>
        <v/>
      </c>
      <c r="H1262" s="18"/>
      <c r="I1262" s="20" t="str">
        <f t="shared" si="39"/>
        <v/>
      </c>
      <c r="J1262" s="21" t="str">
        <f>IF(OR($A1262="",$C1262=""),"",$A1262&amp;"#"&amp;COUNTIFS($A$4:$A1262,$A1262,$C$4:$C1262,"&lt;&gt;"))</f>
        <v/>
      </c>
    </row>
    <row r="1263" spans="1:10" x14ac:dyDescent="0.3">
      <c r="A1263" s="17"/>
      <c r="B1263" s="19" t="str">
        <f>IF($A1263="","",IFERROR(INDEX(Bills!$B:$B,MATCH($A1263,Bills!$A:$A,0)),""))</f>
        <v/>
      </c>
      <c r="C1263" s="17"/>
      <c r="D1263" s="21" t="str">
        <f>IF($C1263="","",IFERROR(VLOOKUP($C1263,Services!$A$4:$C$203,2,FALSE),"Other"))</f>
        <v/>
      </c>
      <c r="E1263" s="17"/>
      <c r="F1263" s="18" t="str">
        <f>IF($C1263="","",IFERROR(VLOOKUP($C1263,Services!$A$4:$C$203,3,FALSE),0))</f>
        <v/>
      </c>
      <c r="G1263" s="20" t="str">
        <f t="shared" si="38"/>
        <v/>
      </c>
      <c r="H1263" s="18"/>
      <c r="I1263" s="20" t="str">
        <f t="shared" si="39"/>
        <v/>
      </c>
      <c r="J1263" s="21" t="str">
        <f>IF(OR($A1263="",$C1263=""),"",$A1263&amp;"#"&amp;COUNTIFS($A$4:$A1263,$A1263,$C$4:$C1263,"&lt;&gt;"))</f>
        <v/>
      </c>
    </row>
    <row r="1264" spans="1:10" x14ac:dyDescent="0.3">
      <c r="A1264" s="17"/>
      <c r="B1264" s="19" t="str">
        <f>IF($A1264="","",IFERROR(INDEX(Bills!$B:$B,MATCH($A1264,Bills!$A:$A,0)),""))</f>
        <v/>
      </c>
      <c r="C1264" s="17"/>
      <c r="D1264" s="21" t="str">
        <f>IF($C1264="","",IFERROR(VLOOKUP($C1264,Services!$A$4:$C$203,2,FALSE),"Other"))</f>
        <v/>
      </c>
      <c r="E1264" s="17"/>
      <c r="F1264" s="18" t="str">
        <f>IF($C1264="","",IFERROR(VLOOKUP($C1264,Services!$A$4:$C$203,3,FALSE),0))</f>
        <v/>
      </c>
      <c r="G1264" s="20" t="str">
        <f t="shared" si="38"/>
        <v/>
      </c>
      <c r="H1264" s="18"/>
      <c r="I1264" s="20" t="str">
        <f t="shared" si="39"/>
        <v/>
      </c>
      <c r="J1264" s="21" t="str">
        <f>IF(OR($A1264="",$C1264=""),"",$A1264&amp;"#"&amp;COUNTIFS($A$4:$A1264,$A1264,$C$4:$C1264,"&lt;&gt;"))</f>
        <v/>
      </c>
    </row>
    <row r="1265" spans="1:10" x14ac:dyDescent="0.3">
      <c r="A1265" s="17"/>
      <c r="B1265" s="19" t="str">
        <f>IF($A1265="","",IFERROR(INDEX(Bills!$B:$B,MATCH($A1265,Bills!$A:$A,0)),""))</f>
        <v/>
      </c>
      <c r="C1265" s="17"/>
      <c r="D1265" s="21" t="str">
        <f>IF($C1265="","",IFERROR(VLOOKUP($C1265,Services!$A$4:$C$203,2,FALSE),"Other"))</f>
        <v/>
      </c>
      <c r="E1265" s="17"/>
      <c r="F1265" s="18" t="str">
        <f>IF($C1265="","",IFERROR(VLOOKUP($C1265,Services!$A$4:$C$203,3,FALSE),0))</f>
        <v/>
      </c>
      <c r="G1265" s="20" t="str">
        <f t="shared" si="38"/>
        <v/>
      </c>
      <c r="H1265" s="18"/>
      <c r="I1265" s="20" t="str">
        <f t="shared" si="39"/>
        <v/>
      </c>
      <c r="J1265" s="21" t="str">
        <f>IF(OR($A1265="",$C1265=""),"",$A1265&amp;"#"&amp;COUNTIFS($A$4:$A1265,$A1265,$C$4:$C1265,"&lt;&gt;"))</f>
        <v/>
      </c>
    </row>
    <row r="1266" spans="1:10" x14ac:dyDescent="0.3">
      <c r="A1266" s="17"/>
      <c r="B1266" s="19" t="str">
        <f>IF($A1266="","",IFERROR(INDEX(Bills!$B:$B,MATCH($A1266,Bills!$A:$A,0)),""))</f>
        <v/>
      </c>
      <c r="C1266" s="17"/>
      <c r="D1266" s="21" t="str">
        <f>IF($C1266="","",IFERROR(VLOOKUP($C1266,Services!$A$4:$C$203,2,FALSE),"Other"))</f>
        <v/>
      </c>
      <c r="E1266" s="17"/>
      <c r="F1266" s="18" t="str">
        <f>IF($C1266="","",IFERROR(VLOOKUP($C1266,Services!$A$4:$C$203,3,FALSE),0))</f>
        <v/>
      </c>
      <c r="G1266" s="20" t="str">
        <f t="shared" si="38"/>
        <v/>
      </c>
      <c r="H1266" s="18"/>
      <c r="I1266" s="20" t="str">
        <f t="shared" si="39"/>
        <v/>
      </c>
      <c r="J1266" s="21" t="str">
        <f>IF(OR($A1266="",$C1266=""),"",$A1266&amp;"#"&amp;COUNTIFS($A$4:$A1266,$A1266,$C$4:$C1266,"&lt;&gt;"))</f>
        <v/>
      </c>
    </row>
    <row r="1267" spans="1:10" x14ac:dyDescent="0.3">
      <c r="A1267" s="17"/>
      <c r="B1267" s="19" t="str">
        <f>IF($A1267="","",IFERROR(INDEX(Bills!$B:$B,MATCH($A1267,Bills!$A:$A,0)),""))</f>
        <v/>
      </c>
      <c r="C1267" s="17"/>
      <c r="D1267" s="21" t="str">
        <f>IF($C1267="","",IFERROR(VLOOKUP($C1267,Services!$A$4:$C$203,2,FALSE),"Other"))</f>
        <v/>
      </c>
      <c r="E1267" s="17"/>
      <c r="F1267" s="18" t="str">
        <f>IF($C1267="","",IFERROR(VLOOKUP($C1267,Services!$A$4:$C$203,3,FALSE),0))</f>
        <v/>
      </c>
      <c r="G1267" s="20" t="str">
        <f t="shared" si="38"/>
        <v/>
      </c>
      <c r="H1267" s="18"/>
      <c r="I1267" s="20" t="str">
        <f t="shared" si="39"/>
        <v/>
      </c>
      <c r="J1267" s="21" t="str">
        <f>IF(OR($A1267="",$C1267=""),"",$A1267&amp;"#"&amp;COUNTIFS($A$4:$A1267,$A1267,$C$4:$C1267,"&lt;&gt;"))</f>
        <v/>
      </c>
    </row>
    <row r="1268" spans="1:10" x14ac:dyDescent="0.3">
      <c r="A1268" s="17"/>
      <c r="B1268" s="19" t="str">
        <f>IF($A1268="","",IFERROR(INDEX(Bills!$B:$B,MATCH($A1268,Bills!$A:$A,0)),""))</f>
        <v/>
      </c>
      <c r="C1268" s="17"/>
      <c r="D1268" s="21" t="str">
        <f>IF($C1268="","",IFERROR(VLOOKUP($C1268,Services!$A$4:$C$203,2,FALSE),"Other"))</f>
        <v/>
      </c>
      <c r="E1268" s="17"/>
      <c r="F1268" s="18" t="str">
        <f>IF($C1268="","",IFERROR(VLOOKUP($C1268,Services!$A$4:$C$203,3,FALSE),0))</f>
        <v/>
      </c>
      <c r="G1268" s="20" t="str">
        <f t="shared" si="38"/>
        <v/>
      </c>
      <c r="H1268" s="18"/>
      <c r="I1268" s="20" t="str">
        <f t="shared" si="39"/>
        <v/>
      </c>
      <c r="J1268" s="21" t="str">
        <f>IF(OR($A1268="",$C1268=""),"",$A1268&amp;"#"&amp;COUNTIFS($A$4:$A1268,$A1268,$C$4:$C1268,"&lt;&gt;"))</f>
        <v/>
      </c>
    </row>
    <row r="1269" spans="1:10" x14ac:dyDescent="0.3">
      <c r="A1269" s="17"/>
      <c r="B1269" s="19" t="str">
        <f>IF($A1269="","",IFERROR(INDEX(Bills!$B:$B,MATCH($A1269,Bills!$A:$A,0)),""))</f>
        <v/>
      </c>
      <c r="C1269" s="17"/>
      <c r="D1269" s="21" t="str">
        <f>IF($C1269="","",IFERROR(VLOOKUP($C1269,Services!$A$4:$C$203,2,FALSE),"Other"))</f>
        <v/>
      </c>
      <c r="E1269" s="17"/>
      <c r="F1269" s="18" t="str">
        <f>IF($C1269="","",IFERROR(VLOOKUP($C1269,Services!$A$4:$C$203,3,FALSE),0))</f>
        <v/>
      </c>
      <c r="G1269" s="20" t="str">
        <f t="shared" si="38"/>
        <v/>
      </c>
      <c r="H1269" s="18"/>
      <c r="I1269" s="20" t="str">
        <f t="shared" si="39"/>
        <v/>
      </c>
      <c r="J1269" s="21" t="str">
        <f>IF(OR($A1269="",$C1269=""),"",$A1269&amp;"#"&amp;COUNTIFS($A$4:$A1269,$A1269,$C$4:$C1269,"&lt;&gt;"))</f>
        <v/>
      </c>
    </row>
    <row r="1270" spans="1:10" x14ac:dyDescent="0.3">
      <c r="A1270" s="17"/>
      <c r="B1270" s="19" t="str">
        <f>IF($A1270="","",IFERROR(INDEX(Bills!$B:$B,MATCH($A1270,Bills!$A:$A,0)),""))</f>
        <v/>
      </c>
      <c r="C1270" s="17"/>
      <c r="D1270" s="21" t="str">
        <f>IF($C1270="","",IFERROR(VLOOKUP($C1270,Services!$A$4:$C$203,2,FALSE),"Other"))</f>
        <v/>
      </c>
      <c r="E1270" s="17"/>
      <c r="F1270" s="18" t="str">
        <f>IF($C1270="","",IFERROR(VLOOKUP($C1270,Services!$A$4:$C$203,3,FALSE),0))</f>
        <v/>
      </c>
      <c r="G1270" s="20" t="str">
        <f t="shared" si="38"/>
        <v/>
      </c>
      <c r="H1270" s="18"/>
      <c r="I1270" s="20" t="str">
        <f t="shared" si="39"/>
        <v/>
      </c>
      <c r="J1270" s="21" t="str">
        <f>IF(OR($A1270="",$C1270=""),"",$A1270&amp;"#"&amp;COUNTIFS($A$4:$A1270,$A1270,$C$4:$C1270,"&lt;&gt;"))</f>
        <v/>
      </c>
    </row>
    <row r="1271" spans="1:10" x14ac:dyDescent="0.3">
      <c r="A1271" s="17"/>
      <c r="B1271" s="19" t="str">
        <f>IF($A1271="","",IFERROR(INDEX(Bills!$B:$B,MATCH($A1271,Bills!$A:$A,0)),""))</f>
        <v/>
      </c>
      <c r="C1271" s="17"/>
      <c r="D1271" s="21" t="str">
        <f>IF($C1271="","",IFERROR(VLOOKUP($C1271,Services!$A$4:$C$203,2,FALSE),"Other"))</f>
        <v/>
      </c>
      <c r="E1271" s="17"/>
      <c r="F1271" s="18" t="str">
        <f>IF($C1271="","",IFERROR(VLOOKUP($C1271,Services!$A$4:$C$203,3,FALSE),0))</f>
        <v/>
      </c>
      <c r="G1271" s="20" t="str">
        <f t="shared" si="38"/>
        <v/>
      </c>
      <c r="H1271" s="18"/>
      <c r="I1271" s="20" t="str">
        <f t="shared" si="39"/>
        <v/>
      </c>
      <c r="J1271" s="21" t="str">
        <f>IF(OR($A1271="",$C1271=""),"",$A1271&amp;"#"&amp;COUNTIFS($A$4:$A1271,$A1271,$C$4:$C1271,"&lt;&gt;"))</f>
        <v/>
      </c>
    </row>
    <row r="1272" spans="1:10" x14ac:dyDescent="0.3">
      <c r="A1272" s="17"/>
      <c r="B1272" s="19" t="str">
        <f>IF($A1272="","",IFERROR(INDEX(Bills!$B:$B,MATCH($A1272,Bills!$A:$A,0)),""))</f>
        <v/>
      </c>
      <c r="C1272" s="17"/>
      <c r="D1272" s="21" t="str">
        <f>IF($C1272="","",IFERROR(VLOOKUP($C1272,Services!$A$4:$C$203,2,FALSE),"Other"))</f>
        <v/>
      </c>
      <c r="E1272" s="17"/>
      <c r="F1272" s="18" t="str">
        <f>IF($C1272="","",IFERROR(VLOOKUP($C1272,Services!$A$4:$C$203,3,FALSE),0))</f>
        <v/>
      </c>
      <c r="G1272" s="20" t="str">
        <f t="shared" si="38"/>
        <v/>
      </c>
      <c r="H1272" s="18"/>
      <c r="I1272" s="20" t="str">
        <f t="shared" si="39"/>
        <v/>
      </c>
      <c r="J1272" s="21" t="str">
        <f>IF(OR($A1272="",$C1272=""),"",$A1272&amp;"#"&amp;COUNTIFS($A$4:$A1272,$A1272,$C$4:$C1272,"&lt;&gt;"))</f>
        <v/>
      </c>
    </row>
    <row r="1273" spans="1:10" x14ac:dyDescent="0.3">
      <c r="A1273" s="17"/>
      <c r="B1273" s="19" t="str">
        <f>IF($A1273="","",IFERROR(INDEX(Bills!$B:$B,MATCH($A1273,Bills!$A:$A,0)),""))</f>
        <v/>
      </c>
      <c r="C1273" s="17"/>
      <c r="D1273" s="21" t="str">
        <f>IF($C1273="","",IFERROR(VLOOKUP($C1273,Services!$A$4:$C$203,2,FALSE),"Other"))</f>
        <v/>
      </c>
      <c r="E1273" s="17"/>
      <c r="F1273" s="18" t="str">
        <f>IF($C1273="","",IFERROR(VLOOKUP($C1273,Services!$A$4:$C$203,3,FALSE),0))</f>
        <v/>
      </c>
      <c r="G1273" s="20" t="str">
        <f t="shared" si="38"/>
        <v/>
      </c>
      <c r="H1273" s="18"/>
      <c r="I1273" s="20" t="str">
        <f t="shared" si="39"/>
        <v/>
      </c>
      <c r="J1273" s="21" t="str">
        <f>IF(OR($A1273="",$C1273=""),"",$A1273&amp;"#"&amp;COUNTIFS($A$4:$A1273,$A1273,$C$4:$C1273,"&lt;&gt;"))</f>
        <v/>
      </c>
    </row>
    <row r="1274" spans="1:10" x14ac:dyDescent="0.3">
      <c r="A1274" s="17"/>
      <c r="B1274" s="19" t="str">
        <f>IF($A1274="","",IFERROR(INDEX(Bills!$B:$B,MATCH($A1274,Bills!$A:$A,0)),""))</f>
        <v/>
      </c>
      <c r="C1274" s="17"/>
      <c r="D1274" s="21" t="str">
        <f>IF($C1274="","",IFERROR(VLOOKUP($C1274,Services!$A$4:$C$203,2,FALSE),"Other"))</f>
        <v/>
      </c>
      <c r="E1274" s="17"/>
      <c r="F1274" s="18" t="str">
        <f>IF($C1274="","",IFERROR(VLOOKUP($C1274,Services!$A$4:$C$203,3,FALSE),0))</f>
        <v/>
      </c>
      <c r="G1274" s="20" t="str">
        <f t="shared" si="38"/>
        <v/>
      </c>
      <c r="H1274" s="18"/>
      <c r="I1274" s="20" t="str">
        <f t="shared" si="39"/>
        <v/>
      </c>
      <c r="J1274" s="21" t="str">
        <f>IF(OR($A1274="",$C1274=""),"",$A1274&amp;"#"&amp;COUNTIFS($A$4:$A1274,$A1274,$C$4:$C1274,"&lt;&gt;"))</f>
        <v/>
      </c>
    </row>
    <row r="1275" spans="1:10" x14ac:dyDescent="0.3">
      <c r="A1275" s="17"/>
      <c r="B1275" s="19" t="str">
        <f>IF($A1275="","",IFERROR(INDEX(Bills!$B:$B,MATCH($A1275,Bills!$A:$A,0)),""))</f>
        <v/>
      </c>
      <c r="C1275" s="17"/>
      <c r="D1275" s="21" t="str">
        <f>IF($C1275="","",IFERROR(VLOOKUP($C1275,Services!$A$4:$C$203,2,FALSE),"Other"))</f>
        <v/>
      </c>
      <c r="E1275" s="17"/>
      <c r="F1275" s="18" t="str">
        <f>IF($C1275="","",IFERROR(VLOOKUP($C1275,Services!$A$4:$C$203,3,FALSE),0))</f>
        <v/>
      </c>
      <c r="G1275" s="20" t="str">
        <f t="shared" si="38"/>
        <v/>
      </c>
      <c r="H1275" s="18"/>
      <c r="I1275" s="20" t="str">
        <f t="shared" si="39"/>
        <v/>
      </c>
      <c r="J1275" s="21" t="str">
        <f>IF(OR($A1275="",$C1275=""),"",$A1275&amp;"#"&amp;COUNTIFS($A$4:$A1275,$A1275,$C$4:$C1275,"&lt;&gt;"))</f>
        <v/>
      </c>
    </row>
    <row r="1276" spans="1:10" x14ac:dyDescent="0.3">
      <c r="A1276" s="17"/>
      <c r="B1276" s="19" t="str">
        <f>IF($A1276="","",IFERROR(INDEX(Bills!$B:$B,MATCH($A1276,Bills!$A:$A,0)),""))</f>
        <v/>
      </c>
      <c r="C1276" s="17"/>
      <c r="D1276" s="21" t="str">
        <f>IF($C1276="","",IFERROR(VLOOKUP($C1276,Services!$A$4:$C$203,2,FALSE),"Other"))</f>
        <v/>
      </c>
      <c r="E1276" s="17"/>
      <c r="F1276" s="18" t="str">
        <f>IF($C1276="","",IFERROR(VLOOKUP($C1276,Services!$A$4:$C$203,3,FALSE),0))</f>
        <v/>
      </c>
      <c r="G1276" s="20" t="str">
        <f t="shared" si="38"/>
        <v/>
      </c>
      <c r="H1276" s="18"/>
      <c r="I1276" s="20" t="str">
        <f t="shared" si="39"/>
        <v/>
      </c>
      <c r="J1276" s="21" t="str">
        <f>IF(OR($A1276="",$C1276=""),"",$A1276&amp;"#"&amp;COUNTIFS($A$4:$A1276,$A1276,$C$4:$C1276,"&lt;&gt;"))</f>
        <v/>
      </c>
    </row>
    <row r="1277" spans="1:10" x14ac:dyDescent="0.3">
      <c r="A1277" s="17"/>
      <c r="B1277" s="19" t="str">
        <f>IF($A1277="","",IFERROR(INDEX(Bills!$B:$B,MATCH($A1277,Bills!$A:$A,0)),""))</f>
        <v/>
      </c>
      <c r="C1277" s="17"/>
      <c r="D1277" s="21" t="str">
        <f>IF($C1277="","",IFERROR(VLOOKUP($C1277,Services!$A$4:$C$203,2,FALSE),"Other"))</f>
        <v/>
      </c>
      <c r="E1277" s="17"/>
      <c r="F1277" s="18" t="str">
        <f>IF($C1277="","",IFERROR(VLOOKUP($C1277,Services!$A$4:$C$203,3,FALSE),0))</f>
        <v/>
      </c>
      <c r="G1277" s="20" t="str">
        <f t="shared" si="38"/>
        <v/>
      </c>
      <c r="H1277" s="18"/>
      <c r="I1277" s="20" t="str">
        <f t="shared" si="39"/>
        <v/>
      </c>
      <c r="J1277" s="21" t="str">
        <f>IF(OR($A1277="",$C1277=""),"",$A1277&amp;"#"&amp;COUNTIFS($A$4:$A1277,$A1277,$C$4:$C1277,"&lt;&gt;"))</f>
        <v/>
      </c>
    </row>
    <row r="1278" spans="1:10" x14ac:dyDescent="0.3">
      <c r="A1278" s="17"/>
      <c r="B1278" s="19" t="str">
        <f>IF($A1278="","",IFERROR(INDEX(Bills!$B:$B,MATCH($A1278,Bills!$A:$A,0)),""))</f>
        <v/>
      </c>
      <c r="C1278" s="17"/>
      <c r="D1278" s="21" t="str">
        <f>IF($C1278="","",IFERROR(VLOOKUP($C1278,Services!$A$4:$C$203,2,FALSE),"Other"))</f>
        <v/>
      </c>
      <c r="E1278" s="17"/>
      <c r="F1278" s="18" t="str">
        <f>IF($C1278="","",IFERROR(VLOOKUP($C1278,Services!$A$4:$C$203,3,FALSE),0))</f>
        <v/>
      </c>
      <c r="G1278" s="20" t="str">
        <f t="shared" si="38"/>
        <v/>
      </c>
      <c r="H1278" s="18"/>
      <c r="I1278" s="20" t="str">
        <f t="shared" si="39"/>
        <v/>
      </c>
      <c r="J1278" s="21" t="str">
        <f>IF(OR($A1278="",$C1278=""),"",$A1278&amp;"#"&amp;COUNTIFS($A$4:$A1278,$A1278,$C$4:$C1278,"&lt;&gt;"))</f>
        <v/>
      </c>
    </row>
    <row r="1279" spans="1:10" x14ac:dyDescent="0.3">
      <c r="A1279" s="17"/>
      <c r="B1279" s="19" t="str">
        <f>IF($A1279="","",IFERROR(INDEX(Bills!$B:$B,MATCH($A1279,Bills!$A:$A,0)),""))</f>
        <v/>
      </c>
      <c r="C1279" s="17"/>
      <c r="D1279" s="21" t="str">
        <f>IF($C1279="","",IFERROR(VLOOKUP($C1279,Services!$A$4:$C$203,2,FALSE),"Other"))</f>
        <v/>
      </c>
      <c r="E1279" s="17"/>
      <c r="F1279" s="18" t="str">
        <f>IF($C1279="","",IFERROR(VLOOKUP($C1279,Services!$A$4:$C$203,3,FALSE),0))</f>
        <v/>
      </c>
      <c r="G1279" s="20" t="str">
        <f t="shared" si="38"/>
        <v/>
      </c>
      <c r="H1279" s="18"/>
      <c r="I1279" s="20" t="str">
        <f t="shared" si="39"/>
        <v/>
      </c>
      <c r="J1279" s="21" t="str">
        <f>IF(OR($A1279="",$C1279=""),"",$A1279&amp;"#"&amp;COUNTIFS($A$4:$A1279,$A1279,$C$4:$C1279,"&lt;&gt;"))</f>
        <v/>
      </c>
    </row>
    <row r="1280" spans="1:10" x14ac:dyDescent="0.3">
      <c r="A1280" s="17"/>
      <c r="B1280" s="19" t="str">
        <f>IF($A1280="","",IFERROR(INDEX(Bills!$B:$B,MATCH($A1280,Bills!$A:$A,0)),""))</f>
        <v/>
      </c>
      <c r="C1280" s="17"/>
      <c r="D1280" s="21" t="str">
        <f>IF($C1280="","",IFERROR(VLOOKUP($C1280,Services!$A$4:$C$203,2,FALSE),"Other"))</f>
        <v/>
      </c>
      <c r="E1280" s="17"/>
      <c r="F1280" s="18" t="str">
        <f>IF($C1280="","",IFERROR(VLOOKUP($C1280,Services!$A$4:$C$203,3,FALSE),0))</f>
        <v/>
      </c>
      <c r="G1280" s="20" t="str">
        <f t="shared" si="38"/>
        <v/>
      </c>
      <c r="H1280" s="18"/>
      <c r="I1280" s="20" t="str">
        <f t="shared" si="39"/>
        <v/>
      </c>
      <c r="J1280" s="21" t="str">
        <f>IF(OR($A1280="",$C1280=""),"",$A1280&amp;"#"&amp;COUNTIFS($A$4:$A1280,$A1280,$C$4:$C1280,"&lt;&gt;"))</f>
        <v/>
      </c>
    </row>
    <row r="1281" spans="1:10" x14ac:dyDescent="0.3">
      <c r="A1281" s="17"/>
      <c r="B1281" s="19" t="str">
        <f>IF($A1281="","",IFERROR(INDEX(Bills!$B:$B,MATCH($A1281,Bills!$A:$A,0)),""))</f>
        <v/>
      </c>
      <c r="C1281" s="17"/>
      <c r="D1281" s="21" t="str">
        <f>IF($C1281="","",IFERROR(VLOOKUP($C1281,Services!$A$4:$C$203,2,FALSE),"Other"))</f>
        <v/>
      </c>
      <c r="E1281" s="17"/>
      <c r="F1281" s="18" t="str">
        <f>IF($C1281="","",IFERROR(VLOOKUP($C1281,Services!$A$4:$C$203,3,FALSE),0))</f>
        <v/>
      </c>
      <c r="G1281" s="20" t="str">
        <f t="shared" si="38"/>
        <v/>
      </c>
      <c r="H1281" s="18"/>
      <c r="I1281" s="20" t="str">
        <f t="shared" si="39"/>
        <v/>
      </c>
      <c r="J1281" s="21" t="str">
        <f>IF(OR($A1281="",$C1281=""),"",$A1281&amp;"#"&amp;COUNTIFS($A$4:$A1281,$A1281,$C$4:$C1281,"&lt;&gt;"))</f>
        <v/>
      </c>
    </row>
    <row r="1282" spans="1:10" x14ac:dyDescent="0.3">
      <c r="A1282" s="17"/>
      <c r="B1282" s="19" t="str">
        <f>IF($A1282="","",IFERROR(INDEX(Bills!$B:$B,MATCH($A1282,Bills!$A:$A,0)),""))</f>
        <v/>
      </c>
      <c r="C1282" s="17"/>
      <c r="D1282" s="21" t="str">
        <f>IF($C1282="","",IFERROR(VLOOKUP($C1282,Services!$A$4:$C$203,2,FALSE),"Other"))</f>
        <v/>
      </c>
      <c r="E1282" s="17"/>
      <c r="F1282" s="18" t="str">
        <f>IF($C1282="","",IFERROR(VLOOKUP($C1282,Services!$A$4:$C$203,3,FALSE),0))</f>
        <v/>
      </c>
      <c r="G1282" s="20" t="str">
        <f t="shared" si="38"/>
        <v/>
      </c>
      <c r="H1282" s="18"/>
      <c r="I1282" s="20" t="str">
        <f t="shared" si="39"/>
        <v/>
      </c>
      <c r="J1282" s="21" t="str">
        <f>IF(OR($A1282="",$C1282=""),"",$A1282&amp;"#"&amp;COUNTIFS($A$4:$A1282,$A1282,$C$4:$C1282,"&lt;&gt;"))</f>
        <v/>
      </c>
    </row>
    <row r="1283" spans="1:10" x14ac:dyDescent="0.3">
      <c r="A1283" s="17"/>
      <c r="B1283" s="19" t="str">
        <f>IF($A1283="","",IFERROR(INDEX(Bills!$B:$B,MATCH($A1283,Bills!$A:$A,0)),""))</f>
        <v/>
      </c>
      <c r="C1283" s="17"/>
      <c r="D1283" s="21" t="str">
        <f>IF($C1283="","",IFERROR(VLOOKUP($C1283,Services!$A$4:$C$203,2,FALSE),"Other"))</f>
        <v/>
      </c>
      <c r="E1283" s="17"/>
      <c r="F1283" s="18" t="str">
        <f>IF($C1283="","",IFERROR(VLOOKUP($C1283,Services!$A$4:$C$203,3,FALSE),0))</f>
        <v/>
      </c>
      <c r="G1283" s="20" t="str">
        <f t="shared" si="38"/>
        <v/>
      </c>
      <c r="H1283" s="18"/>
      <c r="I1283" s="20" t="str">
        <f t="shared" si="39"/>
        <v/>
      </c>
      <c r="J1283" s="21" t="str">
        <f>IF(OR($A1283="",$C1283=""),"",$A1283&amp;"#"&amp;COUNTIFS($A$4:$A1283,$A1283,$C$4:$C1283,"&lt;&gt;"))</f>
        <v/>
      </c>
    </row>
    <row r="1284" spans="1:10" x14ac:dyDescent="0.3">
      <c r="A1284" s="17"/>
      <c r="B1284" s="19" t="str">
        <f>IF($A1284="","",IFERROR(INDEX(Bills!$B:$B,MATCH($A1284,Bills!$A:$A,0)),""))</f>
        <v/>
      </c>
      <c r="C1284" s="17"/>
      <c r="D1284" s="21" t="str">
        <f>IF($C1284="","",IFERROR(VLOOKUP($C1284,Services!$A$4:$C$203,2,FALSE),"Other"))</f>
        <v/>
      </c>
      <c r="E1284" s="17"/>
      <c r="F1284" s="18" t="str">
        <f>IF($C1284="","",IFERROR(VLOOKUP($C1284,Services!$A$4:$C$203,3,FALSE),0))</f>
        <v/>
      </c>
      <c r="G1284" s="20" t="str">
        <f t="shared" ref="G1284:G1347" si="40">IF($C1284="","",IF($E1284="",1,N($E1284))*N($F1284))</f>
        <v/>
      </c>
      <c r="H1284" s="18"/>
      <c r="I1284" s="20" t="str">
        <f t="shared" ref="I1284:I1347" si="41">IF($C1284="","",G1284-N(H1284))</f>
        <v/>
      </c>
      <c r="J1284" s="21" t="str">
        <f>IF(OR($A1284="",$C1284=""),"",$A1284&amp;"#"&amp;COUNTIFS($A$4:$A1284,$A1284,$C$4:$C1284,"&lt;&gt;"))</f>
        <v/>
      </c>
    </row>
    <row r="1285" spans="1:10" x14ac:dyDescent="0.3">
      <c r="A1285" s="17"/>
      <c r="B1285" s="19" t="str">
        <f>IF($A1285="","",IFERROR(INDEX(Bills!$B:$B,MATCH($A1285,Bills!$A:$A,0)),""))</f>
        <v/>
      </c>
      <c r="C1285" s="17"/>
      <c r="D1285" s="21" t="str">
        <f>IF($C1285="","",IFERROR(VLOOKUP($C1285,Services!$A$4:$C$203,2,FALSE),"Other"))</f>
        <v/>
      </c>
      <c r="E1285" s="17"/>
      <c r="F1285" s="18" t="str">
        <f>IF($C1285="","",IFERROR(VLOOKUP($C1285,Services!$A$4:$C$203,3,FALSE),0))</f>
        <v/>
      </c>
      <c r="G1285" s="20" t="str">
        <f t="shared" si="40"/>
        <v/>
      </c>
      <c r="H1285" s="18"/>
      <c r="I1285" s="20" t="str">
        <f t="shared" si="41"/>
        <v/>
      </c>
      <c r="J1285" s="21" t="str">
        <f>IF(OR($A1285="",$C1285=""),"",$A1285&amp;"#"&amp;COUNTIFS($A$4:$A1285,$A1285,$C$4:$C1285,"&lt;&gt;"))</f>
        <v/>
      </c>
    </row>
    <row r="1286" spans="1:10" x14ac:dyDescent="0.3">
      <c r="A1286" s="17"/>
      <c r="B1286" s="19" t="str">
        <f>IF($A1286="","",IFERROR(INDEX(Bills!$B:$B,MATCH($A1286,Bills!$A:$A,0)),""))</f>
        <v/>
      </c>
      <c r="C1286" s="17"/>
      <c r="D1286" s="21" t="str">
        <f>IF($C1286="","",IFERROR(VLOOKUP($C1286,Services!$A$4:$C$203,2,FALSE),"Other"))</f>
        <v/>
      </c>
      <c r="E1286" s="17"/>
      <c r="F1286" s="18" t="str">
        <f>IF($C1286="","",IFERROR(VLOOKUP($C1286,Services!$A$4:$C$203,3,FALSE),0))</f>
        <v/>
      </c>
      <c r="G1286" s="20" t="str">
        <f t="shared" si="40"/>
        <v/>
      </c>
      <c r="H1286" s="18"/>
      <c r="I1286" s="20" t="str">
        <f t="shared" si="41"/>
        <v/>
      </c>
      <c r="J1286" s="21" t="str">
        <f>IF(OR($A1286="",$C1286=""),"",$A1286&amp;"#"&amp;COUNTIFS($A$4:$A1286,$A1286,$C$4:$C1286,"&lt;&gt;"))</f>
        <v/>
      </c>
    </row>
    <row r="1287" spans="1:10" x14ac:dyDescent="0.3">
      <c r="A1287" s="17"/>
      <c r="B1287" s="19" t="str">
        <f>IF($A1287="","",IFERROR(INDEX(Bills!$B:$B,MATCH($A1287,Bills!$A:$A,0)),""))</f>
        <v/>
      </c>
      <c r="C1287" s="17"/>
      <c r="D1287" s="21" t="str">
        <f>IF($C1287="","",IFERROR(VLOOKUP($C1287,Services!$A$4:$C$203,2,FALSE),"Other"))</f>
        <v/>
      </c>
      <c r="E1287" s="17"/>
      <c r="F1287" s="18" t="str">
        <f>IF($C1287="","",IFERROR(VLOOKUP($C1287,Services!$A$4:$C$203,3,FALSE),0))</f>
        <v/>
      </c>
      <c r="G1287" s="20" t="str">
        <f t="shared" si="40"/>
        <v/>
      </c>
      <c r="H1287" s="18"/>
      <c r="I1287" s="20" t="str">
        <f t="shared" si="41"/>
        <v/>
      </c>
      <c r="J1287" s="21" t="str">
        <f>IF(OR($A1287="",$C1287=""),"",$A1287&amp;"#"&amp;COUNTIFS($A$4:$A1287,$A1287,$C$4:$C1287,"&lt;&gt;"))</f>
        <v/>
      </c>
    </row>
    <row r="1288" spans="1:10" x14ac:dyDescent="0.3">
      <c r="A1288" s="17"/>
      <c r="B1288" s="19" t="str">
        <f>IF($A1288="","",IFERROR(INDEX(Bills!$B:$B,MATCH($A1288,Bills!$A:$A,0)),""))</f>
        <v/>
      </c>
      <c r="C1288" s="17"/>
      <c r="D1288" s="21" t="str">
        <f>IF($C1288="","",IFERROR(VLOOKUP($C1288,Services!$A$4:$C$203,2,FALSE),"Other"))</f>
        <v/>
      </c>
      <c r="E1288" s="17"/>
      <c r="F1288" s="18" t="str">
        <f>IF($C1288="","",IFERROR(VLOOKUP($C1288,Services!$A$4:$C$203,3,FALSE),0))</f>
        <v/>
      </c>
      <c r="G1288" s="20" t="str">
        <f t="shared" si="40"/>
        <v/>
      </c>
      <c r="H1288" s="18"/>
      <c r="I1288" s="20" t="str">
        <f t="shared" si="41"/>
        <v/>
      </c>
      <c r="J1288" s="21" t="str">
        <f>IF(OR($A1288="",$C1288=""),"",$A1288&amp;"#"&amp;COUNTIFS($A$4:$A1288,$A1288,$C$4:$C1288,"&lt;&gt;"))</f>
        <v/>
      </c>
    </row>
    <row r="1289" spans="1:10" x14ac:dyDescent="0.3">
      <c r="A1289" s="17"/>
      <c r="B1289" s="19" t="str">
        <f>IF($A1289="","",IFERROR(INDEX(Bills!$B:$B,MATCH($A1289,Bills!$A:$A,0)),""))</f>
        <v/>
      </c>
      <c r="C1289" s="17"/>
      <c r="D1289" s="21" t="str">
        <f>IF($C1289="","",IFERROR(VLOOKUP($C1289,Services!$A$4:$C$203,2,FALSE),"Other"))</f>
        <v/>
      </c>
      <c r="E1289" s="17"/>
      <c r="F1289" s="18" t="str">
        <f>IF($C1289="","",IFERROR(VLOOKUP($C1289,Services!$A$4:$C$203,3,FALSE),0))</f>
        <v/>
      </c>
      <c r="G1289" s="20" t="str">
        <f t="shared" si="40"/>
        <v/>
      </c>
      <c r="H1289" s="18"/>
      <c r="I1289" s="20" t="str">
        <f t="shared" si="41"/>
        <v/>
      </c>
      <c r="J1289" s="21" t="str">
        <f>IF(OR($A1289="",$C1289=""),"",$A1289&amp;"#"&amp;COUNTIFS($A$4:$A1289,$A1289,$C$4:$C1289,"&lt;&gt;"))</f>
        <v/>
      </c>
    </row>
    <row r="1290" spans="1:10" x14ac:dyDescent="0.3">
      <c r="A1290" s="17"/>
      <c r="B1290" s="19" t="str">
        <f>IF($A1290="","",IFERROR(INDEX(Bills!$B:$B,MATCH($A1290,Bills!$A:$A,0)),""))</f>
        <v/>
      </c>
      <c r="C1290" s="17"/>
      <c r="D1290" s="21" t="str">
        <f>IF($C1290="","",IFERROR(VLOOKUP($C1290,Services!$A$4:$C$203,2,FALSE),"Other"))</f>
        <v/>
      </c>
      <c r="E1290" s="17"/>
      <c r="F1290" s="18" t="str">
        <f>IF($C1290="","",IFERROR(VLOOKUP($C1290,Services!$A$4:$C$203,3,FALSE),0))</f>
        <v/>
      </c>
      <c r="G1290" s="20" t="str">
        <f t="shared" si="40"/>
        <v/>
      </c>
      <c r="H1290" s="18"/>
      <c r="I1290" s="20" t="str">
        <f t="shared" si="41"/>
        <v/>
      </c>
      <c r="J1290" s="21" t="str">
        <f>IF(OR($A1290="",$C1290=""),"",$A1290&amp;"#"&amp;COUNTIFS($A$4:$A1290,$A1290,$C$4:$C1290,"&lt;&gt;"))</f>
        <v/>
      </c>
    </row>
    <row r="1291" spans="1:10" x14ac:dyDescent="0.3">
      <c r="A1291" s="17"/>
      <c r="B1291" s="19" t="str">
        <f>IF($A1291="","",IFERROR(INDEX(Bills!$B:$B,MATCH($A1291,Bills!$A:$A,0)),""))</f>
        <v/>
      </c>
      <c r="C1291" s="17"/>
      <c r="D1291" s="21" t="str">
        <f>IF($C1291="","",IFERROR(VLOOKUP($C1291,Services!$A$4:$C$203,2,FALSE),"Other"))</f>
        <v/>
      </c>
      <c r="E1291" s="17"/>
      <c r="F1291" s="18" t="str">
        <f>IF($C1291="","",IFERROR(VLOOKUP($C1291,Services!$A$4:$C$203,3,FALSE),0))</f>
        <v/>
      </c>
      <c r="G1291" s="20" t="str">
        <f t="shared" si="40"/>
        <v/>
      </c>
      <c r="H1291" s="18"/>
      <c r="I1291" s="20" t="str">
        <f t="shared" si="41"/>
        <v/>
      </c>
      <c r="J1291" s="21" t="str">
        <f>IF(OR($A1291="",$C1291=""),"",$A1291&amp;"#"&amp;COUNTIFS($A$4:$A1291,$A1291,$C$4:$C1291,"&lt;&gt;"))</f>
        <v/>
      </c>
    </row>
    <row r="1292" spans="1:10" x14ac:dyDescent="0.3">
      <c r="A1292" s="17"/>
      <c r="B1292" s="19" t="str">
        <f>IF($A1292="","",IFERROR(INDEX(Bills!$B:$B,MATCH($A1292,Bills!$A:$A,0)),""))</f>
        <v/>
      </c>
      <c r="C1292" s="17"/>
      <c r="D1292" s="21" t="str">
        <f>IF($C1292="","",IFERROR(VLOOKUP($C1292,Services!$A$4:$C$203,2,FALSE),"Other"))</f>
        <v/>
      </c>
      <c r="E1292" s="17"/>
      <c r="F1292" s="18" t="str">
        <f>IF($C1292="","",IFERROR(VLOOKUP($C1292,Services!$A$4:$C$203,3,FALSE),0))</f>
        <v/>
      </c>
      <c r="G1292" s="20" t="str">
        <f t="shared" si="40"/>
        <v/>
      </c>
      <c r="H1292" s="18"/>
      <c r="I1292" s="20" t="str">
        <f t="shared" si="41"/>
        <v/>
      </c>
      <c r="J1292" s="21" t="str">
        <f>IF(OR($A1292="",$C1292=""),"",$A1292&amp;"#"&amp;COUNTIFS($A$4:$A1292,$A1292,$C$4:$C1292,"&lt;&gt;"))</f>
        <v/>
      </c>
    </row>
    <row r="1293" spans="1:10" x14ac:dyDescent="0.3">
      <c r="A1293" s="17"/>
      <c r="B1293" s="19" t="str">
        <f>IF($A1293="","",IFERROR(INDEX(Bills!$B:$B,MATCH($A1293,Bills!$A:$A,0)),""))</f>
        <v/>
      </c>
      <c r="C1293" s="17"/>
      <c r="D1293" s="21" t="str">
        <f>IF($C1293="","",IFERROR(VLOOKUP($C1293,Services!$A$4:$C$203,2,FALSE),"Other"))</f>
        <v/>
      </c>
      <c r="E1293" s="17"/>
      <c r="F1293" s="18" t="str">
        <f>IF($C1293="","",IFERROR(VLOOKUP($C1293,Services!$A$4:$C$203,3,FALSE),0))</f>
        <v/>
      </c>
      <c r="G1293" s="20" t="str">
        <f t="shared" si="40"/>
        <v/>
      </c>
      <c r="H1293" s="18"/>
      <c r="I1293" s="20" t="str">
        <f t="shared" si="41"/>
        <v/>
      </c>
      <c r="J1293" s="21" t="str">
        <f>IF(OR($A1293="",$C1293=""),"",$A1293&amp;"#"&amp;COUNTIFS($A$4:$A1293,$A1293,$C$4:$C1293,"&lt;&gt;"))</f>
        <v/>
      </c>
    </row>
    <row r="1294" spans="1:10" x14ac:dyDescent="0.3">
      <c r="A1294" s="17"/>
      <c r="B1294" s="19" t="str">
        <f>IF($A1294="","",IFERROR(INDEX(Bills!$B:$B,MATCH($A1294,Bills!$A:$A,0)),""))</f>
        <v/>
      </c>
      <c r="C1294" s="17"/>
      <c r="D1294" s="21" t="str">
        <f>IF($C1294="","",IFERROR(VLOOKUP($C1294,Services!$A$4:$C$203,2,FALSE),"Other"))</f>
        <v/>
      </c>
      <c r="E1294" s="17"/>
      <c r="F1294" s="18" t="str">
        <f>IF($C1294="","",IFERROR(VLOOKUP($C1294,Services!$A$4:$C$203,3,FALSE),0))</f>
        <v/>
      </c>
      <c r="G1294" s="20" t="str">
        <f t="shared" si="40"/>
        <v/>
      </c>
      <c r="H1294" s="18"/>
      <c r="I1294" s="20" t="str">
        <f t="shared" si="41"/>
        <v/>
      </c>
      <c r="J1294" s="21" t="str">
        <f>IF(OR($A1294="",$C1294=""),"",$A1294&amp;"#"&amp;COUNTIFS($A$4:$A1294,$A1294,$C$4:$C1294,"&lt;&gt;"))</f>
        <v/>
      </c>
    </row>
    <row r="1295" spans="1:10" x14ac:dyDescent="0.3">
      <c r="A1295" s="17"/>
      <c r="B1295" s="19" t="str">
        <f>IF($A1295="","",IFERROR(INDEX(Bills!$B:$B,MATCH($A1295,Bills!$A:$A,0)),""))</f>
        <v/>
      </c>
      <c r="C1295" s="17"/>
      <c r="D1295" s="21" t="str">
        <f>IF($C1295="","",IFERROR(VLOOKUP($C1295,Services!$A$4:$C$203,2,FALSE),"Other"))</f>
        <v/>
      </c>
      <c r="E1295" s="17"/>
      <c r="F1295" s="18" t="str">
        <f>IF($C1295="","",IFERROR(VLOOKUP($C1295,Services!$A$4:$C$203,3,FALSE),0))</f>
        <v/>
      </c>
      <c r="G1295" s="20" t="str">
        <f t="shared" si="40"/>
        <v/>
      </c>
      <c r="H1295" s="18"/>
      <c r="I1295" s="20" t="str">
        <f t="shared" si="41"/>
        <v/>
      </c>
      <c r="J1295" s="21" t="str">
        <f>IF(OR($A1295="",$C1295=""),"",$A1295&amp;"#"&amp;COUNTIFS($A$4:$A1295,$A1295,$C$4:$C1295,"&lt;&gt;"))</f>
        <v/>
      </c>
    </row>
    <row r="1296" spans="1:10" x14ac:dyDescent="0.3">
      <c r="A1296" s="17"/>
      <c r="B1296" s="19" t="str">
        <f>IF($A1296="","",IFERROR(INDEX(Bills!$B:$B,MATCH($A1296,Bills!$A:$A,0)),""))</f>
        <v/>
      </c>
      <c r="C1296" s="17"/>
      <c r="D1296" s="21" t="str">
        <f>IF($C1296="","",IFERROR(VLOOKUP($C1296,Services!$A$4:$C$203,2,FALSE),"Other"))</f>
        <v/>
      </c>
      <c r="E1296" s="17"/>
      <c r="F1296" s="18" t="str">
        <f>IF($C1296="","",IFERROR(VLOOKUP($C1296,Services!$A$4:$C$203,3,FALSE),0))</f>
        <v/>
      </c>
      <c r="G1296" s="20" t="str">
        <f t="shared" si="40"/>
        <v/>
      </c>
      <c r="H1296" s="18"/>
      <c r="I1296" s="20" t="str">
        <f t="shared" si="41"/>
        <v/>
      </c>
      <c r="J1296" s="21" t="str">
        <f>IF(OR($A1296="",$C1296=""),"",$A1296&amp;"#"&amp;COUNTIFS($A$4:$A1296,$A1296,$C$4:$C1296,"&lt;&gt;"))</f>
        <v/>
      </c>
    </row>
    <row r="1297" spans="1:10" x14ac:dyDescent="0.3">
      <c r="A1297" s="17"/>
      <c r="B1297" s="19" t="str">
        <f>IF($A1297="","",IFERROR(INDEX(Bills!$B:$B,MATCH($A1297,Bills!$A:$A,0)),""))</f>
        <v/>
      </c>
      <c r="C1297" s="17"/>
      <c r="D1297" s="21" t="str">
        <f>IF($C1297="","",IFERROR(VLOOKUP($C1297,Services!$A$4:$C$203,2,FALSE),"Other"))</f>
        <v/>
      </c>
      <c r="E1297" s="17"/>
      <c r="F1297" s="18" t="str">
        <f>IF($C1297="","",IFERROR(VLOOKUP($C1297,Services!$A$4:$C$203,3,FALSE),0))</f>
        <v/>
      </c>
      <c r="G1297" s="20" t="str">
        <f t="shared" si="40"/>
        <v/>
      </c>
      <c r="H1297" s="18"/>
      <c r="I1297" s="20" t="str">
        <f t="shared" si="41"/>
        <v/>
      </c>
      <c r="J1297" s="21" t="str">
        <f>IF(OR($A1297="",$C1297=""),"",$A1297&amp;"#"&amp;COUNTIFS($A$4:$A1297,$A1297,$C$4:$C1297,"&lt;&gt;"))</f>
        <v/>
      </c>
    </row>
    <row r="1298" spans="1:10" x14ac:dyDescent="0.3">
      <c r="A1298" s="17"/>
      <c r="B1298" s="19" t="str">
        <f>IF($A1298="","",IFERROR(INDEX(Bills!$B:$B,MATCH($A1298,Bills!$A:$A,0)),""))</f>
        <v/>
      </c>
      <c r="C1298" s="17"/>
      <c r="D1298" s="21" t="str">
        <f>IF($C1298="","",IFERROR(VLOOKUP($C1298,Services!$A$4:$C$203,2,FALSE),"Other"))</f>
        <v/>
      </c>
      <c r="E1298" s="17"/>
      <c r="F1298" s="18" t="str">
        <f>IF($C1298="","",IFERROR(VLOOKUP($C1298,Services!$A$4:$C$203,3,FALSE),0))</f>
        <v/>
      </c>
      <c r="G1298" s="20" t="str">
        <f t="shared" si="40"/>
        <v/>
      </c>
      <c r="H1298" s="18"/>
      <c r="I1298" s="20" t="str">
        <f t="shared" si="41"/>
        <v/>
      </c>
      <c r="J1298" s="21" t="str">
        <f>IF(OR($A1298="",$C1298=""),"",$A1298&amp;"#"&amp;COUNTIFS($A$4:$A1298,$A1298,$C$4:$C1298,"&lt;&gt;"))</f>
        <v/>
      </c>
    </row>
    <row r="1299" spans="1:10" x14ac:dyDescent="0.3">
      <c r="A1299" s="17"/>
      <c r="B1299" s="19" t="str">
        <f>IF($A1299="","",IFERROR(INDEX(Bills!$B:$B,MATCH($A1299,Bills!$A:$A,0)),""))</f>
        <v/>
      </c>
      <c r="C1299" s="17"/>
      <c r="D1299" s="21" t="str">
        <f>IF($C1299="","",IFERROR(VLOOKUP($C1299,Services!$A$4:$C$203,2,FALSE),"Other"))</f>
        <v/>
      </c>
      <c r="E1299" s="17"/>
      <c r="F1299" s="18" t="str">
        <f>IF($C1299="","",IFERROR(VLOOKUP($C1299,Services!$A$4:$C$203,3,FALSE),0))</f>
        <v/>
      </c>
      <c r="G1299" s="20" t="str">
        <f t="shared" si="40"/>
        <v/>
      </c>
      <c r="H1299" s="18"/>
      <c r="I1299" s="20" t="str">
        <f t="shared" si="41"/>
        <v/>
      </c>
      <c r="J1299" s="21" t="str">
        <f>IF(OR($A1299="",$C1299=""),"",$A1299&amp;"#"&amp;COUNTIFS($A$4:$A1299,$A1299,$C$4:$C1299,"&lt;&gt;"))</f>
        <v/>
      </c>
    </row>
    <row r="1300" spans="1:10" x14ac:dyDescent="0.3">
      <c r="A1300" s="17"/>
      <c r="B1300" s="19" t="str">
        <f>IF($A1300="","",IFERROR(INDEX(Bills!$B:$B,MATCH($A1300,Bills!$A:$A,0)),""))</f>
        <v/>
      </c>
      <c r="C1300" s="17"/>
      <c r="D1300" s="21" t="str">
        <f>IF($C1300="","",IFERROR(VLOOKUP($C1300,Services!$A$4:$C$203,2,FALSE),"Other"))</f>
        <v/>
      </c>
      <c r="E1300" s="17"/>
      <c r="F1300" s="18" t="str">
        <f>IF($C1300="","",IFERROR(VLOOKUP($C1300,Services!$A$4:$C$203,3,FALSE),0))</f>
        <v/>
      </c>
      <c r="G1300" s="20" t="str">
        <f t="shared" si="40"/>
        <v/>
      </c>
      <c r="H1300" s="18"/>
      <c r="I1300" s="20" t="str">
        <f t="shared" si="41"/>
        <v/>
      </c>
      <c r="J1300" s="21" t="str">
        <f>IF(OR($A1300="",$C1300=""),"",$A1300&amp;"#"&amp;COUNTIFS($A$4:$A1300,$A1300,$C$4:$C1300,"&lt;&gt;"))</f>
        <v/>
      </c>
    </row>
    <row r="1301" spans="1:10" x14ac:dyDescent="0.3">
      <c r="A1301" s="17"/>
      <c r="B1301" s="19" t="str">
        <f>IF($A1301="","",IFERROR(INDEX(Bills!$B:$B,MATCH($A1301,Bills!$A:$A,0)),""))</f>
        <v/>
      </c>
      <c r="C1301" s="17"/>
      <c r="D1301" s="21" t="str">
        <f>IF($C1301="","",IFERROR(VLOOKUP($C1301,Services!$A$4:$C$203,2,FALSE),"Other"))</f>
        <v/>
      </c>
      <c r="E1301" s="17"/>
      <c r="F1301" s="18" t="str">
        <f>IF($C1301="","",IFERROR(VLOOKUP($C1301,Services!$A$4:$C$203,3,FALSE),0))</f>
        <v/>
      </c>
      <c r="G1301" s="20" t="str">
        <f t="shared" si="40"/>
        <v/>
      </c>
      <c r="H1301" s="18"/>
      <c r="I1301" s="20" t="str">
        <f t="shared" si="41"/>
        <v/>
      </c>
      <c r="J1301" s="21" t="str">
        <f>IF(OR($A1301="",$C1301=""),"",$A1301&amp;"#"&amp;COUNTIFS($A$4:$A1301,$A1301,$C$4:$C1301,"&lt;&gt;"))</f>
        <v/>
      </c>
    </row>
    <row r="1302" spans="1:10" x14ac:dyDescent="0.3">
      <c r="A1302" s="17"/>
      <c r="B1302" s="19" t="str">
        <f>IF($A1302="","",IFERROR(INDEX(Bills!$B:$B,MATCH($A1302,Bills!$A:$A,0)),""))</f>
        <v/>
      </c>
      <c r="C1302" s="17"/>
      <c r="D1302" s="21" t="str">
        <f>IF($C1302="","",IFERROR(VLOOKUP($C1302,Services!$A$4:$C$203,2,FALSE),"Other"))</f>
        <v/>
      </c>
      <c r="E1302" s="17"/>
      <c r="F1302" s="18" t="str">
        <f>IF($C1302="","",IFERROR(VLOOKUP($C1302,Services!$A$4:$C$203,3,FALSE),0))</f>
        <v/>
      </c>
      <c r="G1302" s="20" t="str">
        <f t="shared" si="40"/>
        <v/>
      </c>
      <c r="H1302" s="18"/>
      <c r="I1302" s="20" t="str">
        <f t="shared" si="41"/>
        <v/>
      </c>
      <c r="J1302" s="21" t="str">
        <f>IF(OR($A1302="",$C1302=""),"",$A1302&amp;"#"&amp;COUNTIFS($A$4:$A1302,$A1302,$C$4:$C1302,"&lt;&gt;"))</f>
        <v/>
      </c>
    </row>
    <row r="1303" spans="1:10" x14ac:dyDescent="0.3">
      <c r="A1303" s="17"/>
      <c r="B1303" s="19" t="str">
        <f>IF($A1303="","",IFERROR(INDEX(Bills!$B:$B,MATCH($A1303,Bills!$A:$A,0)),""))</f>
        <v/>
      </c>
      <c r="C1303" s="17"/>
      <c r="D1303" s="21" t="str">
        <f>IF($C1303="","",IFERROR(VLOOKUP($C1303,Services!$A$4:$C$203,2,FALSE),"Other"))</f>
        <v/>
      </c>
      <c r="E1303" s="17"/>
      <c r="F1303" s="18" t="str">
        <f>IF($C1303="","",IFERROR(VLOOKUP($C1303,Services!$A$4:$C$203,3,FALSE),0))</f>
        <v/>
      </c>
      <c r="G1303" s="20" t="str">
        <f t="shared" si="40"/>
        <v/>
      </c>
      <c r="H1303" s="18"/>
      <c r="I1303" s="20" t="str">
        <f t="shared" si="41"/>
        <v/>
      </c>
      <c r="J1303" s="21" t="str">
        <f>IF(OR($A1303="",$C1303=""),"",$A1303&amp;"#"&amp;COUNTIFS($A$4:$A1303,$A1303,$C$4:$C1303,"&lt;&gt;"))</f>
        <v/>
      </c>
    </row>
    <row r="1304" spans="1:10" x14ac:dyDescent="0.3">
      <c r="A1304" s="17"/>
      <c r="B1304" s="19" t="str">
        <f>IF($A1304="","",IFERROR(INDEX(Bills!$B:$B,MATCH($A1304,Bills!$A:$A,0)),""))</f>
        <v/>
      </c>
      <c r="C1304" s="17"/>
      <c r="D1304" s="21" t="str">
        <f>IF($C1304="","",IFERROR(VLOOKUP($C1304,Services!$A$4:$C$203,2,FALSE),"Other"))</f>
        <v/>
      </c>
      <c r="E1304" s="17"/>
      <c r="F1304" s="18" t="str">
        <f>IF($C1304="","",IFERROR(VLOOKUP($C1304,Services!$A$4:$C$203,3,FALSE),0))</f>
        <v/>
      </c>
      <c r="G1304" s="20" t="str">
        <f t="shared" si="40"/>
        <v/>
      </c>
      <c r="H1304" s="18"/>
      <c r="I1304" s="20" t="str">
        <f t="shared" si="41"/>
        <v/>
      </c>
      <c r="J1304" s="21" t="str">
        <f>IF(OR($A1304="",$C1304=""),"",$A1304&amp;"#"&amp;COUNTIFS($A$4:$A1304,$A1304,$C$4:$C1304,"&lt;&gt;"))</f>
        <v/>
      </c>
    </row>
    <row r="1305" spans="1:10" x14ac:dyDescent="0.3">
      <c r="A1305" s="17"/>
      <c r="B1305" s="19" t="str">
        <f>IF($A1305="","",IFERROR(INDEX(Bills!$B:$B,MATCH($A1305,Bills!$A:$A,0)),""))</f>
        <v/>
      </c>
      <c r="C1305" s="17"/>
      <c r="D1305" s="21" t="str">
        <f>IF($C1305="","",IFERROR(VLOOKUP($C1305,Services!$A$4:$C$203,2,FALSE),"Other"))</f>
        <v/>
      </c>
      <c r="E1305" s="17"/>
      <c r="F1305" s="18" t="str">
        <f>IF($C1305="","",IFERROR(VLOOKUP($C1305,Services!$A$4:$C$203,3,FALSE),0))</f>
        <v/>
      </c>
      <c r="G1305" s="20" t="str">
        <f t="shared" si="40"/>
        <v/>
      </c>
      <c r="H1305" s="18"/>
      <c r="I1305" s="20" t="str">
        <f t="shared" si="41"/>
        <v/>
      </c>
      <c r="J1305" s="21" t="str">
        <f>IF(OR($A1305="",$C1305=""),"",$A1305&amp;"#"&amp;COUNTIFS($A$4:$A1305,$A1305,$C$4:$C1305,"&lt;&gt;"))</f>
        <v/>
      </c>
    </row>
    <row r="1306" spans="1:10" x14ac:dyDescent="0.3">
      <c r="A1306" s="17"/>
      <c r="B1306" s="19" t="str">
        <f>IF($A1306="","",IFERROR(INDEX(Bills!$B:$B,MATCH($A1306,Bills!$A:$A,0)),""))</f>
        <v/>
      </c>
      <c r="C1306" s="17"/>
      <c r="D1306" s="21" t="str">
        <f>IF($C1306="","",IFERROR(VLOOKUP($C1306,Services!$A$4:$C$203,2,FALSE),"Other"))</f>
        <v/>
      </c>
      <c r="E1306" s="17"/>
      <c r="F1306" s="18" t="str">
        <f>IF($C1306="","",IFERROR(VLOOKUP($C1306,Services!$A$4:$C$203,3,FALSE),0))</f>
        <v/>
      </c>
      <c r="G1306" s="20" t="str">
        <f t="shared" si="40"/>
        <v/>
      </c>
      <c r="H1306" s="18"/>
      <c r="I1306" s="20" t="str">
        <f t="shared" si="41"/>
        <v/>
      </c>
      <c r="J1306" s="21" t="str">
        <f>IF(OR($A1306="",$C1306=""),"",$A1306&amp;"#"&amp;COUNTIFS($A$4:$A1306,$A1306,$C$4:$C1306,"&lt;&gt;"))</f>
        <v/>
      </c>
    </row>
    <row r="1307" spans="1:10" x14ac:dyDescent="0.3">
      <c r="A1307" s="17"/>
      <c r="B1307" s="19" t="str">
        <f>IF($A1307="","",IFERROR(INDEX(Bills!$B:$B,MATCH($A1307,Bills!$A:$A,0)),""))</f>
        <v/>
      </c>
      <c r="C1307" s="17"/>
      <c r="D1307" s="21" t="str">
        <f>IF($C1307="","",IFERROR(VLOOKUP($C1307,Services!$A$4:$C$203,2,FALSE),"Other"))</f>
        <v/>
      </c>
      <c r="E1307" s="17"/>
      <c r="F1307" s="18" t="str">
        <f>IF($C1307="","",IFERROR(VLOOKUP($C1307,Services!$A$4:$C$203,3,FALSE),0))</f>
        <v/>
      </c>
      <c r="G1307" s="20" t="str">
        <f t="shared" si="40"/>
        <v/>
      </c>
      <c r="H1307" s="18"/>
      <c r="I1307" s="20" t="str">
        <f t="shared" si="41"/>
        <v/>
      </c>
      <c r="J1307" s="21" t="str">
        <f>IF(OR($A1307="",$C1307=""),"",$A1307&amp;"#"&amp;COUNTIFS($A$4:$A1307,$A1307,$C$4:$C1307,"&lt;&gt;"))</f>
        <v/>
      </c>
    </row>
    <row r="1308" spans="1:10" x14ac:dyDescent="0.3">
      <c r="A1308" s="17"/>
      <c r="B1308" s="19" t="str">
        <f>IF($A1308="","",IFERROR(INDEX(Bills!$B:$B,MATCH($A1308,Bills!$A:$A,0)),""))</f>
        <v/>
      </c>
      <c r="C1308" s="17"/>
      <c r="D1308" s="21" t="str">
        <f>IF($C1308="","",IFERROR(VLOOKUP($C1308,Services!$A$4:$C$203,2,FALSE),"Other"))</f>
        <v/>
      </c>
      <c r="E1308" s="17"/>
      <c r="F1308" s="18" t="str">
        <f>IF($C1308="","",IFERROR(VLOOKUP($C1308,Services!$A$4:$C$203,3,FALSE),0))</f>
        <v/>
      </c>
      <c r="G1308" s="20" t="str">
        <f t="shared" si="40"/>
        <v/>
      </c>
      <c r="H1308" s="18"/>
      <c r="I1308" s="20" t="str">
        <f t="shared" si="41"/>
        <v/>
      </c>
      <c r="J1308" s="21" t="str">
        <f>IF(OR($A1308="",$C1308=""),"",$A1308&amp;"#"&amp;COUNTIFS($A$4:$A1308,$A1308,$C$4:$C1308,"&lt;&gt;"))</f>
        <v/>
      </c>
    </row>
    <row r="1309" spans="1:10" x14ac:dyDescent="0.3">
      <c r="A1309" s="17"/>
      <c r="B1309" s="19" t="str">
        <f>IF($A1309="","",IFERROR(INDEX(Bills!$B:$B,MATCH($A1309,Bills!$A:$A,0)),""))</f>
        <v/>
      </c>
      <c r="C1309" s="17"/>
      <c r="D1309" s="21" t="str">
        <f>IF($C1309="","",IFERROR(VLOOKUP($C1309,Services!$A$4:$C$203,2,FALSE),"Other"))</f>
        <v/>
      </c>
      <c r="E1309" s="17"/>
      <c r="F1309" s="18" t="str">
        <f>IF($C1309="","",IFERROR(VLOOKUP($C1309,Services!$A$4:$C$203,3,FALSE),0))</f>
        <v/>
      </c>
      <c r="G1309" s="20" t="str">
        <f t="shared" si="40"/>
        <v/>
      </c>
      <c r="H1309" s="18"/>
      <c r="I1309" s="20" t="str">
        <f t="shared" si="41"/>
        <v/>
      </c>
      <c r="J1309" s="21" t="str">
        <f>IF(OR($A1309="",$C1309=""),"",$A1309&amp;"#"&amp;COUNTIFS($A$4:$A1309,$A1309,$C$4:$C1309,"&lt;&gt;"))</f>
        <v/>
      </c>
    </row>
    <row r="1310" spans="1:10" x14ac:dyDescent="0.3">
      <c r="A1310" s="17"/>
      <c r="B1310" s="19" t="str">
        <f>IF($A1310="","",IFERROR(INDEX(Bills!$B:$B,MATCH($A1310,Bills!$A:$A,0)),""))</f>
        <v/>
      </c>
      <c r="C1310" s="17"/>
      <c r="D1310" s="21" t="str">
        <f>IF($C1310="","",IFERROR(VLOOKUP($C1310,Services!$A$4:$C$203,2,FALSE),"Other"))</f>
        <v/>
      </c>
      <c r="E1310" s="17"/>
      <c r="F1310" s="18" t="str">
        <f>IF($C1310="","",IFERROR(VLOOKUP($C1310,Services!$A$4:$C$203,3,FALSE),0))</f>
        <v/>
      </c>
      <c r="G1310" s="20" t="str">
        <f t="shared" si="40"/>
        <v/>
      </c>
      <c r="H1310" s="18"/>
      <c r="I1310" s="20" t="str">
        <f t="shared" si="41"/>
        <v/>
      </c>
      <c r="J1310" s="21" t="str">
        <f>IF(OR($A1310="",$C1310=""),"",$A1310&amp;"#"&amp;COUNTIFS($A$4:$A1310,$A1310,$C$4:$C1310,"&lt;&gt;"))</f>
        <v/>
      </c>
    </row>
    <row r="1311" spans="1:10" x14ac:dyDescent="0.3">
      <c r="A1311" s="17"/>
      <c r="B1311" s="19" t="str">
        <f>IF($A1311="","",IFERROR(INDEX(Bills!$B:$B,MATCH($A1311,Bills!$A:$A,0)),""))</f>
        <v/>
      </c>
      <c r="C1311" s="17"/>
      <c r="D1311" s="21" t="str">
        <f>IF($C1311="","",IFERROR(VLOOKUP($C1311,Services!$A$4:$C$203,2,FALSE),"Other"))</f>
        <v/>
      </c>
      <c r="E1311" s="17"/>
      <c r="F1311" s="18" t="str">
        <f>IF($C1311="","",IFERROR(VLOOKUP($C1311,Services!$A$4:$C$203,3,FALSE),0))</f>
        <v/>
      </c>
      <c r="G1311" s="20" t="str">
        <f t="shared" si="40"/>
        <v/>
      </c>
      <c r="H1311" s="18"/>
      <c r="I1311" s="20" t="str">
        <f t="shared" si="41"/>
        <v/>
      </c>
      <c r="J1311" s="21" t="str">
        <f>IF(OR($A1311="",$C1311=""),"",$A1311&amp;"#"&amp;COUNTIFS($A$4:$A1311,$A1311,$C$4:$C1311,"&lt;&gt;"))</f>
        <v/>
      </c>
    </row>
    <row r="1312" spans="1:10" x14ac:dyDescent="0.3">
      <c r="A1312" s="17"/>
      <c r="B1312" s="19" t="str">
        <f>IF($A1312="","",IFERROR(INDEX(Bills!$B:$B,MATCH($A1312,Bills!$A:$A,0)),""))</f>
        <v/>
      </c>
      <c r="C1312" s="17"/>
      <c r="D1312" s="21" t="str">
        <f>IF($C1312="","",IFERROR(VLOOKUP($C1312,Services!$A$4:$C$203,2,FALSE),"Other"))</f>
        <v/>
      </c>
      <c r="E1312" s="17"/>
      <c r="F1312" s="18" t="str">
        <f>IF($C1312="","",IFERROR(VLOOKUP($C1312,Services!$A$4:$C$203,3,FALSE),0))</f>
        <v/>
      </c>
      <c r="G1312" s="20" t="str">
        <f t="shared" si="40"/>
        <v/>
      </c>
      <c r="H1312" s="18"/>
      <c r="I1312" s="20" t="str">
        <f t="shared" si="41"/>
        <v/>
      </c>
      <c r="J1312" s="21" t="str">
        <f>IF(OR($A1312="",$C1312=""),"",$A1312&amp;"#"&amp;COUNTIFS($A$4:$A1312,$A1312,$C$4:$C1312,"&lt;&gt;"))</f>
        <v/>
      </c>
    </row>
    <row r="1313" spans="1:10" x14ac:dyDescent="0.3">
      <c r="A1313" s="17"/>
      <c r="B1313" s="19" t="str">
        <f>IF($A1313="","",IFERROR(INDEX(Bills!$B:$B,MATCH($A1313,Bills!$A:$A,0)),""))</f>
        <v/>
      </c>
      <c r="C1313" s="17"/>
      <c r="D1313" s="21" t="str">
        <f>IF($C1313="","",IFERROR(VLOOKUP($C1313,Services!$A$4:$C$203,2,FALSE),"Other"))</f>
        <v/>
      </c>
      <c r="E1313" s="17"/>
      <c r="F1313" s="18" t="str">
        <f>IF($C1313="","",IFERROR(VLOOKUP($C1313,Services!$A$4:$C$203,3,FALSE),0))</f>
        <v/>
      </c>
      <c r="G1313" s="20" t="str">
        <f t="shared" si="40"/>
        <v/>
      </c>
      <c r="H1313" s="18"/>
      <c r="I1313" s="20" t="str">
        <f t="shared" si="41"/>
        <v/>
      </c>
      <c r="J1313" s="21" t="str">
        <f>IF(OR($A1313="",$C1313=""),"",$A1313&amp;"#"&amp;COUNTIFS($A$4:$A1313,$A1313,$C$4:$C1313,"&lt;&gt;"))</f>
        <v/>
      </c>
    </row>
    <row r="1314" spans="1:10" x14ac:dyDescent="0.3">
      <c r="A1314" s="17"/>
      <c r="B1314" s="19" t="str">
        <f>IF($A1314="","",IFERROR(INDEX(Bills!$B:$B,MATCH($A1314,Bills!$A:$A,0)),""))</f>
        <v/>
      </c>
      <c r="C1314" s="17"/>
      <c r="D1314" s="21" t="str">
        <f>IF($C1314="","",IFERROR(VLOOKUP($C1314,Services!$A$4:$C$203,2,FALSE),"Other"))</f>
        <v/>
      </c>
      <c r="E1314" s="17"/>
      <c r="F1314" s="18" t="str">
        <f>IF($C1314="","",IFERROR(VLOOKUP($C1314,Services!$A$4:$C$203,3,FALSE),0))</f>
        <v/>
      </c>
      <c r="G1314" s="20" t="str">
        <f t="shared" si="40"/>
        <v/>
      </c>
      <c r="H1314" s="18"/>
      <c r="I1314" s="20" t="str">
        <f t="shared" si="41"/>
        <v/>
      </c>
      <c r="J1314" s="21" t="str">
        <f>IF(OR($A1314="",$C1314=""),"",$A1314&amp;"#"&amp;COUNTIFS($A$4:$A1314,$A1314,$C$4:$C1314,"&lt;&gt;"))</f>
        <v/>
      </c>
    </row>
    <row r="1315" spans="1:10" x14ac:dyDescent="0.3">
      <c r="A1315" s="17"/>
      <c r="B1315" s="19" t="str">
        <f>IF($A1315="","",IFERROR(INDEX(Bills!$B:$B,MATCH($A1315,Bills!$A:$A,0)),""))</f>
        <v/>
      </c>
      <c r="C1315" s="17"/>
      <c r="D1315" s="21" t="str">
        <f>IF($C1315="","",IFERROR(VLOOKUP($C1315,Services!$A$4:$C$203,2,FALSE),"Other"))</f>
        <v/>
      </c>
      <c r="E1315" s="17"/>
      <c r="F1315" s="18" t="str">
        <f>IF($C1315="","",IFERROR(VLOOKUP($C1315,Services!$A$4:$C$203,3,FALSE),0))</f>
        <v/>
      </c>
      <c r="G1315" s="20" t="str">
        <f t="shared" si="40"/>
        <v/>
      </c>
      <c r="H1315" s="18"/>
      <c r="I1315" s="20" t="str">
        <f t="shared" si="41"/>
        <v/>
      </c>
      <c r="J1315" s="21" t="str">
        <f>IF(OR($A1315="",$C1315=""),"",$A1315&amp;"#"&amp;COUNTIFS($A$4:$A1315,$A1315,$C$4:$C1315,"&lt;&gt;"))</f>
        <v/>
      </c>
    </row>
    <row r="1316" spans="1:10" x14ac:dyDescent="0.3">
      <c r="A1316" s="17"/>
      <c r="B1316" s="19" t="str">
        <f>IF($A1316="","",IFERROR(INDEX(Bills!$B:$B,MATCH($A1316,Bills!$A:$A,0)),""))</f>
        <v/>
      </c>
      <c r="C1316" s="17"/>
      <c r="D1316" s="21" t="str">
        <f>IF($C1316="","",IFERROR(VLOOKUP($C1316,Services!$A$4:$C$203,2,FALSE),"Other"))</f>
        <v/>
      </c>
      <c r="E1316" s="17"/>
      <c r="F1316" s="18" t="str">
        <f>IF($C1316="","",IFERROR(VLOOKUP($C1316,Services!$A$4:$C$203,3,FALSE),0))</f>
        <v/>
      </c>
      <c r="G1316" s="20" t="str">
        <f t="shared" si="40"/>
        <v/>
      </c>
      <c r="H1316" s="18"/>
      <c r="I1316" s="20" t="str">
        <f t="shared" si="41"/>
        <v/>
      </c>
      <c r="J1316" s="21" t="str">
        <f>IF(OR($A1316="",$C1316=""),"",$A1316&amp;"#"&amp;COUNTIFS($A$4:$A1316,$A1316,$C$4:$C1316,"&lt;&gt;"))</f>
        <v/>
      </c>
    </row>
    <row r="1317" spans="1:10" x14ac:dyDescent="0.3">
      <c r="A1317" s="17"/>
      <c r="B1317" s="19" t="str">
        <f>IF($A1317="","",IFERROR(INDEX(Bills!$B:$B,MATCH($A1317,Bills!$A:$A,0)),""))</f>
        <v/>
      </c>
      <c r="C1317" s="17"/>
      <c r="D1317" s="21" t="str">
        <f>IF($C1317="","",IFERROR(VLOOKUP($C1317,Services!$A$4:$C$203,2,FALSE),"Other"))</f>
        <v/>
      </c>
      <c r="E1317" s="17"/>
      <c r="F1317" s="18" t="str">
        <f>IF($C1317="","",IFERROR(VLOOKUP($C1317,Services!$A$4:$C$203,3,FALSE),0))</f>
        <v/>
      </c>
      <c r="G1317" s="20" t="str">
        <f t="shared" si="40"/>
        <v/>
      </c>
      <c r="H1317" s="18"/>
      <c r="I1317" s="20" t="str">
        <f t="shared" si="41"/>
        <v/>
      </c>
      <c r="J1317" s="21" t="str">
        <f>IF(OR($A1317="",$C1317=""),"",$A1317&amp;"#"&amp;COUNTIFS($A$4:$A1317,$A1317,$C$4:$C1317,"&lt;&gt;"))</f>
        <v/>
      </c>
    </row>
    <row r="1318" spans="1:10" x14ac:dyDescent="0.3">
      <c r="A1318" s="17"/>
      <c r="B1318" s="19" t="str">
        <f>IF($A1318="","",IFERROR(INDEX(Bills!$B:$B,MATCH($A1318,Bills!$A:$A,0)),""))</f>
        <v/>
      </c>
      <c r="C1318" s="17"/>
      <c r="D1318" s="21" t="str">
        <f>IF($C1318="","",IFERROR(VLOOKUP($C1318,Services!$A$4:$C$203,2,FALSE),"Other"))</f>
        <v/>
      </c>
      <c r="E1318" s="17"/>
      <c r="F1318" s="18" t="str">
        <f>IF($C1318="","",IFERROR(VLOOKUP($C1318,Services!$A$4:$C$203,3,FALSE),0))</f>
        <v/>
      </c>
      <c r="G1318" s="20" t="str">
        <f t="shared" si="40"/>
        <v/>
      </c>
      <c r="H1318" s="18"/>
      <c r="I1318" s="20" t="str">
        <f t="shared" si="41"/>
        <v/>
      </c>
      <c r="J1318" s="21" t="str">
        <f>IF(OR($A1318="",$C1318=""),"",$A1318&amp;"#"&amp;COUNTIFS($A$4:$A1318,$A1318,$C$4:$C1318,"&lt;&gt;"))</f>
        <v/>
      </c>
    </row>
    <row r="1319" spans="1:10" x14ac:dyDescent="0.3">
      <c r="A1319" s="17"/>
      <c r="B1319" s="19" t="str">
        <f>IF($A1319="","",IFERROR(INDEX(Bills!$B:$B,MATCH($A1319,Bills!$A:$A,0)),""))</f>
        <v/>
      </c>
      <c r="C1319" s="17"/>
      <c r="D1319" s="21" t="str">
        <f>IF($C1319="","",IFERROR(VLOOKUP($C1319,Services!$A$4:$C$203,2,FALSE),"Other"))</f>
        <v/>
      </c>
      <c r="E1319" s="17"/>
      <c r="F1319" s="18" t="str">
        <f>IF($C1319="","",IFERROR(VLOOKUP($C1319,Services!$A$4:$C$203,3,FALSE),0))</f>
        <v/>
      </c>
      <c r="G1319" s="20" t="str">
        <f t="shared" si="40"/>
        <v/>
      </c>
      <c r="H1319" s="18"/>
      <c r="I1319" s="20" t="str">
        <f t="shared" si="41"/>
        <v/>
      </c>
      <c r="J1319" s="21" t="str">
        <f>IF(OR($A1319="",$C1319=""),"",$A1319&amp;"#"&amp;COUNTIFS($A$4:$A1319,$A1319,$C$4:$C1319,"&lt;&gt;"))</f>
        <v/>
      </c>
    </row>
    <row r="1320" spans="1:10" x14ac:dyDescent="0.3">
      <c r="A1320" s="17"/>
      <c r="B1320" s="19" t="str">
        <f>IF($A1320="","",IFERROR(INDEX(Bills!$B:$B,MATCH($A1320,Bills!$A:$A,0)),""))</f>
        <v/>
      </c>
      <c r="C1320" s="17"/>
      <c r="D1320" s="21" t="str">
        <f>IF($C1320="","",IFERROR(VLOOKUP($C1320,Services!$A$4:$C$203,2,FALSE),"Other"))</f>
        <v/>
      </c>
      <c r="E1320" s="17"/>
      <c r="F1320" s="18" t="str">
        <f>IF($C1320="","",IFERROR(VLOOKUP($C1320,Services!$A$4:$C$203,3,FALSE),0))</f>
        <v/>
      </c>
      <c r="G1320" s="20" t="str">
        <f t="shared" si="40"/>
        <v/>
      </c>
      <c r="H1320" s="18"/>
      <c r="I1320" s="20" t="str">
        <f t="shared" si="41"/>
        <v/>
      </c>
      <c r="J1320" s="21" t="str">
        <f>IF(OR($A1320="",$C1320=""),"",$A1320&amp;"#"&amp;COUNTIFS($A$4:$A1320,$A1320,$C$4:$C1320,"&lt;&gt;"))</f>
        <v/>
      </c>
    </row>
    <row r="1321" spans="1:10" x14ac:dyDescent="0.3">
      <c r="A1321" s="17"/>
      <c r="B1321" s="19" t="str">
        <f>IF($A1321="","",IFERROR(INDEX(Bills!$B:$B,MATCH($A1321,Bills!$A:$A,0)),""))</f>
        <v/>
      </c>
      <c r="C1321" s="17"/>
      <c r="D1321" s="21" t="str">
        <f>IF($C1321="","",IFERROR(VLOOKUP($C1321,Services!$A$4:$C$203,2,FALSE),"Other"))</f>
        <v/>
      </c>
      <c r="E1321" s="17"/>
      <c r="F1321" s="18" t="str">
        <f>IF($C1321="","",IFERROR(VLOOKUP($C1321,Services!$A$4:$C$203,3,FALSE),0))</f>
        <v/>
      </c>
      <c r="G1321" s="20" t="str">
        <f t="shared" si="40"/>
        <v/>
      </c>
      <c r="H1321" s="18"/>
      <c r="I1321" s="20" t="str">
        <f t="shared" si="41"/>
        <v/>
      </c>
      <c r="J1321" s="21" t="str">
        <f>IF(OR($A1321="",$C1321=""),"",$A1321&amp;"#"&amp;COUNTIFS($A$4:$A1321,$A1321,$C$4:$C1321,"&lt;&gt;"))</f>
        <v/>
      </c>
    </row>
    <row r="1322" spans="1:10" x14ac:dyDescent="0.3">
      <c r="A1322" s="17"/>
      <c r="B1322" s="19" t="str">
        <f>IF($A1322="","",IFERROR(INDEX(Bills!$B:$B,MATCH($A1322,Bills!$A:$A,0)),""))</f>
        <v/>
      </c>
      <c r="C1322" s="17"/>
      <c r="D1322" s="21" t="str">
        <f>IF($C1322="","",IFERROR(VLOOKUP($C1322,Services!$A$4:$C$203,2,FALSE),"Other"))</f>
        <v/>
      </c>
      <c r="E1322" s="17"/>
      <c r="F1322" s="18" t="str">
        <f>IF($C1322="","",IFERROR(VLOOKUP($C1322,Services!$A$4:$C$203,3,FALSE),0))</f>
        <v/>
      </c>
      <c r="G1322" s="20" t="str">
        <f t="shared" si="40"/>
        <v/>
      </c>
      <c r="H1322" s="18"/>
      <c r="I1322" s="20" t="str">
        <f t="shared" si="41"/>
        <v/>
      </c>
      <c r="J1322" s="21" t="str">
        <f>IF(OR($A1322="",$C1322=""),"",$A1322&amp;"#"&amp;COUNTIFS($A$4:$A1322,$A1322,$C$4:$C1322,"&lt;&gt;"))</f>
        <v/>
      </c>
    </row>
    <row r="1323" spans="1:10" x14ac:dyDescent="0.3">
      <c r="A1323" s="17"/>
      <c r="B1323" s="19" t="str">
        <f>IF($A1323="","",IFERROR(INDEX(Bills!$B:$B,MATCH($A1323,Bills!$A:$A,0)),""))</f>
        <v/>
      </c>
      <c r="C1323" s="17"/>
      <c r="D1323" s="21" t="str">
        <f>IF($C1323="","",IFERROR(VLOOKUP($C1323,Services!$A$4:$C$203,2,FALSE),"Other"))</f>
        <v/>
      </c>
      <c r="E1323" s="17"/>
      <c r="F1323" s="18" t="str">
        <f>IF($C1323="","",IFERROR(VLOOKUP($C1323,Services!$A$4:$C$203,3,FALSE),0))</f>
        <v/>
      </c>
      <c r="G1323" s="20" t="str">
        <f t="shared" si="40"/>
        <v/>
      </c>
      <c r="H1323" s="18"/>
      <c r="I1323" s="20" t="str">
        <f t="shared" si="41"/>
        <v/>
      </c>
      <c r="J1323" s="21" t="str">
        <f>IF(OR($A1323="",$C1323=""),"",$A1323&amp;"#"&amp;COUNTIFS($A$4:$A1323,$A1323,$C$4:$C1323,"&lt;&gt;"))</f>
        <v/>
      </c>
    </row>
    <row r="1324" spans="1:10" x14ac:dyDescent="0.3">
      <c r="A1324" s="17"/>
      <c r="B1324" s="19" t="str">
        <f>IF($A1324="","",IFERROR(INDEX(Bills!$B:$B,MATCH($A1324,Bills!$A:$A,0)),""))</f>
        <v/>
      </c>
      <c r="C1324" s="17"/>
      <c r="D1324" s="21" t="str">
        <f>IF($C1324="","",IFERROR(VLOOKUP($C1324,Services!$A$4:$C$203,2,FALSE),"Other"))</f>
        <v/>
      </c>
      <c r="E1324" s="17"/>
      <c r="F1324" s="18" t="str">
        <f>IF($C1324="","",IFERROR(VLOOKUP($C1324,Services!$A$4:$C$203,3,FALSE),0))</f>
        <v/>
      </c>
      <c r="G1324" s="20" t="str">
        <f t="shared" si="40"/>
        <v/>
      </c>
      <c r="H1324" s="18"/>
      <c r="I1324" s="20" t="str">
        <f t="shared" si="41"/>
        <v/>
      </c>
      <c r="J1324" s="21" t="str">
        <f>IF(OR($A1324="",$C1324=""),"",$A1324&amp;"#"&amp;COUNTIFS($A$4:$A1324,$A1324,$C$4:$C1324,"&lt;&gt;"))</f>
        <v/>
      </c>
    </row>
    <row r="1325" spans="1:10" x14ac:dyDescent="0.3">
      <c r="A1325" s="17"/>
      <c r="B1325" s="19" t="str">
        <f>IF($A1325="","",IFERROR(INDEX(Bills!$B:$B,MATCH($A1325,Bills!$A:$A,0)),""))</f>
        <v/>
      </c>
      <c r="C1325" s="17"/>
      <c r="D1325" s="21" t="str">
        <f>IF($C1325="","",IFERROR(VLOOKUP($C1325,Services!$A$4:$C$203,2,FALSE),"Other"))</f>
        <v/>
      </c>
      <c r="E1325" s="17"/>
      <c r="F1325" s="18" t="str">
        <f>IF($C1325="","",IFERROR(VLOOKUP($C1325,Services!$A$4:$C$203,3,FALSE),0))</f>
        <v/>
      </c>
      <c r="G1325" s="20" t="str">
        <f t="shared" si="40"/>
        <v/>
      </c>
      <c r="H1325" s="18"/>
      <c r="I1325" s="20" t="str">
        <f t="shared" si="41"/>
        <v/>
      </c>
      <c r="J1325" s="21" t="str">
        <f>IF(OR($A1325="",$C1325=""),"",$A1325&amp;"#"&amp;COUNTIFS($A$4:$A1325,$A1325,$C$4:$C1325,"&lt;&gt;"))</f>
        <v/>
      </c>
    </row>
    <row r="1326" spans="1:10" x14ac:dyDescent="0.3">
      <c r="A1326" s="17"/>
      <c r="B1326" s="19" t="str">
        <f>IF($A1326="","",IFERROR(INDEX(Bills!$B:$B,MATCH($A1326,Bills!$A:$A,0)),""))</f>
        <v/>
      </c>
      <c r="C1326" s="17"/>
      <c r="D1326" s="21" t="str">
        <f>IF($C1326="","",IFERROR(VLOOKUP($C1326,Services!$A$4:$C$203,2,FALSE),"Other"))</f>
        <v/>
      </c>
      <c r="E1326" s="17"/>
      <c r="F1326" s="18" t="str">
        <f>IF($C1326="","",IFERROR(VLOOKUP($C1326,Services!$A$4:$C$203,3,FALSE),0))</f>
        <v/>
      </c>
      <c r="G1326" s="20" t="str">
        <f t="shared" si="40"/>
        <v/>
      </c>
      <c r="H1326" s="18"/>
      <c r="I1326" s="20" t="str">
        <f t="shared" si="41"/>
        <v/>
      </c>
      <c r="J1326" s="21" t="str">
        <f>IF(OR($A1326="",$C1326=""),"",$A1326&amp;"#"&amp;COUNTIFS($A$4:$A1326,$A1326,$C$4:$C1326,"&lt;&gt;"))</f>
        <v/>
      </c>
    </row>
    <row r="1327" spans="1:10" x14ac:dyDescent="0.3">
      <c r="A1327" s="17"/>
      <c r="B1327" s="19" t="str">
        <f>IF($A1327="","",IFERROR(INDEX(Bills!$B:$B,MATCH($A1327,Bills!$A:$A,0)),""))</f>
        <v/>
      </c>
      <c r="C1327" s="17"/>
      <c r="D1327" s="21" t="str">
        <f>IF($C1327="","",IFERROR(VLOOKUP($C1327,Services!$A$4:$C$203,2,FALSE),"Other"))</f>
        <v/>
      </c>
      <c r="E1327" s="17"/>
      <c r="F1327" s="18" t="str">
        <f>IF($C1327="","",IFERROR(VLOOKUP($C1327,Services!$A$4:$C$203,3,FALSE),0))</f>
        <v/>
      </c>
      <c r="G1327" s="20" t="str">
        <f t="shared" si="40"/>
        <v/>
      </c>
      <c r="H1327" s="18"/>
      <c r="I1327" s="20" t="str">
        <f t="shared" si="41"/>
        <v/>
      </c>
      <c r="J1327" s="21" t="str">
        <f>IF(OR($A1327="",$C1327=""),"",$A1327&amp;"#"&amp;COUNTIFS($A$4:$A1327,$A1327,$C$4:$C1327,"&lt;&gt;"))</f>
        <v/>
      </c>
    </row>
    <row r="1328" spans="1:10" x14ac:dyDescent="0.3">
      <c r="A1328" s="17"/>
      <c r="B1328" s="19" t="str">
        <f>IF($A1328="","",IFERROR(INDEX(Bills!$B:$B,MATCH($A1328,Bills!$A:$A,0)),""))</f>
        <v/>
      </c>
      <c r="C1328" s="17"/>
      <c r="D1328" s="21" t="str">
        <f>IF($C1328="","",IFERROR(VLOOKUP($C1328,Services!$A$4:$C$203,2,FALSE),"Other"))</f>
        <v/>
      </c>
      <c r="E1328" s="17"/>
      <c r="F1328" s="18" t="str">
        <f>IF($C1328="","",IFERROR(VLOOKUP($C1328,Services!$A$4:$C$203,3,FALSE),0))</f>
        <v/>
      </c>
      <c r="G1328" s="20" t="str">
        <f t="shared" si="40"/>
        <v/>
      </c>
      <c r="H1328" s="18"/>
      <c r="I1328" s="20" t="str">
        <f t="shared" si="41"/>
        <v/>
      </c>
      <c r="J1328" s="21" t="str">
        <f>IF(OR($A1328="",$C1328=""),"",$A1328&amp;"#"&amp;COUNTIFS($A$4:$A1328,$A1328,$C$4:$C1328,"&lt;&gt;"))</f>
        <v/>
      </c>
    </row>
    <row r="1329" spans="1:10" x14ac:dyDescent="0.3">
      <c r="A1329" s="17"/>
      <c r="B1329" s="19" t="str">
        <f>IF($A1329="","",IFERROR(INDEX(Bills!$B:$B,MATCH($A1329,Bills!$A:$A,0)),""))</f>
        <v/>
      </c>
      <c r="C1329" s="17"/>
      <c r="D1329" s="21" t="str">
        <f>IF($C1329="","",IFERROR(VLOOKUP($C1329,Services!$A$4:$C$203,2,FALSE),"Other"))</f>
        <v/>
      </c>
      <c r="E1329" s="17"/>
      <c r="F1329" s="18" t="str">
        <f>IF($C1329="","",IFERROR(VLOOKUP($C1329,Services!$A$4:$C$203,3,FALSE),0))</f>
        <v/>
      </c>
      <c r="G1329" s="20" t="str">
        <f t="shared" si="40"/>
        <v/>
      </c>
      <c r="H1329" s="18"/>
      <c r="I1329" s="20" t="str">
        <f t="shared" si="41"/>
        <v/>
      </c>
      <c r="J1329" s="21" t="str">
        <f>IF(OR($A1329="",$C1329=""),"",$A1329&amp;"#"&amp;COUNTIFS($A$4:$A1329,$A1329,$C$4:$C1329,"&lt;&gt;"))</f>
        <v/>
      </c>
    </row>
    <row r="1330" spans="1:10" x14ac:dyDescent="0.3">
      <c r="A1330" s="17"/>
      <c r="B1330" s="19" t="str">
        <f>IF($A1330="","",IFERROR(INDEX(Bills!$B:$B,MATCH($A1330,Bills!$A:$A,0)),""))</f>
        <v/>
      </c>
      <c r="C1330" s="17"/>
      <c r="D1330" s="21" t="str">
        <f>IF($C1330="","",IFERROR(VLOOKUP($C1330,Services!$A$4:$C$203,2,FALSE),"Other"))</f>
        <v/>
      </c>
      <c r="E1330" s="17"/>
      <c r="F1330" s="18" t="str">
        <f>IF($C1330="","",IFERROR(VLOOKUP($C1330,Services!$A$4:$C$203,3,FALSE),0))</f>
        <v/>
      </c>
      <c r="G1330" s="20" t="str">
        <f t="shared" si="40"/>
        <v/>
      </c>
      <c r="H1330" s="18"/>
      <c r="I1330" s="20" t="str">
        <f t="shared" si="41"/>
        <v/>
      </c>
      <c r="J1330" s="21" t="str">
        <f>IF(OR($A1330="",$C1330=""),"",$A1330&amp;"#"&amp;COUNTIFS($A$4:$A1330,$A1330,$C$4:$C1330,"&lt;&gt;"))</f>
        <v/>
      </c>
    </row>
    <row r="1331" spans="1:10" x14ac:dyDescent="0.3">
      <c r="A1331" s="17"/>
      <c r="B1331" s="19" t="str">
        <f>IF($A1331="","",IFERROR(INDEX(Bills!$B:$B,MATCH($A1331,Bills!$A:$A,0)),""))</f>
        <v/>
      </c>
      <c r="C1331" s="17"/>
      <c r="D1331" s="21" t="str">
        <f>IF($C1331="","",IFERROR(VLOOKUP($C1331,Services!$A$4:$C$203,2,FALSE),"Other"))</f>
        <v/>
      </c>
      <c r="E1331" s="17"/>
      <c r="F1331" s="18" t="str">
        <f>IF($C1331="","",IFERROR(VLOOKUP($C1331,Services!$A$4:$C$203,3,FALSE),0))</f>
        <v/>
      </c>
      <c r="G1331" s="20" t="str">
        <f t="shared" si="40"/>
        <v/>
      </c>
      <c r="H1331" s="18"/>
      <c r="I1331" s="20" t="str">
        <f t="shared" si="41"/>
        <v/>
      </c>
      <c r="J1331" s="21" t="str">
        <f>IF(OR($A1331="",$C1331=""),"",$A1331&amp;"#"&amp;COUNTIFS($A$4:$A1331,$A1331,$C$4:$C1331,"&lt;&gt;"))</f>
        <v/>
      </c>
    </row>
    <row r="1332" spans="1:10" x14ac:dyDescent="0.3">
      <c r="A1332" s="17"/>
      <c r="B1332" s="19" t="str">
        <f>IF($A1332="","",IFERROR(INDEX(Bills!$B:$B,MATCH($A1332,Bills!$A:$A,0)),""))</f>
        <v/>
      </c>
      <c r="C1332" s="17"/>
      <c r="D1332" s="21" t="str">
        <f>IF($C1332="","",IFERROR(VLOOKUP($C1332,Services!$A$4:$C$203,2,FALSE),"Other"))</f>
        <v/>
      </c>
      <c r="E1332" s="17"/>
      <c r="F1332" s="18" t="str">
        <f>IF($C1332="","",IFERROR(VLOOKUP($C1332,Services!$A$4:$C$203,3,FALSE),0))</f>
        <v/>
      </c>
      <c r="G1332" s="20" t="str">
        <f t="shared" si="40"/>
        <v/>
      </c>
      <c r="H1332" s="18"/>
      <c r="I1332" s="20" t="str">
        <f t="shared" si="41"/>
        <v/>
      </c>
      <c r="J1332" s="21" t="str">
        <f>IF(OR($A1332="",$C1332=""),"",$A1332&amp;"#"&amp;COUNTIFS($A$4:$A1332,$A1332,$C$4:$C1332,"&lt;&gt;"))</f>
        <v/>
      </c>
    </row>
    <row r="1333" spans="1:10" x14ac:dyDescent="0.3">
      <c r="A1333" s="17"/>
      <c r="B1333" s="19" t="str">
        <f>IF($A1333="","",IFERROR(INDEX(Bills!$B:$B,MATCH($A1333,Bills!$A:$A,0)),""))</f>
        <v/>
      </c>
      <c r="C1333" s="17"/>
      <c r="D1333" s="21" t="str">
        <f>IF($C1333="","",IFERROR(VLOOKUP($C1333,Services!$A$4:$C$203,2,FALSE),"Other"))</f>
        <v/>
      </c>
      <c r="E1333" s="17"/>
      <c r="F1333" s="18" t="str">
        <f>IF($C1333="","",IFERROR(VLOOKUP($C1333,Services!$A$4:$C$203,3,FALSE),0))</f>
        <v/>
      </c>
      <c r="G1333" s="20" t="str">
        <f t="shared" si="40"/>
        <v/>
      </c>
      <c r="H1333" s="18"/>
      <c r="I1333" s="20" t="str">
        <f t="shared" si="41"/>
        <v/>
      </c>
      <c r="J1333" s="21" t="str">
        <f>IF(OR($A1333="",$C1333=""),"",$A1333&amp;"#"&amp;COUNTIFS($A$4:$A1333,$A1333,$C$4:$C1333,"&lt;&gt;"))</f>
        <v/>
      </c>
    </row>
    <row r="1334" spans="1:10" x14ac:dyDescent="0.3">
      <c r="A1334" s="17"/>
      <c r="B1334" s="19" t="str">
        <f>IF($A1334="","",IFERROR(INDEX(Bills!$B:$B,MATCH($A1334,Bills!$A:$A,0)),""))</f>
        <v/>
      </c>
      <c r="C1334" s="17"/>
      <c r="D1334" s="21" t="str">
        <f>IF($C1334="","",IFERROR(VLOOKUP($C1334,Services!$A$4:$C$203,2,FALSE),"Other"))</f>
        <v/>
      </c>
      <c r="E1334" s="17"/>
      <c r="F1334" s="18" t="str">
        <f>IF($C1334="","",IFERROR(VLOOKUP($C1334,Services!$A$4:$C$203,3,FALSE),0))</f>
        <v/>
      </c>
      <c r="G1334" s="20" t="str">
        <f t="shared" si="40"/>
        <v/>
      </c>
      <c r="H1334" s="18"/>
      <c r="I1334" s="20" t="str">
        <f t="shared" si="41"/>
        <v/>
      </c>
      <c r="J1334" s="21" t="str">
        <f>IF(OR($A1334="",$C1334=""),"",$A1334&amp;"#"&amp;COUNTIFS($A$4:$A1334,$A1334,$C$4:$C1334,"&lt;&gt;"))</f>
        <v/>
      </c>
    </row>
    <row r="1335" spans="1:10" x14ac:dyDescent="0.3">
      <c r="A1335" s="17"/>
      <c r="B1335" s="19" t="str">
        <f>IF($A1335="","",IFERROR(INDEX(Bills!$B:$B,MATCH($A1335,Bills!$A:$A,0)),""))</f>
        <v/>
      </c>
      <c r="C1335" s="17"/>
      <c r="D1335" s="21" t="str">
        <f>IF($C1335="","",IFERROR(VLOOKUP($C1335,Services!$A$4:$C$203,2,FALSE),"Other"))</f>
        <v/>
      </c>
      <c r="E1335" s="17"/>
      <c r="F1335" s="18" t="str">
        <f>IF($C1335="","",IFERROR(VLOOKUP($C1335,Services!$A$4:$C$203,3,FALSE),0))</f>
        <v/>
      </c>
      <c r="G1335" s="20" t="str">
        <f t="shared" si="40"/>
        <v/>
      </c>
      <c r="H1335" s="18"/>
      <c r="I1335" s="20" t="str">
        <f t="shared" si="41"/>
        <v/>
      </c>
      <c r="J1335" s="21" t="str">
        <f>IF(OR($A1335="",$C1335=""),"",$A1335&amp;"#"&amp;COUNTIFS($A$4:$A1335,$A1335,$C$4:$C1335,"&lt;&gt;"))</f>
        <v/>
      </c>
    </row>
    <row r="1336" spans="1:10" x14ac:dyDescent="0.3">
      <c r="A1336" s="17"/>
      <c r="B1336" s="19" t="str">
        <f>IF($A1336="","",IFERROR(INDEX(Bills!$B:$B,MATCH($A1336,Bills!$A:$A,0)),""))</f>
        <v/>
      </c>
      <c r="C1336" s="17"/>
      <c r="D1336" s="21" t="str">
        <f>IF($C1336="","",IFERROR(VLOOKUP($C1336,Services!$A$4:$C$203,2,FALSE),"Other"))</f>
        <v/>
      </c>
      <c r="E1336" s="17"/>
      <c r="F1336" s="18" t="str">
        <f>IF($C1336="","",IFERROR(VLOOKUP($C1336,Services!$A$4:$C$203,3,FALSE),0))</f>
        <v/>
      </c>
      <c r="G1336" s="20" t="str">
        <f t="shared" si="40"/>
        <v/>
      </c>
      <c r="H1336" s="18"/>
      <c r="I1336" s="20" t="str">
        <f t="shared" si="41"/>
        <v/>
      </c>
      <c r="J1336" s="21" t="str">
        <f>IF(OR($A1336="",$C1336=""),"",$A1336&amp;"#"&amp;COUNTIFS($A$4:$A1336,$A1336,$C$4:$C1336,"&lt;&gt;"))</f>
        <v/>
      </c>
    </row>
    <row r="1337" spans="1:10" x14ac:dyDescent="0.3">
      <c r="A1337" s="17"/>
      <c r="B1337" s="19" t="str">
        <f>IF($A1337="","",IFERROR(INDEX(Bills!$B:$B,MATCH($A1337,Bills!$A:$A,0)),""))</f>
        <v/>
      </c>
      <c r="C1337" s="17"/>
      <c r="D1337" s="21" t="str">
        <f>IF($C1337="","",IFERROR(VLOOKUP($C1337,Services!$A$4:$C$203,2,FALSE),"Other"))</f>
        <v/>
      </c>
      <c r="E1337" s="17"/>
      <c r="F1337" s="18" t="str">
        <f>IF($C1337="","",IFERROR(VLOOKUP($C1337,Services!$A$4:$C$203,3,FALSE),0))</f>
        <v/>
      </c>
      <c r="G1337" s="20" t="str">
        <f t="shared" si="40"/>
        <v/>
      </c>
      <c r="H1337" s="18"/>
      <c r="I1337" s="20" t="str">
        <f t="shared" si="41"/>
        <v/>
      </c>
      <c r="J1337" s="21" t="str">
        <f>IF(OR($A1337="",$C1337=""),"",$A1337&amp;"#"&amp;COUNTIFS($A$4:$A1337,$A1337,$C$4:$C1337,"&lt;&gt;"))</f>
        <v/>
      </c>
    </row>
    <row r="1338" spans="1:10" x14ac:dyDescent="0.3">
      <c r="A1338" s="17"/>
      <c r="B1338" s="19" t="str">
        <f>IF($A1338="","",IFERROR(INDEX(Bills!$B:$B,MATCH($A1338,Bills!$A:$A,0)),""))</f>
        <v/>
      </c>
      <c r="C1338" s="17"/>
      <c r="D1338" s="21" t="str">
        <f>IF($C1338="","",IFERROR(VLOOKUP($C1338,Services!$A$4:$C$203,2,FALSE),"Other"))</f>
        <v/>
      </c>
      <c r="E1338" s="17"/>
      <c r="F1338" s="18" t="str">
        <f>IF($C1338="","",IFERROR(VLOOKUP($C1338,Services!$A$4:$C$203,3,FALSE),0))</f>
        <v/>
      </c>
      <c r="G1338" s="20" t="str">
        <f t="shared" si="40"/>
        <v/>
      </c>
      <c r="H1338" s="18"/>
      <c r="I1338" s="20" t="str">
        <f t="shared" si="41"/>
        <v/>
      </c>
      <c r="J1338" s="21" t="str">
        <f>IF(OR($A1338="",$C1338=""),"",$A1338&amp;"#"&amp;COUNTIFS($A$4:$A1338,$A1338,$C$4:$C1338,"&lt;&gt;"))</f>
        <v/>
      </c>
    </row>
    <row r="1339" spans="1:10" x14ac:dyDescent="0.3">
      <c r="A1339" s="17"/>
      <c r="B1339" s="19" t="str">
        <f>IF($A1339="","",IFERROR(INDEX(Bills!$B:$B,MATCH($A1339,Bills!$A:$A,0)),""))</f>
        <v/>
      </c>
      <c r="C1339" s="17"/>
      <c r="D1339" s="21" t="str">
        <f>IF($C1339="","",IFERROR(VLOOKUP($C1339,Services!$A$4:$C$203,2,FALSE),"Other"))</f>
        <v/>
      </c>
      <c r="E1339" s="17"/>
      <c r="F1339" s="18" t="str">
        <f>IF($C1339="","",IFERROR(VLOOKUP($C1339,Services!$A$4:$C$203,3,FALSE),0))</f>
        <v/>
      </c>
      <c r="G1339" s="20" t="str">
        <f t="shared" si="40"/>
        <v/>
      </c>
      <c r="H1339" s="18"/>
      <c r="I1339" s="20" t="str">
        <f t="shared" si="41"/>
        <v/>
      </c>
      <c r="J1339" s="21" t="str">
        <f>IF(OR($A1339="",$C1339=""),"",$A1339&amp;"#"&amp;COUNTIFS($A$4:$A1339,$A1339,$C$4:$C1339,"&lt;&gt;"))</f>
        <v/>
      </c>
    </row>
    <row r="1340" spans="1:10" x14ac:dyDescent="0.3">
      <c r="A1340" s="17"/>
      <c r="B1340" s="19" t="str">
        <f>IF($A1340="","",IFERROR(INDEX(Bills!$B:$B,MATCH($A1340,Bills!$A:$A,0)),""))</f>
        <v/>
      </c>
      <c r="C1340" s="17"/>
      <c r="D1340" s="21" t="str">
        <f>IF($C1340="","",IFERROR(VLOOKUP($C1340,Services!$A$4:$C$203,2,FALSE),"Other"))</f>
        <v/>
      </c>
      <c r="E1340" s="17"/>
      <c r="F1340" s="18" t="str">
        <f>IF($C1340="","",IFERROR(VLOOKUP($C1340,Services!$A$4:$C$203,3,FALSE),0))</f>
        <v/>
      </c>
      <c r="G1340" s="20" t="str">
        <f t="shared" si="40"/>
        <v/>
      </c>
      <c r="H1340" s="18"/>
      <c r="I1340" s="20" t="str">
        <f t="shared" si="41"/>
        <v/>
      </c>
      <c r="J1340" s="21" t="str">
        <f>IF(OR($A1340="",$C1340=""),"",$A1340&amp;"#"&amp;COUNTIFS($A$4:$A1340,$A1340,$C$4:$C1340,"&lt;&gt;"))</f>
        <v/>
      </c>
    </row>
    <row r="1341" spans="1:10" x14ac:dyDescent="0.3">
      <c r="A1341" s="17"/>
      <c r="B1341" s="19" t="str">
        <f>IF($A1341="","",IFERROR(INDEX(Bills!$B:$B,MATCH($A1341,Bills!$A:$A,0)),""))</f>
        <v/>
      </c>
      <c r="C1341" s="17"/>
      <c r="D1341" s="21" t="str">
        <f>IF($C1341="","",IFERROR(VLOOKUP($C1341,Services!$A$4:$C$203,2,FALSE),"Other"))</f>
        <v/>
      </c>
      <c r="E1341" s="17"/>
      <c r="F1341" s="18" t="str">
        <f>IF($C1341="","",IFERROR(VLOOKUP($C1341,Services!$A$4:$C$203,3,FALSE),0))</f>
        <v/>
      </c>
      <c r="G1341" s="20" t="str">
        <f t="shared" si="40"/>
        <v/>
      </c>
      <c r="H1341" s="18"/>
      <c r="I1341" s="20" t="str">
        <f t="shared" si="41"/>
        <v/>
      </c>
      <c r="J1341" s="21" t="str">
        <f>IF(OR($A1341="",$C1341=""),"",$A1341&amp;"#"&amp;COUNTIFS($A$4:$A1341,$A1341,$C$4:$C1341,"&lt;&gt;"))</f>
        <v/>
      </c>
    </row>
    <row r="1342" spans="1:10" x14ac:dyDescent="0.3">
      <c r="A1342" s="17"/>
      <c r="B1342" s="19" t="str">
        <f>IF($A1342="","",IFERROR(INDEX(Bills!$B:$B,MATCH($A1342,Bills!$A:$A,0)),""))</f>
        <v/>
      </c>
      <c r="C1342" s="17"/>
      <c r="D1342" s="21" t="str">
        <f>IF($C1342="","",IFERROR(VLOOKUP($C1342,Services!$A$4:$C$203,2,FALSE),"Other"))</f>
        <v/>
      </c>
      <c r="E1342" s="17"/>
      <c r="F1342" s="18" t="str">
        <f>IF($C1342="","",IFERROR(VLOOKUP($C1342,Services!$A$4:$C$203,3,FALSE),0))</f>
        <v/>
      </c>
      <c r="G1342" s="20" t="str">
        <f t="shared" si="40"/>
        <v/>
      </c>
      <c r="H1342" s="18"/>
      <c r="I1342" s="20" t="str">
        <f t="shared" si="41"/>
        <v/>
      </c>
      <c r="J1342" s="21" t="str">
        <f>IF(OR($A1342="",$C1342=""),"",$A1342&amp;"#"&amp;COUNTIFS($A$4:$A1342,$A1342,$C$4:$C1342,"&lt;&gt;"))</f>
        <v/>
      </c>
    </row>
    <row r="1343" spans="1:10" x14ac:dyDescent="0.3">
      <c r="A1343" s="17"/>
      <c r="B1343" s="19" t="str">
        <f>IF($A1343="","",IFERROR(INDEX(Bills!$B:$B,MATCH($A1343,Bills!$A:$A,0)),""))</f>
        <v/>
      </c>
      <c r="C1343" s="17"/>
      <c r="D1343" s="21" t="str">
        <f>IF($C1343="","",IFERROR(VLOOKUP($C1343,Services!$A$4:$C$203,2,FALSE),"Other"))</f>
        <v/>
      </c>
      <c r="E1343" s="17"/>
      <c r="F1343" s="18" t="str">
        <f>IF($C1343="","",IFERROR(VLOOKUP($C1343,Services!$A$4:$C$203,3,FALSE),0))</f>
        <v/>
      </c>
      <c r="G1343" s="20" t="str">
        <f t="shared" si="40"/>
        <v/>
      </c>
      <c r="H1343" s="18"/>
      <c r="I1343" s="20" t="str">
        <f t="shared" si="41"/>
        <v/>
      </c>
      <c r="J1343" s="21" t="str">
        <f>IF(OR($A1343="",$C1343=""),"",$A1343&amp;"#"&amp;COUNTIFS($A$4:$A1343,$A1343,$C$4:$C1343,"&lt;&gt;"))</f>
        <v/>
      </c>
    </row>
    <row r="1344" spans="1:10" x14ac:dyDescent="0.3">
      <c r="A1344" s="17"/>
      <c r="B1344" s="19" t="str">
        <f>IF($A1344="","",IFERROR(INDEX(Bills!$B:$B,MATCH($A1344,Bills!$A:$A,0)),""))</f>
        <v/>
      </c>
      <c r="C1344" s="17"/>
      <c r="D1344" s="21" t="str">
        <f>IF($C1344="","",IFERROR(VLOOKUP($C1344,Services!$A$4:$C$203,2,FALSE),"Other"))</f>
        <v/>
      </c>
      <c r="E1344" s="17"/>
      <c r="F1344" s="18" t="str">
        <f>IF($C1344="","",IFERROR(VLOOKUP($C1344,Services!$A$4:$C$203,3,FALSE),0))</f>
        <v/>
      </c>
      <c r="G1344" s="20" t="str">
        <f t="shared" si="40"/>
        <v/>
      </c>
      <c r="H1344" s="18"/>
      <c r="I1344" s="20" t="str">
        <f t="shared" si="41"/>
        <v/>
      </c>
      <c r="J1344" s="21" t="str">
        <f>IF(OR($A1344="",$C1344=""),"",$A1344&amp;"#"&amp;COUNTIFS($A$4:$A1344,$A1344,$C$4:$C1344,"&lt;&gt;"))</f>
        <v/>
      </c>
    </row>
    <row r="1345" spans="1:10" x14ac:dyDescent="0.3">
      <c r="A1345" s="17"/>
      <c r="B1345" s="19" t="str">
        <f>IF($A1345="","",IFERROR(INDEX(Bills!$B:$B,MATCH($A1345,Bills!$A:$A,0)),""))</f>
        <v/>
      </c>
      <c r="C1345" s="17"/>
      <c r="D1345" s="21" t="str">
        <f>IF($C1345="","",IFERROR(VLOOKUP($C1345,Services!$A$4:$C$203,2,FALSE),"Other"))</f>
        <v/>
      </c>
      <c r="E1345" s="17"/>
      <c r="F1345" s="18" t="str">
        <f>IF($C1345="","",IFERROR(VLOOKUP($C1345,Services!$A$4:$C$203,3,FALSE),0))</f>
        <v/>
      </c>
      <c r="G1345" s="20" t="str">
        <f t="shared" si="40"/>
        <v/>
      </c>
      <c r="H1345" s="18"/>
      <c r="I1345" s="20" t="str">
        <f t="shared" si="41"/>
        <v/>
      </c>
      <c r="J1345" s="21" t="str">
        <f>IF(OR($A1345="",$C1345=""),"",$A1345&amp;"#"&amp;COUNTIFS($A$4:$A1345,$A1345,$C$4:$C1345,"&lt;&gt;"))</f>
        <v/>
      </c>
    </row>
    <row r="1346" spans="1:10" x14ac:dyDescent="0.3">
      <c r="A1346" s="17"/>
      <c r="B1346" s="19" t="str">
        <f>IF($A1346="","",IFERROR(INDEX(Bills!$B:$B,MATCH($A1346,Bills!$A:$A,0)),""))</f>
        <v/>
      </c>
      <c r="C1346" s="17"/>
      <c r="D1346" s="21" t="str">
        <f>IF($C1346="","",IFERROR(VLOOKUP($C1346,Services!$A$4:$C$203,2,FALSE),"Other"))</f>
        <v/>
      </c>
      <c r="E1346" s="17"/>
      <c r="F1346" s="18" t="str">
        <f>IF($C1346="","",IFERROR(VLOOKUP($C1346,Services!$A$4:$C$203,3,FALSE),0))</f>
        <v/>
      </c>
      <c r="G1346" s="20" t="str">
        <f t="shared" si="40"/>
        <v/>
      </c>
      <c r="H1346" s="18"/>
      <c r="I1346" s="20" t="str">
        <f t="shared" si="41"/>
        <v/>
      </c>
      <c r="J1346" s="21" t="str">
        <f>IF(OR($A1346="",$C1346=""),"",$A1346&amp;"#"&amp;COUNTIFS($A$4:$A1346,$A1346,$C$4:$C1346,"&lt;&gt;"))</f>
        <v/>
      </c>
    </row>
    <row r="1347" spans="1:10" x14ac:dyDescent="0.3">
      <c r="A1347" s="17"/>
      <c r="B1347" s="19" t="str">
        <f>IF($A1347="","",IFERROR(INDEX(Bills!$B:$B,MATCH($A1347,Bills!$A:$A,0)),""))</f>
        <v/>
      </c>
      <c r="C1347" s="17"/>
      <c r="D1347" s="21" t="str">
        <f>IF($C1347="","",IFERROR(VLOOKUP($C1347,Services!$A$4:$C$203,2,FALSE),"Other"))</f>
        <v/>
      </c>
      <c r="E1347" s="17"/>
      <c r="F1347" s="18" t="str">
        <f>IF($C1347="","",IFERROR(VLOOKUP($C1347,Services!$A$4:$C$203,3,FALSE),0))</f>
        <v/>
      </c>
      <c r="G1347" s="20" t="str">
        <f t="shared" si="40"/>
        <v/>
      </c>
      <c r="H1347" s="18"/>
      <c r="I1347" s="20" t="str">
        <f t="shared" si="41"/>
        <v/>
      </c>
      <c r="J1347" s="21" t="str">
        <f>IF(OR($A1347="",$C1347=""),"",$A1347&amp;"#"&amp;COUNTIFS($A$4:$A1347,$A1347,$C$4:$C1347,"&lt;&gt;"))</f>
        <v/>
      </c>
    </row>
    <row r="1348" spans="1:10" x14ac:dyDescent="0.3">
      <c r="A1348" s="17"/>
      <c r="B1348" s="19" t="str">
        <f>IF($A1348="","",IFERROR(INDEX(Bills!$B:$B,MATCH($A1348,Bills!$A:$A,0)),""))</f>
        <v/>
      </c>
      <c r="C1348" s="17"/>
      <c r="D1348" s="21" t="str">
        <f>IF($C1348="","",IFERROR(VLOOKUP($C1348,Services!$A$4:$C$203,2,FALSE),"Other"))</f>
        <v/>
      </c>
      <c r="E1348" s="17"/>
      <c r="F1348" s="18" t="str">
        <f>IF($C1348="","",IFERROR(VLOOKUP($C1348,Services!$A$4:$C$203,3,FALSE),0))</f>
        <v/>
      </c>
      <c r="G1348" s="20" t="str">
        <f t="shared" ref="G1348:G1411" si="42">IF($C1348="","",IF($E1348="",1,N($E1348))*N($F1348))</f>
        <v/>
      </c>
      <c r="H1348" s="18"/>
      <c r="I1348" s="20" t="str">
        <f t="shared" ref="I1348:I1411" si="43">IF($C1348="","",G1348-N(H1348))</f>
        <v/>
      </c>
      <c r="J1348" s="21" t="str">
        <f>IF(OR($A1348="",$C1348=""),"",$A1348&amp;"#"&amp;COUNTIFS($A$4:$A1348,$A1348,$C$4:$C1348,"&lt;&gt;"))</f>
        <v/>
      </c>
    </row>
    <row r="1349" spans="1:10" x14ac:dyDescent="0.3">
      <c r="A1349" s="17"/>
      <c r="B1349" s="19" t="str">
        <f>IF($A1349="","",IFERROR(INDEX(Bills!$B:$B,MATCH($A1349,Bills!$A:$A,0)),""))</f>
        <v/>
      </c>
      <c r="C1349" s="17"/>
      <c r="D1349" s="21" t="str">
        <f>IF($C1349="","",IFERROR(VLOOKUP($C1349,Services!$A$4:$C$203,2,FALSE),"Other"))</f>
        <v/>
      </c>
      <c r="E1349" s="17"/>
      <c r="F1349" s="18" t="str">
        <f>IF($C1349="","",IFERROR(VLOOKUP($C1349,Services!$A$4:$C$203,3,FALSE),0))</f>
        <v/>
      </c>
      <c r="G1349" s="20" t="str">
        <f t="shared" si="42"/>
        <v/>
      </c>
      <c r="H1349" s="18"/>
      <c r="I1349" s="20" t="str">
        <f t="shared" si="43"/>
        <v/>
      </c>
      <c r="J1349" s="21" t="str">
        <f>IF(OR($A1349="",$C1349=""),"",$A1349&amp;"#"&amp;COUNTIFS($A$4:$A1349,$A1349,$C$4:$C1349,"&lt;&gt;"))</f>
        <v/>
      </c>
    </row>
    <row r="1350" spans="1:10" x14ac:dyDescent="0.3">
      <c r="A1350" s="17"/>
      <c r="B1350" s="19" t="str">
        <f>IF($A1350="","",IFERROR(INDEX(Bills!$B:$B,MATCH($A1350,Bills!$A:$A,0)),""))</f>
        <v/>
      </c>
      <c r="C1350" s="17"/>
      <c r="D1350" s="21" t="str">
        <f>IF($C1350="","",IFERROR(VLOOKUP($C1350,Services!$A$4:$C$203,2,FALSE),"Other"))</f>
        <v/>
      </c>
      <c r="E1350" s="17"/>
      <c r="F1350" s="18" t="str">
        <f>IF($C1350="","",IFERROR(VLOOKUP($C1350,Services!$A$4:$C$203,3,FALSE),0))</f>
        <v/>
      </c>
      <c r="G1350" s="20" t="str">
        <f t="shared" si="42"/>
        <v/>
      </c>
      <c r="H1350" s="18"/>
      <c r="I1350" s="20" t="str">
        <f t="shared" si="43"/>
        <v/>
      </c>
      <c r="J1350" s="21" t="str">
        <f>IF(OR($A1350="",$C1350=""),"",$A1350&amp;"#"&amp;COUNTIFS($A$4:$A1350,$A1350,$C$4:$C1350,"&lt;&gt;"))</f>
        <v/>
      </c>
    </row>
    <row r="1351" spans="1:10" x14ac:dyDescent="0.3">
      <c r="A1351" s="17"/>
      <c r="B1351" s="19" t="str">
        <f>IF($A1351="","",IFERROR(INDEX(Bills!$B:$B,MATCH($A1351,Bills!$A:$A,0)),""))</f>
        <v/>
      </c>
      <c r="C1351" s="17"/>
      <c r="D1351" s="21" t="str">
        <f>IF($C1351="","",IFERROR(VLOOKUP($C1351,Services!$A$4:$C$203,2,FALSE),"Other"))</f>
        <v/>
      </c>
      <c r="E1351" s="17"/>
      <c r="F1351" s="18" t="str">
        <f>IF($C1351="","",IFERROR(VLOOKUP($C1351,Services!$A$4:$C$203,3,FALSE),0))</f>
        <v/>
      </c>
      <c r="G1351" s="20" t="str">
        <f t="shared" si="42"/>
        <v/>
      </c>
      <c r="H1351" s="18"/>
      <c r="I1351" s="20" t="str">
        <f t="shared" si="43"/>
        <v/>
      </c>
      <c r="J1351" s="21" t="str">
        <f>IF(OR($A1351="",$C1351=""),"",$A1351&amp;"#"&amp;COUNTIFS($A$4:$A1351,$A1351,$C$4:$C1351,"&lt;&gt;"))</f>
        <v/>
      </c>
    </row>
    <row r="1352" spans="1:10" x14ac:dyDescent="0.3">
      <c r="A1352" s="17"/>
      <c r="B1352" s="19" t="str">
        <f>IF($A1352="","",IFERROR(INDEX(Bills!$B:$B,MATCH($A1352,Bills!$A:$A,0)),""))</f>
        <v/>
      </c>
      <c r="C1352" s="17"/>
      <c r="D1352" s="21" t="str">
        <f>IF($C1352="","",IFERROR(VLOOKUP($C1352,Services!$A$4:$C$203,2,FALSE),"Other"))</f>
        <v/>
      </c>
      <c r="E1352" s="17"/>
      <c r="F1352" s="18" t="str">
        <f>IF($C1352="","",IFERROR(VLOOKUP($C1352,Services!$A$4:$C$203,3,FALSE),0))</f>
        <v/>
      </c>
      <c r="G1352" s="20" t="str">
        <f t="shared" si="42"/>
        <v/>
      </c>
      <c r="H1352" s="18"/>
      <c r="I1352" s="20" t="str">
        <f t="shared" si="43"/>
        <v/>
      </c>
      <c r="J1352" s="21" t="str">
        <f>IF(OR($A1352="",$C1352=""),"",$A1352&amp;"#"&amp;COUNTIFS($A$4:$A1352,$A1352,$C$4:$C1352,"&lt;&gt;"))</f>
        <v/>
      </c>
    </row>
    <row r="1353" spans="1:10" x14ac:dyDescent="0.3">
      <c r="A1353" s="17"/>
      <c r="B1353" s="19" t="str">
        <f>IF($A1353="","",IFERROR(INDEX(Bills!$B:$B,MATCH($A1353,Bills!$A:$A,0)),""))</f>
        <v/>
      </c>
      <c r="C1353" s="17"/>
      <c r="D1353" s="21" t="str">
        <f>IF($C1353="","",IFERROR(VLOOKUP($C1353,Services!$A$4:$C$203,2,FALSE),"Other"))</f>
        <v/>
      </c>
      <c r="E1353" s="17"/>
      <c r="F1353" s="18" t="str">
        <f>IF($C1353="","",IFERROR(VLOOKUP($C1353,Services!$A$4:$C$203,3,FALSE),0))</f>
        <v/>
      </c>
      <c r="G1353" s="20" t="str">
        <f t="shared" si="42"/>
        <v/>
      </c>
      <c r="H1353" s="18"/>
      <c r="I1353" s="20" t="str">
        <f t="shared" si="43"/>
        <v/>
      </c>
      <c r="J1353" s="21" t="str">
        <f>IF(OR($A1353="",$C1353=""),"",$A1353&amp;"#"&amp;COUNTIFS($A$4:$A1353,$A1353,$C$4:$C1353,"&lt;&gt;"))</f>
        <v/>
      </c>
    </row>
    <row r="1354" spans="1:10" x14ac:dyDescent="0.3">
      <c r="A1354" s="17"/>
      <c r="B1354" s="19" t="str">
        <f>IF($A1354="","",IFERROR(INDEX(Bills!$B:$B,MATCH($A1354,Bills!$A:$A,0)),""))</f>
        <v/>
      </c>
      <c r="C1354" s="17"/>
      <c r="D1354" s="21" t="str">
        <f>IF($C1354="","",IFERROR(VLOOKUP($C1354,Services!$A$4:$C$203,2,FALSE),"Other"))</f>
        <v/>
      </c>
      <c r="E1354" s="17"/>
      <c r="F1354" s="18" t="str">
        <f>IF($C1354="","",IFERROR(VLOOKUP($C1354,Services!$A$4:$C$203,3,FALSE),0))</f>
        <v/>
      </c>
      <c r="G1354" s="20" t="str">
        <f t="shared" si="42"/>
        <v/>
      </c>
      <c r="H1354" s="18"/>
      <c r="I1354" s="20" t="str">
        <f t="shared" si="43"/>
        <v/>
      </c>
      <c r="J1354" s="21" t="str">
        <f>IF(OR($A1354="",$C1354=""),"",$A1354&amp;"#"&amp;COUNTIFS($A$4:$A1354,$A1354,$C$4:$C1354,"&lt;&gt;"))</f>
        <v/>
      </c>
    </row>
    <row r="1355" spans="1:10" x14ac:dyDescent="0.3">
      <c r="A1355" s="17"/>
      <c r="B1355" s="19" t="str">
        <f>IF($A1355="","",IFERROR(INDEX(Bills!$B:$B,MATCH($A1355,Bills!$A:$A,0)),""))</f>
        <v/>
      </c>
      <c r="C1355" s="17"/>
      <c r="D1355" s="21" t="str">
        <f>IF($C1355="","",IFERROR(VLOOKUP($C1355,Services!$A$4:$C$203,2,FALSE),"Other"))</f>
        <v/>
      </c>
      <c r="E1355" s="17"/>
      <c r="F1355" s="18" t="str">
        <f>IF($C1355="","",IFERROR(VLOOKUP($C1355,Services!$A$4:$C$203,3,FALSE),0))</f>
        <v/>
      </c>
      <c r="G1355" s="20" t="str">
        <f t="shared" si="42"/>
        <v/>
      </c>
      <c r="H1355" s="18"/>
      <c r="I1355" s="20" t="str">
        <f t="shared" si="43"/>
        <v/>
      </c>
      <c r="J1355" s="21" t="str">
        <f>IF(OR($A1355="",$C1355=""),"",$A1355&amp;"#"&amp;COUNTIFS($A$4:$A1355,$A1355,$C$4:$C1355,"&lt;&gt;"))</f>
        <v/>
      </c>
    </row>
    <row r="1356" spans="1:10" x14ac:dyDescent="0.3">
      <c r="A1356" s="17"/>
      <c r="B1356" s="19" t="str">
        <f>IF($A1356="","",IFERROR(INDEX(Bills!$B:$B,MATCH($A1356,Bills!$A:$A,0)),""))</f>
        <v/>
      </c>
      <c r="C1356" s="17"/>
      <c r="D1356" s="21" t="str">
        <f>IF($C1356="","",IFERROR(VLOOKUP($C1356,Services!$A$4:$C$203,2,FALSE),"Other"))</f>
        <v/>
      </c>
      <c r="E1356" s="17"/>
      <c r="F1356" s="18" t="str">
        <f>IF($C1356="","",IFERROR(VLOOKUP($C1356,Services!$A$4:$C$203,3,FALSE),0))</f>
        <v/>
      </c>
      <c r="G1356" s="20" t="str">
        <f t="shared" si="42"/>
        <v/>
      </c>
      <c r="H1356" s="18"/>
      <c r="I1356" s="20" t="str">
        <f t="shared" si="43"/>
        <v/>
      </c>
      <c r="J1356" s="21" t="str">
        <f>IF(OR($A1356="",$C1356=""),"",$A1356&amp;"#"&amp;COUNTIFS($A$4:$A1356,$A1356,$C$4:$C1356,"&lt;&gt;"))</f>
        <v/>
      </c>
    </row>
    <row r="1357" spans="1:10" x14ac:dyDescent="0.3">
      <c r="A1357" s="17"/>
      <c r="B1357" s="19" t="str">
        <f>IF($A1357="","",IFERROR(INDEX(Bills!$B:$B,MATCH($A1357,Bills!$A:$A,0)),""))</f>
        <v/>
      </c>
      <c r="C1357" s="17"/>
      <c r="D1357" s="21" t="str">
        <f>IF($C1357="","",IFERROR(VLOOKUP($C1357,Services!$A$4:$C$203,2,FALSE),"Other"))</f>
        <v/>
      </c>
      <c r="E1357" s="17"/>
      <c r="F1357" s="18" t="str">
        <f>IF($C1357="","",IFERROR(VLOOKUP($C1357,Services!$A$4:$C$203,3,FALSE),0))</f>
        <v/>
      </c>
      <c r="G1357" s="20" t="str">
        <f t="shared" si="42"/>
        <v/>
      </c>
      <c r="H1357" s="18"/>
      <c r="I1357" s="20" t="str">
        <f t="shared" si="43"/>
        <v/>
      </c>
      <c r="J1357" s="21" t="str">
        <f>IF(OR($A1357="",$C1357=""),"",$A1357&amp;"#"&amp;COUNTIFS($A$4:$A1357,$A1357,$C$4:$C1357,"&lt;&gt;"))</f>
        <v/>
      </c>
    </row>
    <row r="1358" spans="1:10" x14ac:dyDescent="0.3">
      <c r="A1358" s="17"/>
      <c r="B1358" s="19" t="str">
        <f>IF($A1358="","",IFERROR(INDEX(Bills!$B:$B,MATCH($A1358,Bills!$A:$A,0)),""))</f>
        <v/>
      </c>
      <c r="C1358" s="17"/>
      <c r="D1358" s="21" t="str">
        <f>IF($C1358="","",IFERROR(VLOOKUP($C1358,Services!$A$4:$C$203,2,FALSE),"Other"))</f>
        <v/>
      </c>
      <c r="E1358" s="17"/>
      <c r="F1358" s="18" t="str">
        <f>IF($C1358="","",IFERROR(VLOOKUP($C1358,Services!$A$4:$C$203,3,FALSE),0))</f>
        <v/>
      </c>
      <c r="G1358" s="20" t="str">
        <f t="shared" si="42"/>
        <v/>
      </c>
      <c r="H1358" s="18"/>
      <c r="I1358" s="20" t="str">
        <f t="shared" si="43"/>
        <v/>
      </c>
      <c r="J1358" s="21" t="str">
        <f>IF(OR($A1358="",$C1358=""),"",$A1358&amp;"#"&amp;COUNTIFS($A$4:$A1358,$A1358,$C$4:$C1358,"&lt;&gt;"))</f>
        <v/>
      </c>
    </row>
    <row r="1359" spans="1:10" x14ac:dyDescent="0.3">
      <c r="A1359" s="17"/>
      <c r="B1359" s="19" t="str">
        <f>IF($A1359="","",IFERROR(INDEX(Bills!$B:$B,MATCH($A1359,Bills!$A:$A,0)),""))</f>
        <v/>
      </c>
      <c r="C1359" s="17"/>
      <c r="D1359" s="21" t="str">
        <f>IF($C1359="","",IFERROR(VLOOKUP($C1359,Services!$A$4:$C$203,2,FALSE),"Other"))</f>
        <v/>
      </c>
      <c r="E1359" s="17"/>
      <c r="F1359" s="18" t="str">
        <f>IF($C1359="","",IFERROR(VLOOKUP($C1359,Services!$A$4:$C$203,3,FALSE),0))</f>
        <v/>
      </c>
      <c r="G1359" s="20" t="str">
        <f t="shared" si="42"/>
        <v/>
      </c>
      <c r="H1359" s="18"/>
      <c r="I1359" s="20" t="str">
        <f t="shared" si="43"/>
        <v/>
      </c>
      <c r="J1359" s="21" t="str">
        <f>IF(OR($A1359="",$C1359=""),"",$A1359&amp;"#"&amp;COUNTIFS($A$4:$A1359,$A1359,$C$4:$C1359,"&lt;&gt;"))</f>
        <v/>
      </c>
    </row>
    <row r="1360" spans="1:10" x14ac:dyDescent="0.3">
      <c r="A1360" s="17"/>
      <c r="B1360" s="19" t="str">
        <f>IF($A1360="","",IFERROR(INDEX(Bills!$B:$B,MATCH($A1360,Bills!$A:$A,0)),""))</f>
        <v/>
      </c>
      <c r="C1360" s="17"/>
      <c r="D1360" s="21" t="str">
        <f>IF($C1360="","",IFERROR(VLOOKUP($C1360,Services!$A$4:$C$203,2,FALSE),"Other"))</f>
        <v/>
      </c>
      <c r="E1360" s="17"/>
      <c r="F1360" s="18" t="str">
        <f>IF($C1360="","",IFERROR(VLOOKUP($C1360,Services!$A$4:$C$203,3,FALSE),0))</f>
        <v/>
      </c>
      <c r="G1360" s="20" t="str">
        <f t="shared" si="42"/>
        <v/>
      </c>
      <c r="H1360" s="18"/>
      <c r="I1360" s="20" t="str">
        <f t="shared" si="43"/>
        <v/>
      </c>
      <c r="J1360" s="21" t="str">
        <f>IF(OR($A1360="",$C1360=""),"",$A1360&amp;"#"&amp;COUNTIFS($A$4:$A1360,$A1360,$C$4:$C1360,"&lt;&gt;"))</f>
        <v/>
      </c>
    </row>
    <row r="1361" spans="1:10" x14ac:dyDescent="0.3">
      <c r="A1361" s="17"/>
      <c r="B1361" s="19" t="str">
        <f>IF($A1361="","",IFERROR(INDEX(Bills!$B:$B,MATCH($A1361,Bills!$A:$A,0)),""))</f>
        <v/>
      </c>
      <c r="C1361" s="17"/>
      <c r="D1361" s="21" t="str">
        <f>IF($C1361="","",IFERROR(VLOOKUP($C1361,Services!$A$4:$C$203,2,FALSE),"Other"))</f>
        <v/>
      </c>
      <c r="E1361" s="17"/>
      <c r="F1361" s="18" t="str">
        <f>IF($C1361="","",IFERROR(VLOOKUP($C1361,Services!$A$4:$C$203,3,FALSE),0))</f>
        <v/>
      </c>
      <c r="G1361" s="20" t="str">
        <f t="shared" si="42"/>
        <v/>
      </c>
      <c r="H1361" s="18"/>
      <c r="I1361" s="20" t="str">
        <f t="shared" si="43"/>
        <v/>
      </c>
      <c r="J1361" s="21" t="str">
        <f>IF(OR($A1361="",$C1361=""),"",$A1361&amp;"#"&amp;COUNTIFS($A$4:$A1361,$A1361,$C$4:$C1361,"&lt;&gt;"))</f>
        <v/>
      </c>
    </row>
    <row r="1362" spans="1:10" x14ac:dyDescent="0.3">
      <c r="A1362" s="17"/>
      <c r="B1362" s="19" t="str">
        <f>IF($A1362="","",IFERROR(INDEX(Bills!$B:$B,MATCH($A1362,Bills!$A:$A,0)),""))</f>
        <v/>
      </c>
      <c r="C1362" s="17"/>
      <c r="D1362" s="21" t="str">
        <f>IF($C1362="","",IFERROR(VLOOKUP($C1362,Services!$A$4:$C$203,2,FALSE),"Other"))</f>
        <v/>
      </c>
      <c r="E1362" s="17"/>
      <c r="F1362" s="18" t="str">
        <f>IF($C1362="","",IFERROR(VLOOKUP($C1362,Services!$A$4:$C$203,3,FALSE),0))</f>
        <v/>
      </c>
      <c r="G1362" s="20" t="str">
        <f t="shared" si="42"/>
        <v/>
      </c>
      <c r="H1362" s="18"/>
      <c r="I1362" s="20" t="str">
        <f t="shared" si="43"/>
        <v/>
      </c>
      <c r="J1362" s="21" t="str">
        <f>IF(OR($A1362="",$C1362=""),"",$A1362&amp;"#"&amp;COUNTIFS($A$4:$A1362,$A1362,$C$4:$C1362,"&lt;&gt;"))</f>
        <v/>
      </c>
    </row>
    <row r="1363" spans="1:10" x14ac:dyDescent="0.3">
      <c r="A1363" s="17"/>
      <c r="B1363" s="19" t="str">
        <f>IF($A1363="","",IFERROR(INDEX(Bills!$B:$B,MATCH($A1363,Bills!$A:$A,0)),""))</f>
        <v/>
      </c>
      <c r="C1363" s="17"/>
      <c r="D1363" s="21" t="str">
        <f>IF($C1363="","",IFERROR(VLOOKUP($C1363,Services!$A$4:$C$203,2,FALSE),"Other"))</f>
        <v/>
      </c>
      <c r="E1363" s="17"/>
      <c r="F1363" s="18" t="str">
        <f>IF($C1363="","",IFERROR(VLOOKUP($C1363,Services!$A$4:$C$203,3,FALSE),0))</f>
        <v/>
      </c>
      <c r="G1363" s="20" t="str">
        <f t="shared" si="42"/>
        <v/>
      </c>
      <c r="H1363" s="18"/>
      <c r="I1363" s="20" t="str">
        <f t="shared" si="43"/>
        <v/>
      </c>
      <c r="J1363" s="21" t="str">
        <f>IF(OR($A1363="",$C1363=""),"",$A1363&amp;"#"&amp;COUNTIFS($A$4:$A1363,$A1363,$C$4:$C1363,"&lt;&gt;"))</f>
        <v/>
      </c>
    </row>
    <row r="1364" spans="1:10" x14ac:dyDescent="0.3">
      <c r="A1364" s="17"/>
      <c r="B1364" s="19" t="str">
        <f>IF($A1364="","",IFERROR(INDEX(Bills!$B:$B,MATCH($A1364,Bills!$A:$A,0)),""))</f>
        <v/>
      </c>
      <c r="C1364" s="17"/>
      <c r="D1364" s="21" t="str">
        <f>IF($C1364="","",IFERROR(VLOOKUP($C1364,Services!$A$4:$C$203,2,FALSE),"Other"))</f>
        <v/>
      </c>
      <c r="E1364" s="17"/>
      <c r="F1364" s="18" t="str">
        <f>IF($C1364="","",IFERROR(VLOOKUP($C1364,Services!$A$4:$C$203,3,FALSE),0))</f>
        <v/>
      </c>
      <c r="G1364" s="20" t="str">
        <f t="shared" si="42"/>
        <v/>
      </c>
      <c r="H1364" s="18"/>
      <c r="I1364" s="20" t="str">
        <f t="shared" si="43"/>
        <v/>
      </c>
      <c r="J1364" s="21" t="str">
        <f>IF(OR($A1364="",$C1364=""),"",$A1364&amp;"#"&amp;COUNTIFS($A$4:$A1364,$A1364,$C$4:$C1364,"&lt;&gt;"))</f>
        <v/>
      </c>
    </row>
    <row r="1365" spans="1:10" x14ac:dyDescent="0.3">
      <c r="A1365" s="17"/>
      <c r="B1365" s="19" t="str">
        <f>IF($A1365="","",IFERROR(INDEX(Bills!$B:$B,MATCH($A1365,Bills!$A:$A,0)),""))</f>
        <v/>
      </c>
      <c r="C1365" s="17"/>
      <c r="D1365" s="21" t="str">
        <f>IF($C1365="","",IFERROR(VLOOKUP($C1365,Services!$A$4:$C$203,2,FALSE),"Other"))</f>
        <v/>
      </c>
      <c r="E1365" s="17"/>
      <c r="F1365" s="18" t="str">
        <f>IF($C1365="","",IFERROR(VLOOKUP($C1365,Services!$A$4:$C$203,3,FALSE),0))</f>
        <v/>
      </c>
      <c r="G1365" s="20" t="str">
        <f t="shared" si="42"/>
        <v/>
      </c>
      <c r="H1365" s="18"/>
      <c r="I1365" s="20" t="str">
        <f t="shared" si="43"/>
        <v/>
      </c>
      <c r="J1365" s="21" t="str">
        <f>IF(OR($A1365="",$C1365=""),"",$A1365&amp;"#"&amp;COUNTIFS($A$4:$A1365,$A1365,$C$4:$C1365,"&lt;&gt;"))</f>
        <v/>
      </c>
    </row>
    <row r="1366" spans="1:10" x14ac:dyDescent="0.3">
      <c r="A1366" s="17"/>
      <c r="B1366" s="19" t="str">
        <f>IF($A1366="","",IFERROR(INDEX(Bills!$B:$B,MATCH($A1366,Bills!$A:$A,0)),""))</f>
        <v/>
      </c>
      <c r="C1366" s="17"/>
      <c r="D1366" s="21" t="str">
        <f>IF($C1366="","",IFERROR(VLOOKUP($C1366,Services!$A$4:$C$203,2,FALSE),"Other"))</f>
        <v/>
      </c>
      <c r="E1366" s="17"/>
      <c r="F1366" s="18" t="str">
        <f>IF($C1366="","",IFERROR(VLOOKUP($C1366,Services!$A$4:$C$203,3,FALSE),0))</f>
        <v/>
      </c>
      <c r="G1366" s="20" t="str">
        <f t="shared" si="42"/>
        <v/>
      </c>
      <c r="H1366" s="18"/>
      <c r="I1366" s="20" t="str">
        <f t="shared" si="43"/>
        <v/>
      </c>
      <c r="J1366" s="21" t="str">
        <f>IF(OR($A1366="",$C1366=""),"",$A1366&amp;"#"&amp;COUNTIFS($A$4:$A1366,$A1366,$C$4:$C1366,"&lt;&gt;"))</f>
        <v/>
      </c>
    </row>
    <row r="1367" spans="1:10" x14ac:dyDescent="0.3">
      <c r="A1367" s="17"/>
      <c r="B1367" s="19" t="str">
        <f>IF($A1367="","",IFERROR(INDEX(Bills!$B:$B,MATCH($A1367,Bills!$A:$A,0)),""))</f>
        <v/>
      </c>
      <c r="C1367" s="17"/>
      <c r="D1367" s="21" t="str">
        <f>IF($C1367="","",IFERROR(VLOOKUP($C1367,Services!$A$4:$C$203,2,FALSE),"Other"))</f>
        <v/>
      </c>
      <c r="E1367" s="17"/>
      <c r="F1367" s="18" t="str">
        <f>IF($C1367="","",IFERROR(VLOOKUP($C1367,Services!$A$4:$C$203,3,FALSE),0))</f>
        <v/>
      </c>
      <c r="G1367" s="20" t="str">
        <f t="shared" si="42"/>
        <v/>
      </c>
      <c r="H1367" s="18"/>
      <c r="I1367" s="20" t="str">
        <f t="shared" si="43"/>
        <v/>
      </c>
      <c r="J1367" s="21" t="str">
        <f>IF(OR($A1367="",$C1367=""),"",$A1367&amp;"#"&amp;COUNTIFS($A$4:$A1367,$A1367,$C$4:$C1367,"&lt;&gt;"))</f>
        <v/>
      </c>
    </row>
    <row r="1368" spans="1:10" x14ac:dyDescent="0.3">
      <c r="A1368" s="17"/>
      <c r="B1368" s="19" t="str">
        <f>IF($A1368="","",IFERROR(INDEX(Bills!$B:$B,MATCH($A1368,Bills!$A:$A,0)),""))</f>
        <v/>
      </c>
      <c r="C1368" s="17"/>
      <c r="D1368" s="21" t="str">
        <f>IF($C1368="","",IFERROR(VLOOKUP($C1368,Services!$A$4:$C$203,2,FALSE),"Other"))</f>
        <v/>
      </c>
      <c r="E1368" s="17"/>
      <c r="F1368" s="18" t="str">
        <f>IF($C1368="","",IFERROR(VLOOKUP($C1368,Services!$A$4:$C$203,3,FALSE),0))</f>
        <v/>
      </c>
      <c r="G1368" s="20" t="str">
        <f t="shared" si="42"/>
        <v/>
      </c>
      <c r="H1368" s="18"/>
      <c r="I1368" s="20" t="str">
        <f t="shared" si="43"/>
        <v/>
      </c>
      <c r="J1368" s="21" t="str">
        <f>IF(OR($A1368="",$C1368=""),"",$A1368&amp;"#"&amp;COUNTIFS($A$4:$A1368,$A1368,$C$4:$C1368,"&lt;&gt;"))</f>
        <v/>
      </c>
    </row>
    <row r="1369" spans="1:10" x14ac:dyDescent="0.3">
      <c r="A1369" s="17"/>
      <c r="B1369" s="19" t="str">
        <f>IF($A1369="","",IFERROR(INDEX(Bills!$B:$B,MATCH($A1369,Bills!$A:$A,0)),""))</f>
        <v/>
      </c>
      <c r="C1369" s="17"/>
      <c r="D1369" s="21" t="str">
        <f>IF($C1369="","",IFERROR(VLOOKUP($C1369,Services!$A$4:$C$203,2,FALSE),"Other"))</f>
        <v/>
      </c>
      <c r="E1369" s="17"/>
      <c r="F1369" s="18" t="str">
        <f>IF($C1369="","",IFERROR(VLOOKUP($C1369,Services!$A$4:$C$203,3,FALSE),0))</f>
        <v/>
      </c>
      <c r="G1369" s="20" t="str">
        <f t="shared" si="42"/>
        <v/>
      </c>
      <c r="H1369" s="18"/>
      <c r="I1369" s="20" t="str">
        <f t="shared" si="43"/>
        <v/>
      </c>
      <c r="J1369" s="21" t="str">
        <f>IF(OR($A1369="",$C1369=""),"",$A1369&amp;"#"&amp;COUNTIFS($A$4:$A1369,$A1369,$C$4:$C1369,"&lt;&gt;"))</f>
        <v/>
      </c>
    </row>
    <row r="1370" spans="1:10" x14ac:dyDescent="0.3">
      <c r="A1370" s="17"/>
      <c r="B1370" s="19" t="str">
        <f>IF($A1370="","",IFERROR(INDEX(Bills!$B:$B,MATCH($A1370,Bills!$A:$A,0)),""))</f>
        <v/>
      </c>
      <c r="C1370" s="17"/>
      <c r="D1370" s="21" t="str">
        <f>IF($C1370="","",IFERROR(VLOOKUP($C1370,Services!$A$4:$C$203,2,FALSE),"Other"))</f>
        <v/>
      </c>
      <c r="E1370" s="17"/>
      <c r="F1370" s="18" t="str">
        <f>IF($C1370="","",IFERROR(VLOOKUP($C1370,Services!$A$4:$C$203,3,FALSE),0))</f>
        <v/>
      </c>
      <c r="G1370" s="20" t="str">
        <f t="shared" si="42"/>
        <v/>
      </c>
      <c r="H1370" s="18"/>
      <c r="I1370" s="20" t="str">
        <f t="shared" si="43"/>
        <v/>
      </c>
      <c r="J1370" s="21" t="str">
        <f>IF(OR($A1370="",$C1370=""),"",$A1370&amp;"#"&amp;COUNTIFS($A$4:$A1370,$A1370,$C$4:$C1370,"&lt;&gt;"))</f>
        <v/>
      </c>
    </row>
    <row r="1371" spans="1:10" x14ac:dyDescent="0.3">
      <c r="A1371" s="17"/>
      <c r="B1371" s="19" t="str">
        <f>IF($A1371="","",IFERROR(INDEX(Bills!$B:$B,MATCH($A1371,Bills!$A:$A,0)),""))</f>
        <v/>
      </c>
      <c r="C1371" s="17"/>
      <c r="D1371" s="21" t="str">
        <f>IF($C1371="","",IFERROR(VLOOKUP($C1371,Services!$A$4:$C$203,2,FALSE),"Other"))</f>
        <v/>
      </c>
      <c r="E1371" s="17"/>
      <c r="F1371" s="18" t="str">
        <f>IF($C1371="","",IFERROR(VLOOKUP($C1371,Services!$A$4:$C$203,3,FALSE),0))</f>
        <v/>
      </c>
      <c r="G1371" s="20" t="str">
        <f t="shared" si="42"/>
        <v/>
      </c>
      <c r="H1371" s="18"/>
      <c r="I1371" s="20" t="str">
        <f t="shared" si="43"/>
        <v/>
      </c>
      <c r="J1371" s="21" t="str">
        <f>IF(OR($A1371="",$C1371=""),"",$A1371&amp;"#"&amp;COUNTIFS($A$4:$A1371,$A1371,$C$4:$C1371,"&lt;&gt;"))</f>
        <v/>
      </c>
    </row>
    <row r="1372" spans="1:10" x14ac:dyDescent="0.3">
      <c r="A1372" s="17"/>
      <c r="B1372" s="19" t="str">
        <f>IF($A1372="","",IFERROR(INDEX(Bills!$B:$B,MATCH($A1372,Bills!$A:$A,0)),""))</f>
        <v/>
      </c>
      <c r="C1372" s="17"/>
      <c r="D1372" s="21" t="str">
        <f>IF($C1372="","",IFERROR(VLOOKUP($C1372,Services!$A$4:$C$203,2,FALSE),"Other"))</f>
        <v/>
      </c>
      <c r="E1372" s="17"/>
      <c r="F1372" s="18" t="str">
        <f>IF($C1372="","",IFERROR(VLOOKUP($C1372,Services!$A$4:$C$203,3,FALSE),0))</f>
        <v/>
      </c>
      <c r="G1372" s="20" t="str">
        <f t="shared" si="42"/>
        <v/>
      </c>
      <c r="H1372" s="18"/>
      <c r="I1372" s="20" t="str">
        <f t="shared" si="43"/>
        <v/>
      </c>
      <c r="J1372" s="21" t="str">
        <f>IF(OR($A1372="",$C1372=""),"",$A1372&amp;"#"&amp;COUNTIFS($A$4:$A1372,$A1372,$C$4:$C1372,"&lt;&gt;"))</f>
        <v/>
      </c>
    </row>
    <row r="1373" spans="1:10" x14ac:dyDescent="0.3">
      <c r="A1373" s="17"/>
      <c r="B1373" s="19" t="str">
        <f>IF($A1373="","",IFERROR(INDEX(Bills!$B:$B,MATCH($A1373,Bills!$A:$A,0)),""))</f>
        <v/>
      </c>
      <c r="C1373" s="17"/>
      <c r="D1373" s="21" t="str">
        <f>IF($C1373="","",IFERROR(VLOOKUP($C1373,Services!$A$4:$C$203,2,FALSE),"Other"))</f>
        <v/>
      </c>
      <c r="E1373" s="17"/>
      <c r="F1373" s="18" t="str">
        <f>IF($C1373="","",IFERROR(VLOOKUP($C1373,Services!$A$4:$C$203,3,FALSE),0))</f>
        <v/>
      </c>
      <c r="G1373" s="20" t="str">
        <f t="shared" si="42"/>
        <v/>
      </c>
      <c r="H1373" s="18"/>
      <c r="I1373" s="20" t="str">
        <f t="shared" si="43"/>
        <v/>
      </c>
      <c r="J1373" s="21" t="str">
        <f>IF(OR($A1373="",$C1373=""),"",$A1373&amp;"#"&amp;COUNTIFS($A$4:$A1373,$A1373,$C$4:$C1373,"&lt;&gt;"))</f>
        <v/>
      </c>
    </row>
    <row r="1374" spans="1:10" x14ac:dyDescent="0.3">
      <c r="A1374" s="17"/>
      <c r="B1374" s="19" t="str">
        <f>IF($A1374="","",IFERROR(INDEX(Bills!$B:$B,MATCH($A1374,Bills!$A:$A,0)),""))</f>
        <v/>
      </c>
      <c r="C1374" s="17"/>
      <c r="D1374" s="21" t="str">
        <f>IF($C1374="","",IFERROR(VLOOKUP($C1374,Services!$A$4:$C$203,2,FALSE),"Other"))</f>
        <v/>
      </c>
      <c r="E1374" s="17"/>
      <c r="F1374" s="18" t="str">
        <f>IF($C1374="","",IFERROR(VLOOKUP($C1374,Services!$A$4:$C$203,3,FALSE),0))</f>
        <v/>
      </c>
      <c r="G1374" s="20" t="str">
        <f t="shared" si="42"/>
        <v/>
      </c>
      <c r="H1374" s="18"/>
      <c r="I1374" s="20" t="str">
        <f t="shared" si="43"/>
        <v/>
      </c>
      <c r="J1374" s="21" t="str">
        <f>IF(OR($A1374="",$C1374=""),"",$A1374&amp;"#"&amp;COUNTIFS($A$4:$A1374,$A1374,$C$4:$C1374,"&lt;&gt;"))</f>
        <v/>
      </c>
    </row>
    <row r="1375" spans="1:10" x14ac:dyDescent="0.3">
      <c r="A1375" s="17"/>
      <c r="B1375" s="19" t="str">
        <f>IF($A1375="","",IFERROR(INDEX(Bills!$B:$B,MATCH($A1375,Bills!$A:$A,0)),""))</f>
        <v/>
      </c>
      <c r="C1375" s="17"/>
      <c r="D1375" s="21" t="str">
        <f>IF($C1375="","",IFERROR(VLOOKUP($C1375,Services!$A$4:$C$203,2,FALSE),"Other"))</f>
        <v/>
      </c>
      <c r="E1375" s="17"/>
      <c r="F1375" s="18" t="str">
        <f>IF($C1375="","",IFERROR(VLOOKUP($C1375,Services!$A$4:$C$203,3,FALSE),0))</f>
        <v/>
      </c>
      <c r="G1375" s="20" t="str">
        <f t="shared" si="42"/>
        <v/>
      </c>
      <c r="H1375" s="18"/>
      <c r="I1375" s="20" t="str">
        <f t="shared" si="43"/>
        <v/>
      </c>
      <c r="J1375" s="21" t="str">
        <f>IF(OR($A1375="",$C1375=""),"",$A1375&amp;"#"&amp;COUNTIFS($A$4:$A1375,$A1375,$C$4:$C1375,"&lt;&gt;"))</f>
        <v/>
      </c>
    </row>
    <row r="1376" spans="1:10" x14ac:dyDescent="0.3">
      <c r="A1376" s="17"/>
      <c r="B1376" s="19" t="str">
        <f>IF($A1376="","",IFERROR(INDEX(Bills!$B:$B,MATCH($A1376,Bills!$A:$A,0)),""))</f>
        <v/>
      </c>
      <c r="C1376" s="17"/>
      <c r="D1376" s="21" t="str">
        <f>IF($C1376="","",IFERROR(VLOOKUP($C1376,Services!$A$4:$C$203,2,FALSE),"Other"))</f>
        <v/>
      </c>
      <c r="E1376" s="17"/>
      <c r="F1376" s="18" t="str">
        <f>IF($C1376="","",IFERROR(VLOOKUP($C1376,Services!$A$4:$C$203,3,FALSE),0))</f>
        <v/>
      </c>
      <c r="G1376" s="20" t="str">
        <f t="shared" si="42"/>
        <v/>
      </c>
      <c r="H1376" s="18"/>
      <c r="I1376" s="20" t="str">
        <f t="shared" si="43"/>
        <v/>
      </c>
      <c r="J1376" s="21" t="str">
        <f>IF(OR($A1376="",$C1376=""),"",$A1376&amp;"#"&amp;COUNTIFS($A$4:$A1376,$A1376,$C$4:$C1376,"&lt;&gt;"))</f>
        <v/>
      </c>
    </row>
    <row r="1377" spans="1:10" x14ac:dyDescent="0.3">
      <c r="A1377" s="17"/>
      <c r="B1377" s="19" t="str">
        <f>IF($A1377="","",IFERROR(INDEX(Bills!$B:$B,MATCH($A1377,Bills!$A:$A,0)),""))</f>
        <v/>
      </c>
      <c r="C1377" s="17"/>
      <c r="D1377" s="21" t="str">
        <f>IF($C1377="","",IFERROR(VLOOKUP($C1377,Services!$A$4:$C$203,2,FALSE),"Other"))</f>
        <v/>
      </c>
      <c r="E1377" s="17"/>
      <c r="F1377" s="18" t="str">
        <f>IF($C1377="","",IFERROR(VLOOKUP($C1377,Services!$A$4:$C$203,3,FALSE),0))</f>
        <v/>
      </c>
      <c r="G1377" s="20" t="str">
        <f t="shared" si="42"/>
        <v/>
      </c>
      <c r="H1377" s="18"/>
      <c r="I1377" s="20" t="str">
        <f t="shared" si="43"/>
        <v/>
      </c>
      <c r="J1377" s="21" t="str">
        <f>IF(OR($A1377="",$C1377=""),"",$A1377&amp;"#"&amp;COUNTIFS($A$4:$A1377,$A1377,$C$4:$C1377,"&lt;&gt;"))</f>
        <v/>
      </c>
    </row>
    <row r="1378" spans="1:10" x14ac:dyDescent="0.3">
      <c r="A1378" s="17"/>
      <c r="B1378" s="19" t="str">
        <f>IF($A1378="","",IFERROR(INDEX(Bills!$B:$B,MATCH($A1378,Bills!$A:$A,0)),""))</f>
        <v/>
      </c>
      <c r="C1378" s="17"/>
      <c r="D1378" s="21" t="str">
        <f>IF($C1378="","",IFERROR(VLOOKUP($C1378,Services!$A$4:$C$203,2,FALSE),"Other"))</f>
        <v/>
      </c>
      <c r="E1378" s="17"/>
      <c r="F1378" s="18" t="str">
        <f>IF($C1378="","",IFERROR(VLOOKUP($C1378,Services!$A$4:$C$203,3,FALSE),0))</f>
        <v/>
      </c>
      <c r="G1378" s="20" t="str">
        <f t="shared" si="42"/>
        <v/>
      </c>
      <c r="H1378" s="18"/>
      <c r="I1378" s="20" t="str">
        <f t="shared" si="43"/>
        <v/>
      </c>
      <c r="J1378" s="21" t="str">
        <f>IF(OR($A1378="",$C1378=""),"",$A1378&amp;"#"&amp;COUNTIFS($A$4:$A1378,$A1378,$C$4:$C1378,"&lt;&gt;"))</f>
        <v/>
      </c>
    </row>
    <row r="1379" spans="1:10" x14ac:dyDescent="0.3">
      <c r="A1379" s="17"/>
      <c r="B1379" s="19" t="str">
        <f>IF($A1379="","",IFERROR(INDEX(Bills!$B:$B,MATCH($A1379,Bills!$A:$A,0)),""))</f>
        <v/>
      </c>
      <c r="C1379" s="17"/>
      <c r="D1379" s="21" t="str">
        <f>IF($C1379="","",IFERROR(VLOOKUP($C1379,Services!$A$4:$C$203,2,FALSE),"Other"))</f>
        <v/>
      </c>
      <c r="E1379" s="17"/>
      <c r="F1379" s="18" t="str">
        <f>IF($C1379="","",IFERROR(VLOOKUP($C1379,Services!$A$4:$C$203,3,FALSE),0))</f>
        <v/>
      </c>
      <c r="G1379" s="20" t="str">
        <f t="shared" si="42"/>
        <v/>
      </c>
      <c r="H1379" s="18"/>
      <c r="I1379" s="20" t="str">
        <f t="shared" si="43"/>
        <v/>
      </c>
      <c r="J1379" s="21" t="str">
        <f>IF(OR($A1379="",$C1379=""),"",$A1379&amp;"#"&amp;COUNTIFS($A$4:$A1379,$A1379,$C$4:$C1379,"&lt;&gt;"))</f>
        <v/>
      </c>
    </row>
    <row r="1380" spans="1:10" x14ac:dyDescent="0.3">
      <c r="A1380" s="17"/>
      <c r="B1380" s="19" t="str">
        <f>IF($A1380="","",IFERROR(INDEX(Bills!$B:$B,MATCH($A1380,Bills!$A:$A,0)),""))</f>
        <v/>
      </c>
      <c r="C1380" s="17"/>
      <c r="D1380" s="21" t="str">
        <f>IF($C1380="","",IFERROR(VLOOKUP($C1380,Services!$A$4:$C$203,2,FALSE),"Other"))</f>
        <v/>
      </c>
      <c r="E1380" s="17"/>
      <c r="F1380" s="18" t="str">
        <f>IF($C1380="","",IFERROR(VLOOKUP($C1380,Services!$A$4:$C$203,3,FALSE),0))</f>
        <v/>
      </c>
      <c r="G1380" s="20" t="str">
        <f t="shared" si="42"/>
        <v/>
      </c>
      <c r="H1380" s="18"/>
      <c r="I1380" s="20" t="str">
        <f t="shared" si="43"/>
        <v/>
      </c>
      <c r="J1380" s="21" t="str">
        <f>IF(OR($A1380="",$C1380=""),"",$A1380&amp;"#"&amp;COUNTIFS($A$4:$A1380,$A1380,$C$4:$C1380,"&lt;&gt;"))</f>
        <v/>
      </c>
    </row>
    <row r="1381" spans="1:10" x14ac:dyDescent="0.3">
      <c r="A1381" s="17"/>
      <c r="B1381" s="19" t="str">
        <f>IF($A1381="","",IFERROR(INDEX(Bills!$B:$B,MATCH($A1381,Bills!$A:$A,0)),""))</f>
        <v/>
      </c>
      <c r="C1381" s="17"/>
      <c r="D1381" s="21" t="str">
        <f>IF($C1381="","",IFERROR(VLOOKUP($C1381,Services!$A$4:$C$203,2,FALSE),"Other"))</f>
        <v/>
      </c>
      <c r="E1381" s="17"/>
      <c r="F1381" s="18" t="str">
        <f>IF($C1381="","",IFERROR(VLOOKUP($C1381,Services!$A$4:$C$203,3,FALSE),0))</f>
        <v/>
      </c>
      <c r="G1381" s="20" t="str">
        <f t="shared" si="42"/>
        <v/>
      </c>
      <c r="H1381" s="18"/>
      <c r="I1381" s="20" t="str">
        <f t="shared" si="43"/>
        <v/>
      </c>
      <c r="J1381" s="21" t="str">
        <f>IF(OR($A1381="",$C1381=""),"",$A1381&amp;"#"&amp;COUNTIFS($A$4:$A1381,$A1381,$C$4:$C1381,"&lt;&gt;"))</f>
        <v/>
      </c>
    </row>
    <row r="1382" spans="1:10" x14ac:dyDescent="0.3">
      <c r="A1382" s="17"/>
      <c r="B1382" s="19" t="str">
        <f>IF($A1382="","",IFERROR(INDEX(Bills!$B:$B,MATCH($A1382,Bills!$A:$A,0)),""))</f>
        <v/>
      </c>
      <c r="C1382" s="17"/>
      <c r="D1382" s="21" t="str">
        <f>IF($C1382="","",IFERROR(VLOOKUP($C1382,Services!$A$4:$C$203,2,FALSE),"Other"))</f>
        <v/>
      </c>
      <c r="E1382" s="17"/>
      <c r="F1382" s="18" t="str">
        <f>IF($C1382="","",IFERROR(VLOOKUP($C1382,Services!$A$4:$C$203,3,FALSE),0))</f>
        <v/>
      </c>
      <c r="G1382" s="20" t="str">
        <f t="shared" si="42"/>
        <v/>
      </c>
      <c r="H1382" s="18"/>
      <c r="I1382" s="20" t="str">
        <f t="shared" si="43"/>
        <v/>
      </c>
      <c r="J1382" s="21" t="str">
        <f>IF(OR($A1382="",$C1382=""),"",$A1382&amp;"#"&amp;COUNTIFS($A$4:$A1382,$A1382,$C$4:$C1382,"&lt;&gt;"))</f>
        <v/>
      </c>
    </row>
    <row r="1383" spans="1:10" x14ac:dyDescent="0.3">
      <c r="A1383" s="17"/>
      <c r="B1383" s="19" t="str">
        <f>IF($A1383="","",IFERROR(INDEX(Bills!$B:$B,MATCH($A1383,Bills!$A:$A,0)),""))</f>
        <v/>
      </c>
      <c r="C1383" s="17"/>
      <c r="D1383" s="21" t="str">
        <f>IF($C1383="","",IFERROR(VLOOKUP($C1383,Services!$A$4:$C$203,2,FALSE),"Other"))</f>
        <v/>
      </c>
      <c r="E1383" s="17"/>
      <c r="F1383" s="18" t="str">
        <f>IF($C1383="","",IFERROR(VLOOKUP($C1383,Services!$A$4:$C$203,3,FALSE),0))</f>
        <v/>
      </c>
      <c r="G1383" s="20" t="str">
        <f t="shared" si="42"/>
        <v/>
      </c>
      <c r="H1383" s="18"/>
      <c r="I1383" s="20" t="str">
        <f t="shared" si="43"/>
        <v/>
      </c>
      <c r="J1383" s="21" t="str">
        <f>IF(OR($A1383="",$C1383=""),"",$A1383&amp;"#"&amp;COUNTIFS($A$4:$A1383,$A1383,$C$4:$C1383,"&lt;&gt;"))</f>
        <v/>
      </c>
    </row>
    <row r="1384" spans="1:10" x14ac:dyDescent="0.3">
      <c r="A1384" s="17"/>
      <c r="B1384" s="19" t="str">
        <f>IF($A1384="","",IFERROR(INDEX(Bills!$B:$B,MATCH($A1384,Bills!$A:$A,0)),""))</f>
        <v/>
      </c>
      <c r="C1384" s="17"/>
      <c r="D1384" s="21" t="str">
        <f>IF($C1384="","",IFERROR(VLOOKUP($C1384,Services!$A$4:$C$203,2,FALSE),"Other"))</f>
        <v/>
      </c>
      <c r="E1384" s="17"/>
      <c r="F1384" s="18" t="str">
        <f>IF($C1384="","",IFERROR(VLOOKUP($C1384,Services!$A$4:$C$203,3,FALSE),0))</f>
        <v/>
      </c>
      <c r="G1384" s="20" t="str">
        <f t="shared" si="42"/>
        <v/>
      </c>
      <c r="H1384" s="18"/>
      <c r="I1384" s="20" t="str">
        <f t="shared" si="43"/>
        <v/>
      </c>
      <c r="J1384" s="21" t="str">
        <f>IF(OR($A1384="",$C1384=""),"",$A1384&amp;"#"&amp;COUNTIFS($A$4:$A1384,$A1384,$C$4:$C1384,"&lt;&gt;"))</f>
        <v/>
      </c>
    </row>
    <row r="1385" spans="1:10" x14ac:dyDescent="0.3">
      <c r="A1385" s="17"/>
      <c r="B1385" s="19" t="str">
        <f>IF($A1385="","",IFERROR(INDEX(Bills!$B:$B,MATCH($A1385,Bills!$A:$A,0)),""))</f>
        <v/>
      </c>
      <c r="C1385" s="17"/>
      <c r="D1385" s="21" t="str">
        <f>IF($C1385="","",IFERROR(VLOOKUP($C1385,Services!$A$4:$C$203,2,FALSE),"Other"))</f>
        <v/>
      </c>
      <c r="E1385" s="17"/>
      <c r="F1385" s="18" t="str">
        <f>IF($C1385="","",IFERROR(VLOOKUP($C1385,Services!$A$4:$C$203,3,FALSE),0))</f>
        <v/>
      </c>
      <c r="G1385" s="20" t="str">
        <f t="shared" si="42"/>
        <v/>
      </c>
      <c r="H1385" s="18"/>
      <c r="I1385" s="20" t="str">
        <f t="shared" si="43"/>
        <v/>
      </c>
      <c r="J1385" s="21" t="str">
        <f>IF(OR($A1385="",$C1385=""),"",$A1385&amp;"#"&amp;COUNTIFS($A$4:$A1385,$A1385,$C$4:$C1385,"&lt;&gt;"))</f>
        <v/>
      </c>
    </row>
    <row r="1386" spans="1:10" x14ac:dyDescent="0.3">
      <c r="A1386" s="17"/>
      <c r="B1386" s="19" t="str">
        <f>IF($A1386="","",IFERROR(INDEX(Bills!$B:$B,MATCH($A1386,Bills!$A:$A,0)),""))</f>
        <v/>
      </c>
      <c r="C1386" s="17"/>
      <c r="D1386" s="21" t="str">
        <f>IF($C1386="","",IFERROR(VLOOKUP($C1386,Services!$A$4:$C$203,2,FALSE),"Other"))</f>
        <v/>
      </c>
      <c r="E1386" s="17"/>
      <c r="F1386" s="18" t="str">
        <f>IF($C1386="","",IFERROR(VLOOKUP($C1386,Services!$A$4:$C$203,3,FALSE),0))</f>
        <v/>
      </c>
      <c r="G1386" s="20" t="str">
        <f t="shared" si="42"/>
        <v/>
      </c>
      <c r="H1386" s="18"/>
      <c r="I1386" s="20" t="str">
        <f t="shared" si="43"/>
        <v/>
      </c>
      <c r="J1386" s="21" t="str">
        <f>IF(OR($A1386="",$C1386=""),"",$A1386&amp;"#"&amp;COUNTIFS($A$4:$A1386,$A1386,$C$4:$C1386,"&lt;&gt;"))</f>
        <v/>
      </c>
    </row>
    <row r="1387" spans="1:10" x14ac:dyDescent="0.3">
      <c r="A1387" s="17"/>
      <c r="B1387" s="19" t="str">
        <f>IF($A1387="","",IFERROR(INDEX(Bills!$B:$B,MATCH($A1387,Bills!$A:$A,0)),""))</f>
        <v/>
      </c>
      <c r="C1387" s="17"/>
      <c r="D1387" s="21" t="str">
        <f>IF($C1387="","",IFERROR(VLOOKUP($C1387,Services!$A$4:$C$203,2,FALSE),"Other"))</f>
        <v/>
      </c>
      <c r="E1387" s="17"/>
      <c r="F1387" s="18" t="str">
        <f>IF($C1387="","",IFERROR(VLOOKUP($C1387,Services!$A$4:$C$203,3,FALSE),0))</f>
        <v/>
      </c>
      <c r="G1387" s="20" t="str">
        <f t="shared" si="42"/>
        <v/>
      </c>
      <c r="H1387" s="18"/>
      <c r="I1387" s="20" t="str">
        <f t="shared" si="43"/>
        <v/>
      </c>
      <c r="J1387" s="21" t="str">
        <f>IF(OR($A1387="",$C1387=""),"",$A1387&amp;"#"&amp;COUNTIFS($A$4:$A1387,$A1387,$C$4:$C1387,"&lt;&gt;"))</f>
        <v/>
      </c>
    </row>
    <row r="1388" spans="1:10" x14ac:dyDescent="0.3">
      <c r="A1388" s="17"/>
      <c r="B1388" s="19" t="str">
        <f>IF($A1388="","",IFERROR(INDEX(Bills!$B:$B,MATCH($A1388,Bills!$A:$A,0)),""))</f>
        <v/>
      </c>
      <c r="C1388" s="17"/>
      <c r="D1388" s="21" t="str">
        <f>IF($C1388="","",IFERROR(VLOOKUP($C1388,Services!$A$4:$C$203,2,FALSE),"Other"))</f>
        <v/>
      </c>
      <c r="E1388" s="17"/>
      <c r="F1388" s="18" t="str">
        <f>IF($C1388="","",IFERROR(VLOOKUP($C1388,Services!$A$4:$C$203,3,FALSE),0))</f>
        <v/>
      </c>
      <c r="G1388" s="20" t="str">
        <f t="shared" si="42"/>
        <v/>
      </c>
      <c r="H1388" s="18"/>
      <c r="I1388" s="20" t="str">
        <f t="shared" si="43"/>
        <v/>
      </c>
      <c r="J1388" s="21" t="str">
        <f>IF(OR($A1388="",$C1388=""),"",$A1388&amp;"#"&amp;COUNTIFS($A$4:$A1388,$A1388,$C$4:$C1388,"&lt;&gt;"))</f>
        <v/>
      </c>
    </row>
    <row r="1389" spans="1:10" x14ac:dyDescent="0.3">
      <c r="A1389" s="17"/>
      <c r="B1389" s="19" t="str">
        <f>IF($A1389="","",IFERROR(INDEX(Bills!$B:$B,MATCH($A1389,Bills!$A:$A,0)),""))</f>
        <v/>
      </c>
      <c r="C1389" s="17"/>
      <c r="D1389" s="21" t="str">
        <f>IF($C1389="","",IFERROR(VLOOKUP($C1389,Services!$A$4:$C$203,2,FALSE),"Other"))</f>
        <v/>
      </c>
      <c r="E1389" s="17"/>
      <c r="F1389" s="18" t="str">
        <f>IF($C1389="","",IFERROR(VLOOKUP($C1389,Services!$A$4:$C$203,3,FALSE),0))</f>
        <v/>
      </c>
      <c r="G1389" s="20" t="str">
        <f t="shared" si="42"/>
        <v/>
      </c>
      <c r="H1389" s="18"/>
      <c r="I1389" s="20" t="str">
        <f t="shared" si="43"/>
        <v/>
      </c>
      <c r="J1389" s="21" t="str">
        <f>IF(OR($A1389="",$C1389=""),"",$A1389&amp;"#"&amp;COUNTIFS($A$4:$A1389,$A1389,$C$4:$C1389,"&lt;&gt;"))</f>
        <v/>
      </c>
    </row>
    <row r="1390" spans="1:10" x14ac:dyDescent="0.3">
      <c r="A1390" s="17"/>
      <c r="B1390" s="19" t="str">
        <f>IF($A1390="","",IFERROR(INDEX(Bills!$B:$B,MATCH($A1390,Bills!$A:$A,0)),""))</f>
        <v/>
      </c>
      <c r="C1390" s="17"/>
      <c r="D1390" s="21" t="str">
        <f>IF($C1390="","",IFERROR(VLOOKUP($C1390,Services!$A$4:$C$203,2,FALSE),"Other"))</f>
        <v/>
      </c>
      <c r="E1390" s="17"/>
      <c r="F1390" s="18" t="str">
        <f>IF($C1390="","",IFERROR(VLOOKUP($C1390,Services!$A$4:$C$203,3,FALSE),0))</f>
        <v/>
      </c>
      <c r="G1390" s="20" t="str">
        <f t="shared" si="42"/>
        <v/>
      </c>
      <c r="H1390" s="18"/>
      <c r="I1390" s="20" t="str">
        <f t="shared" si="43"/>
        <v/>
      </c>
      <c r="J1390" s="21" t="str">
        <f>IF(OR($A1390="",$C1390=""),"",$A1390&amp;"#"&amp;COUNTIFS($A$4:$A1390,$A1390,$C$4:$C1390,"&lt;&gt;"))</f>
        <v/>
      </c>
    </row>
    <row r="1391" spans="1:10" x14ac:dyDescent="0.3">
      <c r="A1391" s="17"/>
      <c r="B1391" s="19" t="str">
        <f>IF($A1391="","",IFERROR(INDEX(Bills!$B:$B,MATCH($A1391,Bills!$A:$A,0)),""))</f>
        <v/>
      </c>
      <c r="C1391" s="17"/>
      <c r="D1391" s="21" t="str">
        <f>IF($C1391="","",IFERROR(VLOOKUP($C1391,Services!$A$4:$C$203,2,FALSE),"Other"))</f>
        <v/>
      </c>
      <c r="E1391" s="17"/>
      <c r="F1391" s="18" t="str">
        <f>IF($C1391="","",IFERROR(VLOOKUP($C1391,Services!$A$4:$C$203,3,FALSE),0))</f>
        <v/>
      </c>
      <c r="G1391" s="20" t="str">
        <f t="shared" si="42"/>
        <v/>
      </c>
      <c r="H1391" s="18"/>
      <c r="I1391" s="20" t="str">
        <f t="shared" si="43"/>
        <v/>
      </c>
      <c r="J1391" s="21" t="str">
        <f>IF(OR($A1391="",$C1391=""),"",$A1391&amp;"#"&amp;COUNTIFS($A$4:$A1391,$A1391,$C$4:$C1391,"&lt;&gt;"))</f>
        <v/>
      </c>
    </row>
    <row r="1392" spans="1:10" x14ac:dyDescent="0.3">
      <c r="A1392" s="17"/>
      <c r="B1392" s="19" t="str">
        <f>IF($A1392="","",IFERROR(INDEX(Bills!$B:$B,MATCH($A1392,Bills!$A:$A,0)),""))</f>
        <v/>
      </c>
      <c r="C1392" s="17"/>
      <c r="D1392" s="21" t="str">
        <f>IF($C1392="","",IFERROR(VLOOKUP($C1392,Services!$A$4:$C$203,2,FALSE),"Other"))</f>
        <v/>
      </c>
      <c r="E1392" s="17"/>
      <c r="F1392" s="18" t="str">
        <f>IF($C1392="","",IFERROR(VLOOKUP($C1392,Services!$A$4:$C$203,3,FALSE),0))</f>
        <v/>
      </c>
      <c r="G1392" s="20" t="str">
        <f t="shared" si="42"/>
        <v/>
      </c>
      <c r="H1392" s="18"/>
      <c r="I1392" s="20" t="str">
        <f t="shared" si="43"/>
        <v/>
      </c>
      <c r="J1392" s="21" t="str">
        <f>IF(OR($A1392="",$C1392=""),"",$A1392&amp;"#"&amp;COUNTIFS($A$4:$A1392,$A1392,$C$4:$C1392,"&lt;&gt;"))</f>
        <v/>
      </c>
    </row>
    <row r="1393" spans="1:10" x14ac:dyDescent="0.3">
      <c r="A1393" s="17"/>
      <c r="B1393" s="19" t="str">
        <f>IF($A1393="","",IFERROR(INDEX(Bills!$B:$B,MATCH($A1393,Bills!$A:$A,0)),""))</f>
        <v/>
      </c>
      <c r="C1393" s="17"/>
      <c r="D1393" s="21" t="str">
        <f>IF($C1393="","",IFERROR(VLOOKUP($C1393,Services!$A$4:$C$203,2,FALSE),"Other"))</f>
        <v/>
      </c>
      <c r="E1393" s="17"/>
      <c r="F1393" s="18" t="str">
        <f>IF($C1393="","",IFERROR(VLOOKUP($C1393,Services!$A$4:$C$203,3,FALSE),0))</f>
        <v/>
      </c>
      <c r="G1393" s="20" t="str">
        <f t="shared" si="42"/>
        <v/>
      </c>
      <c r="H1393" s="18"/>
      <c r="I1393" s="20" t="str">
        <f t="shared" si="43"/>
        <v/>
      </c>
      <c r="J1393" s="21" t="str">
        <f>IF(OR($A1393="",$C1393=""),"",$A1393&amp;"#"&amp;COUNTIFS($A$4:$A1393,$A1393,$C$4:$C1393,"&lt;&gt;"))</f>
        <v/>
      </c>
    </row>
    <row r="1394" spans="1:10" x14ac:dyDescent="0.3">
      <c r="A1394" s="17"/>
      <c r="B1394" s="19" t="str">
        <f>IF($A1394="","",IFERROR(INDEX(Bills!$B:$B,MATCH($A1394,Bills!$A:$A,0)),""))</f>
        <v/>
      </c>
      <c r="C1394" s="17"/>
      <c r="D1394" s="21" t="str">
        <f>IF($C1394="","",IFERROR(VLOOKUP($C1394,Services!$A$4:$C$203,2,FALSE),"Other"))</f>
        <v/>
      </c>
      <c r="E1394" s="17"/>
      <c r="F1394" s="18" t="str">
        <f>IF($C1394="","",IFERROR(VLOOKUP($C1394,Services!$A$4:$C$203,3,FALSE),0))</f>
        <v/>
      </c>
      <c r="G1394" s="20" t="str">
        <f t="shared" si="42"/>
        <v/>
      </c>
      <c r="H1394" s="18"/>
      <c r="I1394" s="20" t="str">
        <f t="shared" si="43"/>
        <v/>
      </c>
      <c r="J1394" s="21" t="str">
        <f>IF(OR($A1394="",$C1394=""),"",$A1394&amp;"#"&amp;COUNTIFS($A$4:$A1394,$A1394,$C$4:$C1394,"&lt;&gt;"))</f>
        <v/>
      </c>
    </row>
    <row r="1395" spans="1:10" x14ac:dyDescent="0.3">
      <c r="A1395" s="17"/>
      <c r="B1395" s="19" t="str">
        <f>IF($A1395="","",IFERROR(INDEX(Bills!$B:$B,MATCH($A1395,Bills!$A:$A,0)),""))</f>
        <v/>
      </c>
      <c r="C1395" s="17"/>
      <c r="D1395" s="21" t="str">
        <f>IF($C1395="","",IFERROR(VLOOKUP($C1395,Services!$A$4:$C$203,2,FALSE),"Other"))</f>
        <v/>
      </c>
      <c r="E1395" s="17"/>
      <c r="F1395" s="18" t="str">
        <f>IF($C1395="","",IFERROR(VLOOKUP($C1395,Services!$A$4:$C$203,3,FALSE),0))</f>
        <v/>
      </c>
      <c r="G1395" s="20" t="str">
        <f t="shared" si="42"/>
        <v/>
      </c>
      <c r="H1395" s="18"/>
      <c r="I1395" s="20" t="str">
        <f t="shared" si="43"/>
        <v/>
      </c>
      <c r="J1395" s="21" t="str">
        <f>IF(OR($A1395="",$C1395=""),"",$A1395&amp;"#"&amp;COUNTIFS($A$4:$A1395,$A1395,$C$4:$C1395,"&lt;&gt;"))</f>
        <v/>
      </c>
    </row>
    <row r="1396" spans="1:10" x14ac:dyDescent="0.3">
      <c r="A1396" s="17"/>
      <c r="B1396" s="19" t="str">
        <f>IF($A1396="","",IFERROR(INDEX(Bills!$B:$B,MATCH($A1396,Bills!$A:$A,0)),""))</f>
        <v/>
      </c>
      <c r="C1396" s="17"/>
      <c r="D1396" s="21" t="str">
        <f>IF($C1396="","",IFERROR(VLOOKUP($C1396,Services!$A$4:$C$203,2,FALSE),"Other"))</f>
        <v/>
      </c>
      <c r="E1396" s="17"/>
      <c r="F1396" s="18" t="str">
        <f>IF($C1396="","",IFERROR(VLOOKUP($C1396,Services!$A$4:$C$203,3,FALSE),0))</f>
        <v/>
      </c>
      <c r="G1396" s="20" t="str">
        <f t="shared" si="42"/>
        <v/>
      </c>
      <c r="H1396" s="18"/>
      <c r="I1396" s="20" t="str">
        <f t="shared" si="43"/>
        <v/>
      </c>
      <c r="J1396" s="21" t="str">
        <f>IF(OR($A1396="",$C1396=""),"",$A1396&amp;"#"&amp;COUNTIFS($A$4:$A1396,$A1396,$C$4:$C1396,"&lt;&gt;"))</f>
        <v/>
      </c>
    </row>
    <row r="1397" spans="1:10" x14ac:dyDescent="0.3">
      <c r="A1397" s="17"/>
      <c r="B1397" s="19" t="str">
        <f>IF($A1397="","",IFERROR(INDEX(Bills!$B:$B,MATCH($A1397,Bills!$A:$A,0)),""))</f>
        <v/>
      </c>
      <c r="C1397" s="17"/>
      <c r="D1397" s="21" t="str">
        <f>IF($C1397="","",IFERROR(VLOOKUP($C1397,Services!$A$4:$C$203,2,FALSE),"Other"))</f>
        <v/>
      </c>
      <c r="E1397" s="17"/>
      <c r="F1397" s="18" t="str">
        <f>IF($C1397="","",IFERROR(VLOOKUP($C1397,Services!$A$4:$C$203,3,FALSE),0))</f>
        <v/>
      </c>
      <c r="G1397" s="20" t="str">
        <f t="shared" si="42"/>
        <v/>
      </c>
      <c r="H1397" s="18"/>
      <c r="I1397" s="20" t="str">
        <f t="shared" si="43"/>
        <v/>
      </c>
      <c r="J1397" s="21" t="str">
        <f>IF(OR($A1397="",$C1397=""),"",$A1397&amp;"#"&amp;COUNTIFS($A$4:$A1397,$A1397,$C$4:$C1397,"&lt;&gt;"))</f>
        <v/>
      </c>
    </row>
    <row r="1398" spans="1:10" x14ac:dyDescent="0.3">
      <c r="A1398" s="17"/>
      <c r="B1398" s="19" t="str">
        <f>IF($A1398="","",IFERROR(INDEX(Bills!$B:$B,MATCH($A1398,Bills!$A:$A,0)),""))</f>
        <v/>
      </c>
      <c r="C1398" s="17"/>
      <c r="D1398" s="21" t="str">
        <f>IF($C1398="","",IFERROR(VLOOKUP($C1398,Services!$A$4:$C$203,2,FALSE),"Other"))</f>
        <v/>
      </c>
      <c r="E1398" s="17"/>
      <c r="F1398" s="18" t="str">
        <f>IF($C1398="","",IFERROR(VLOOKUP($C1398,Services!$A$4:$C$203,3,FALSE),0))</f>
        <v/>
      </c>
      <c r="G1398" s="20" t="str">
        <f t="shared" si="42"/>
        <v/>
      </c>
      <c r="H1398" s="18"/>
      <c r="I1398" s="20" t="str">
        <f t="shared" si="43"/>
        <v/>
      </c>
      <c r="J1398" s="21" t="str">
        <f>IF(OR($A1398="",$C1398=""),"",$A1398&amp;"#"&amp;COUNTIFS($A$4:$A1398,$A1398,$C$4:$C1398,"&lt;&gt;"))</f>
        <v/>
      </c>
    </row>
    <row r="1399" spans="1:10" x14ac:dyDescent="0.3">
      <c r="A1399" s="17"/>
      <c r="B1399" s="19" t="str">
        <f>IF($A1399="","",IFERROR(INDEX(Bills!$B:$B,MATCH($A1399,Bills!$A:$A,0)),""))</f>
        <v/>
      </c>
      <c r="C1399" s="17"/>
      <c r="D1399" s="21" t="str">
        <f>IF($C1399="","",IFERROR(VLOOKUP($C1399,Services!$A$4:$C$203,2,FALSE),"Other"))</f>
        <v/>
      </c>
      <c r="E1399" s="17"/>
      <c r="F1399" s="18" t="str">
        <f>IF($C1399="","",IFERROR(VLOOKUP($C1399,Services!$A$4:$C$203,3,FALSE),0))</f>
        <v/>
      </c>
      <c r="G1399" s="20" t="str">
        <f t="shared" si="42"/>
        <v/>
      </c>
      <c r="H1399" s="18"/>
      <c r="I1399" s="20" t="str">
        <f t="shared" si="43"/>
        <v/>
      </c>
      <c r="J1399" s="21" t="str">
        <f>IF(OR($A1399="",$C1399=""),"",$A1399&amp;"#"&amp;COUNTIFS($A$4:$A1399,$A1399,$C$4:$C1399,"&lt;&gt;"))</f>
        <v/>
      </c>
    </row>
    <row r="1400" spans="1:10" x14ac:dyDescent="0.3">
      <c r="A1400" s="17"/>
      <c r="B1400" s="19" t="str">
        <f>IF($A1400="","",IFERROR(INDEX(Bills!$B:$B,MATCH($A1400,Bills!$A:$A,0)),""))</f>
        <v/>
      </c>
      <c r="C1400" s="17"/>
      <c r="D1400" s="21" t="str">
        <f>IF($C1400="","",IFERROR(VLOOKUP($C1400,Services!$A$4:$C$203,2,FALSE),"Other"))</f>
        <v/>
      </c>
      <c r="E1400" s="17"/>
      <c r="F1400" s="18" t="str">
        <f>IF($C1400="","",IFERROR(VLOOKUP($C1400,Services!$A$4:$C$203,3,FALSE),0))</f>
        <v/>
      </c>
      <c r="G1400" s="20" t="str">
        <f t="shared" si="42"/>
        <v/>
      </c>
      <c r="H1400" s="18"/>
      <c r="I1400" s="20" t="str">
        <f t="shared" si="43"/>
        <v/>
      </c>
      <c r="J1400" s="21" t="str">
        <f>IF(OR($A1400="",$C1400=""),"",$A1400&amp;"#"&amp;COUNTIFS($A$4:$A1400,$A1400,$C$4:$C1400,"&lt;&gt;"))</f>
        <v/>
      </c>
    </row>
    <row r="1401" spans="1:10" x14ac:dyDescent="0.3">
      <c r="A1401" s="17"/>
      <c r="B1401" s="19" t="str">
        <f>IF($A1401="","",IFERROR(INDEX(Bills!$B:$B,MATCH($A1401,Bills!$A:$A,0)),""))</f>
        <v/>
      </c>
      <c r="C1401" s="17"/>
      <c r="D1401" s="21" t="str">
        <f>IF($C1401="","",IFERROR(VLOOKUP($C1401,Services!$A$4:$C$203,2,FALSE),"Other"))</f>
        <v/>
      </c>
      <c r="E1401" s="17"/>
      <c r="F1401" s="18" t="str">
        <f>IF($C1401="","",IFERROR(VLOOKUP($C1401,Services!$A$4:$C$203,3,FALSE),0))</f>
        <v/>
      </c>
      <c r="G1401" s="20" t="str">
        <f t="shared" si="42"/>
        <v/>
      </c>
      <c r="H1401" s="18"/>
      <c r="I1401" s="20" t="str">
        <f t="shared" si="43"/>
        <v/>
      </c>
      <c r="J1401" s="21" t="str">
        <f>IF(OR($A1401="",$C1401=""),"",$A1401&amp;"#"&amp;COUNTIFS($A$4:$A1401,$A1401,$C$4:$C1401,"&lt;&gt;"))</f>
        <v/>
      </c>
    </row>
    <row r="1402" spans="1:10" x14ac:dyDescent="0.3">
      <c r="A1402" s="17"/>
      <c r="B1402" s="19" t="str">
        <f>IF($A1402="","",IFERROR(INDEX(Bills!$B:$B,MATCH($A1402,Bills!$A:$A,0)),""))</f>
        <v/>
      </c>
      <c r="C1402" s="17"/>
      <c r="D1402" s="21" t="str">
        <f>IF($C1402="","",IFERROR(VLOOKUP($C1402,Services!$A$4:$C$203,2,FALSE),"Other"))</f>
        <v/>
      </c>
      <c r="E1402" s="17"/>
      <c r="F1402" s="18" t="str">
        <f>IF($C1402="","",IFERROR(VLOOKUP($C1402,Services!$A$4:$C$203,3,FALSE),0))</f>
        <v/>
      </c>
      <c r="G1402" s="20" t="str">
        <f t="shared" si="42"/>
        <v/>
      </c>
      <c r="H1402" s="18"/>
      <c r="I1402" s="20" t="str">
        <f t="shared" si="43"/>
        <v/>
      </c>
      <c r="J1402" s="21" t="str">
        <f>IF(OR($A1402="",$C1402=""),"",$A1402&amp;"#"&amp;COUNTIFS($A$4:$A1402,$A1402,$C$4:$C1402,"&lt;&gt;"))</f>
        <v/>
      </c>
    </row>
    <row r="1403" spans="1:10" x14ac:dyDescent="0.3">
      <c r="A1403" s="17"/>
      <c r="B1403" s="19" t="str">
        <f>IF($A1403="","",IFERROR(INDEX(Bills!$B:$B,MATCH($A1403,Bills!$A:$A,0)),""))</f>
        <v/>
      </c>
      <c r="C1403" s="17"/>
      <c r="D1403" s="21" t="str">
        <f>IF($C1403="","",IFERROR(VLOOKUP($C1403,Services!$A$4:$C$203,2,FALSE),"Other"))</f>
        <v/>
      </c>
      <c r="E1403" s="17"/>
      <c r="F1403" s="18" t="str">
        <f>IF($C1403="","",IFERROR(VLOOKUP($C1403,Services!$A$4:$C$203,3,FALSE),0))</f>
        <v/>
      </c>
      <c r="G1403" s="20" t="str">
        <f t="shared" si="42"/>
        <v/>
      </c>
      <c r="H1403" s="18"/>
      <c r="I1403" s="20" t="str">
        <f t="shared" si="43"/>
        <v/>
      </c>
      <c r="J1403" s="21" t="str">
        <f>IF(OR($A1403="",$C1403=""),"",$A1403&amp;"#"&amp;COUNTIFS($A$4:$A1403,$A1403,$C$4:$C1403,"&lt;&gt;"))</f>
        <v/>
      </c>
    </row>
    <row r="1404" spans="1:10" x14ac:dyDescent="0.3">
      <c r="A1404" s="17"/>
      <c r="B1404" s="19" t="str">
        <f>IF($A1404="","",IFERROR(INDEX(Bills!$B:$B,MATCH($A1404,Bills!$A:$A,0)),""))</f>
        <v/>
      </c>
      <c r="C1404" s="17"/>
      <c r="D1404" s="21" t="str">
        <f>IF($C1404="","",IFERROR(VLOOKUP($C1404,Services!$A$4:$C$203,2,FALSE),"Other"))</f>
        <v/>
      </c>
      <c r="E1404" s="17"/>
      <c r="F1404" s="18" t="str">
        <f>IF($C1404="","",IFERROR(VLOOKUP($C1404,Services!$A$4:$C$203,3,FALSE),0))</f>
        <v/>
      </c>
      <c r="G1404" s="20" t="str">
        <f t="shared" si="42"/>
        <v/>
      </c>
      <c r="H1404" s="18"/>
      <c r="I1404" s="20" t="str">
        <f t="shared" si="43"/>
        <v/>
      </c>
      <c r="J1404" s="21" t="str">
        <f>IF(OR($A1404="",$C1404=""),"",$A1404&amp;"#"&amp;COUNTIFS($A$4:$A1404,$A1404,$C$4:$C1404,"&lt;&gt;"))</f>
        <v/>
      </c>
    </row>
    <row r="1405" spans="1:10" x14ac:dyDescent="0.3">
      <c r="A1405" s="17"/>
      <c r="B1405" s="19" t="str">
        <f>IF($A1405="","",IFERROR(INDEX(Bills!$B:$B,MATCH($A1405,Bills!$A:$A,0)),""))</f>
        <v/>
      </c>
      <c r="C1405" s="17"/>
      <c r="D1405" s="21" t="str">
        <f>IF($C1405="","",IFERROR(VLOOKUP($C1405,Services!$A$4:$C$203,2,FALSE),"Other"))</f>
        <v/>
      </c>
      <c r="E1405" s="17"/>
      <c r="F1405" s="18" t="str">
        <f>IF($C1405="","",IFERROR(VLOOKUP($C1405,Services!$A$4:$C$203,3,FALSE),0))</f>
        <v/>
      </c>
      <c r="G1405" s="20" t="str">
        <f t="shared" si="42"/>
        <v/>
      </c>
      <c r="H1405" s="18"/>
      <c r="I1405" s="20" t="str">
        <f t="shared" si="43"/>
        <v/>
      </c>
      <c r="J1405" s="21" t="str">
        <f>IF(OR($A1405="",$C1405=""),"",$A1405&amp;"#"&amp;COUNTIFS($A$4:$A1405,$A1405,$C$4:$C1405,"&lt;&gt;"))</f>
        <v/>
      </c>
    </row>
    <row r="1406" spans="1:10" x14ac:dyDescent="0.3">
      <c r="A1406" s="17"/>
      <c r="B1406" s="19" t="str">
        <f>IF($A1406="","",IFERROR(INDEX(Bills!$B:$B,MATCH($A1406,Bills!$A:$A,0)),""))</f>
        <v/>
      </c>
      <c r="C1406" s="17"/>
      <c r="D1406" s="21" t="str">
        <f>IF($C1406="","",IFERROR(VLOOKUP($C1406,Services!$A$4:$C$203,2,FALSE),"Other"))</f>
        <v/>
      </c>
      <c r="E1406" s="17"/>
      <c r="F1406" s="18" t="str">
        <f>IF($C1406="","",IFERROR(VLOOKUP($C1406,Services!$A$4:$C$203,3,FALSE),0))</f>
        <v/>
      </c>
      <c r="G1406" s="20" t="str">
        <f t="shared" si="42"/>
        <v/>
      </c>
      <c r="H1406" s="18"/>
      <c r="I1406" s="20" t="str">
        <f t="shared" si="43"/>
        <v/>
      </c>
      <c r="J1406" s="21" t="str">
        <f>IF(OR($A1406="",$C1406=""),"",$A1406&amp;"#"&amp;COUNTIFS($A$4:$A1406,$A1406,$C$4:$C1406,"&lt;&gt;"))</f>
        <v/>
      </c>
    </row>
    <row r="1407" spans="1:10" x14ac:dyDescent="0.3">
      <c r="A1407" s="17"/>
      <c r="B1407" s="19" t="str">
        <f>IF($A1407="","",IFERROR(INDEX(Bills!$B:$B,MATCH($A1407,Bills!$A:$A,0)),""))</f>
        <v/>
      </c>
      <c r="C1407" s="17"/>
      <c r="D1407" s="21" t="str">
        <f>IF($C1407="","",IFERROR(VLOOKUP($C1407,Services!$A$4:$C$203,2,FALSE),"Other"))</f>
        <v/>
      </c>
      <c r="E1407" s="17"/>
      <c r="F1407" s="18" t="str">
        <f>IF($C1407="","",IFERROR(VLOOKUP($C1407,Services!$A$4:$C$203,3,FALSE),0))</f>
        <v/>
      </c>
      <c r="G1407" s="20" t="str">
        <f t="shared" si="42"/>
        <v/>
      </c>
      <c r="H1407" s="18"/>
      <c r="I1407" s="20" t="str">
        <f t="shared" si="43"/>
        <v/>
      </c>
      <c r="J1407" s="21" t="str">
        <f>IF(OR($A1407="",$C1407=""),"",$A1407&amp;"#"&amp;COUNTIFS($A$4:$A1407,$A1407,$C$4:$C1407,"&lt;&gt;"))</f>
        <v/>
      </c>
    </row>
    <row r="1408" spans="1:10" x14ac:dyDescent="0.3">
      <c r="A1408" s="17"/>
      <c r="B1408" s="19" t="str">
        <f>IF($A1408="","",IFERROR(INDEX(Bills!$B:$B,MATCH($A1408,Bills!$A:$A,0)),""))</f>
        <v/>
      </c>
      <c r="C1408" s="17"/>
      <c r="D1408" s="21" t="str">
        <f>IF($C1408="","",IFERROR(VLOOKUP($C1408,Services!$A$4:$C$203,2,FALSE),"Other"))</f>
        <v/>
      </c>
      <c r="E1408" s="17"/>
      <c r="F1408" s="18" t="str">
        <f>IF($C1408="","",IFERROR(VLOOKUP($C1408,Services!$A$4:$C$203,3,FALSE),0))</f>
        <v/>
      </c>
      <c r="G1408" s="20" t="str">
        <f t="shared" si="42"/>
        <v/>
      </c>
      <c r="H1408" s="18"/>
      <c r="I1408" s="20" t="str">
        <f t="shared" si="43"/>
        <v/>
      </c>
      <c r="J1408" s="21" t="str">
        <f>IF(OR($A1408="",$C1408=""),"",$A1408&amp;"#"&amp;COUNTIFS($A$4:$A1408,$A1408,$C$4:$C1408,"&lt;&gt;"))</f>
        <v/>
      </c>
    </row>
    <row r="1409" spans="1:10" x14ac:dyDescent="0.3">
      <c r="A1409" s="17"/>
      <c r="B1409" s="19" t="str">
        <f>IF($A1409="","",IFERROR(INDEX(Bills!$B:$B,MATCH($A1409,Bills!$A:$A,0)),""))</f>
        <v/>
      </c>
      <c r="C1409" s="17"/>
      <c r="D1409" s="21" t="str">
        <f>IF($C1409="","",IFERROR(VLOOKUP($C1409,Services!$A$4:$C$203,2,FALSE),"Other"))</f>
        <v/>
      </c>
      <c r="E1409" s="17"/>
      <c r="F1409" s="18" t="str">
        <f>IF($C1409="","",IFERROR(VLOOKUP($C1409,Services!$A$4:$C$203,3,FALSE),0))</f>
        <v/>
      </c>
      <c r="G1409" s="20" t="str">
        <f t="shared" si="42"/>
        <v/>
      </c>
      <c r="H1409" s="18"/>
      <c r="I1409" s="20" t="str">
        <f t="shared" si="43"/>
        <v/>
      </c>
      <c r="J1409" s="21" t="str">
        <f>IF(OR($A1409="",$C1409=""),"",$A1409&amp;"#"&amp;COUNTIFS($A$4:$A1409,$A1409,$C$4:$C1409,"&lt;&gt;"))</f>
        <v/>
      </c>
    </row>
    <row r="1410" spans="1:10" x14ac:dyDescent="0.3">
      <c r="A1410" s="17"/>
      <c r="B1410" s="19" t="str">
        <f>IF($A1410="","",IFERROR(INDEX(Bills!$B:$B,MATCH($A1410,Bills!$A:$A,0)),""))</f>
        <v/>
      </c>
      <c r="C1410" s="17"/>
      <c r="D1410" s="21" t="str">
        <f>IF($C1410="","",IFERROR(VLOOKUP($C1410,Services!$A$4:$C$203,2,FALSE),"Other"))</f>
        <v/>
      </c>
      <c r="E1410" s="17"/>
      <c r="F1410" s="18" t="str">
        <f>IF($C1410="","",IFERROR(VLOOKUP($C1410,Services!$A$4:$C$203,3,FALSE),0))</f>
        <v/>
      </c>
      <c r="G1410" s="20" t="str">
        <f t="shared" si="42"/>
        <v/>
      </c>
      <c r="H1410" s="18"/>
      <c r="I1410" s="20" t="str">
        <f t="shared" si="43"/>
        <v/>
      </c>
      <c r="J1410" s="21" t="str">
        <f>IF(OR($A1410="",$C1410=""),"",$A1410&amp;"#"&amp;COUNTIFS($A$4:$A1410,$A1410,$C$4:$C1410,"&lt;&gt;"))</f>
        <v/>
      </c>
    </row>
    <row r="1411" spans="1:10" x14ac:dyDescent="0.3">
      <c r="A1411" s="17"/>
      <c r="B1411" s="19" t="str">
        <f>IF($A1411="","",IFERROR(INDEX(Bills!$B:$B,MATCH($A1411,Bills!$A:$A,0)),""))</f>
        <v/>
      </c>
      <c r="C1411" s="17"/>
      <c r="D1411" s="21" t="str">
        <f>IF($C1411="","",IFERROR(VLOOKUP($C1411,Services!$A$4:$C$203,2,FALSE),"Other"))</f>
        <v/>
      </c>
      <c r="E1411" s="17"/>
      <c r="F1411" s="18" t="str">
        <f>IF($C1411="","",IFERROR(VLOOKUP($C1411,Services!$A$4:$C$203,3,FALSE),0))</f>
        <v/>
      </c>
      <c r="G1411" s="20" t="str">
        <f t="shared" si="42"/>
        <v/>
      </c>
      <c r="H1411" s="18"/>
      <c r="I1411" s="20" t="str">
        <f t="shared" si="43"/>
        <v/>
      </c>
      <c r="J1411" s="21" t="str">
        <f>IF(OR($A1411="",$C1411=""),"",$A1411&amp;"#"&amp;COUNTIFS($A$4:$A1411,$A1411,$C$4:$C1411,"&lt;&gt;"))</f>
        <v/>
      </c>
    </row>
    <row r="1412" spans="1:10" x14ac:dyDescent="0.3">
      <c r="A1412" s="17"/>
      <c r="B1412" s="19" t="str">
        <f>IF($A1412="","",IFERROR(INDEX(Bills!$B:$B,MATCH($A1412,Bills!$A:$A,0)),""))</f>
        <v/>
      </c>
      <c r="C1412" s="17"/>
      <c r="D1412" s="21" t="str">
        <f>IF($C1412="","",IFERROR(VLOOKUP($C1412,Services!$A$4:$C$203,2,FALSE),"Other"))</f>
        <v/>
      </c>
      <c r="E1412" s="17"/>
      <c r="F1412" s="18" t="str">
        <f>IF($C1412="","",IFERROR(VLOOKUP($C1412,Services!$A$4:$C$203,3,FALSE),0))</f>
        <v/>
      </c>
      <c r="G1412" s="20" t="str">
        <f t="shared" ref="G1412:G1475" si="44">IF($C1412="","",IF($E1412="",1,N($E1412))*N($F1412))</f>
        <v/>
      </c>
      <c r="H1412" s="18"/>
      <c r="I1412" s="20" t="str">
        <f t="shared" ref="I1412:I1475" si="45">IF($C1412="","",G1412-N(H1412))</f>
        <v/>
      </c>
      <c r="J1412" s="21" t="str">
        <f>IF(OR($A1412="",$C1412=""),"",$A1412&amp;"#"&amp;COUNTIFS($A$4:$A1412,$A1412,$C$4:$C1412,"&lt;&gt;"))</f>
        <v/>
      </c>
    </row>
    <row r="1413" spans="1:10" x14ac:dyDescent="0.3">
      <c r="A1413" s="17"/>
      <c r="B1413" s="19" t="str">
        <f>IF($A1413="","",IFERROR(INDEX(Bills!$B:$B,MATCH($A1413,Bills!$A:$A,0)),""))</f>
        <v/>
      </c>
      <c r="C1413" s="17"/>
      <c r="D1413" s="21" t="str">
        <f>IF($C1413="","",IFERROR(VLOOKUP($C1413,Services!$A$4:$C$203,2,FALSE),"Other"))</f>
        <v/>
      </c>
      <c r="E1413" s="17"/>
      <c r="F1413" s="18" t="str">
        <f>IF($C1413="","",IFERROR(VLOOKUP($C1413,Services!$A$4:$C$203,3,FALSE),0))</f>
        <v/>
      </c>
      <c r="G1413" s="20" t="str">
        <f t="shared" si="44"/>
        <v/>
      </c>
      <c r="H1413" s="18"/>
      <c r="I1413" s="20" t="str">
        <f t="shared" si="45"/>
        <v/>
      </c>
      <c r="J1413" s="21" t="str">
        <f>IF(OR($A1413="",$C1413=""),"",$A1413&amp;"#"&amp;COUNTIFS($A$4:$A1413,$A1413,$C$4:$C1413,"&lt;&gt;"))</f>
        <v/>
      </c>
    </row>
    <row r="1414" spans="1:10" x14ac:dyDescent="0.3">
      <c r="A1414" s="17"/>
      <c r="B1414" s="19" t="str">
        <f>IF($A1414="","",IFERROR(INDEX(Bills!$B:$B,MATCH($A1414,Bills!$A:$A,0)),""))</f>
        <v/>
      </c>
      <c r="C1414" s="17"/>
      <c r="D1414" s="21" t="str">
        <f>IF($C1414="","",IFERROR(VLOOKUP($C1414,Services!$A$4:$C$203,2,FALSE),"Other"))</f>
        <v/>
      </c>
      <c r="E1414" s="17"/>
      <c r="F1414" s="18" t="str">
        <f>IF($C1414="","",IFERROR(VLOOKUP($C1414,Services!$A$4:$C$203,3,FALSE),0))</f>
        <v/>
      </c>
      <c r="G1414" s="20" t="str">
        <f t="shared" si="44"/>
        <v/>
      </c>
      <c r="H1414" s="18"/>
      <c r="I1414" s="20" t="str">
        <f t="shared" si="45"/>
        <v/>
      </c>
      <c r="J1414" s="21" t="str">
        <f>IF(OR($A1414="",$C1414=""),"",$A1414&amp;"#"&amp;COUNTIFS($A$4:$A1414,$A1414,$C$4:$C1414,"&lt;&gt;"))</f>
        <v/>
      </c>
    </row>
    <row r="1415" spans="1:10" x14ac:dyDescent="0.3">
      <c r="A1415" s="17"/>
      <c r="B1415" s="19" t="str">
        <f>IF($A1415="","",IFERROR(INDEX(Bills!$B:$B,MATCH($A1415,Bills!$A:$A,0)),""))</f>
        <v/>
      </c>
      <c r="C1415" s="17"/>
      <c r="D1415" s="21" t="str">
        <f>IF($C1415="","",IFERROR(VLOOKUP($C1415,Services!$A$4:$C$203,2,FALSE),"Other"))</f>
        <v/>
      </c>
      <c r="E1415" s="17"/>
      <c r="F1415" s="18" t="str">
        <f>IF($C1415="","",IFERROR(VLOOKUP($C1415,Services!$A$4:$C$203,3,FALSE),0))</f>
        <v/>
      </c>
      <c r="G1415" s="20" t="str">
        <f t="shared" si="44"/>
        <v/>
      </c>
      <c r="H1415" s="18"/>
      <c r="I1415" s="20" t="str">
        <f t="shared" si="45"/>
        <v/>
      </c>
      <c r="J1415" s="21" t="str">
        <f>IF(OR($A1415="",$C1415=""),"",$A1415&amp;"#"&amp;COUNTIFS($A$4:$A1415,$A1415,$C$4:$C1415,"&lt;&gt;"))</f>
        <v/>
      </c>
    </row>
    <row r="1416" spans="1:10" x14ac:dyDescent="0.3">
      <c r="A1416" s="17"/>
      <c r="B1416" s="19" t="str">
        <f>IF($A1416="","",IFERROR(INDEX(Bills!$B:$B,MATCH($A1416,Bills!$A:$A,0)),""))</f>
        <v/>
      </c>
      <c r="C1416" s="17"/>
      <c r="D1416" s="21" t="str">
        <f>IF($C1416="","",IFERROR(VLOOKUP($C1416,Services!$A$4:$C$203,2,FALSE),"Other"))</f>
        <v/>
      </c>
      <c r="E1416" s="17"/>
      <c r="F1416" s="18" t="str">
        <f>IF($C1416="","",IFERROR(VLOOKUP($C1416,Services!$A$4:$C$203,3,FALSE),0))</f>
        <v/>
      </c>
      <c r="G1416" s="20" t="str">
        <f t="shared" si="44"/>
        <v/>
      </c>
      <c r="H1416" s="18"/>
      <c r="I1416" s="20" t="str">
        <f t="shared" si="45"/>
        <v/>
      </c>
      <c r="J1416" s="21" t="str">
        <f>IF(OR($A1416="",$C1416=""),"",$A1416&amp;"#"&amp;COUNTIFS($A$4:$A1416,$A1416,$C$4:$C1416,"&lt;&gt;"))</f>
        <v/>
      </c>
    </row>
    <row r="1417" spans="1:10" x14ac:dyDescent="0.3">
      <c r="A1417" s="17"/>
      <c r="B1417" s="19" t="str">
        <f>IF($A1417="","",IFERROR(INDEX(Bills!$B:$B,MATCH($A1417,Bills!$A:$A,0)),""))</f>
        <v/>
      </c>
      <c r="C1417" s="17"/>
      <c r="D1417" s="21" t="str">
        <f>IF($C1417="","",IFERROR(VLOOKUP($C1417,Services!$A$4:$C$203,2,FALSE),"Other"))</f>
        <v/>
      </c>
      <c r="E1417" s="17"/>
      <c r="F1417" s="18" t="str">
        <f>IF($C1417="","",IFERROR(VLOOKUP($C1417,Services!$A$4:$C$203,3,FALSE),0))</f>
        <v/>
      </c>
      <c r="G1417" s="20" t="str">
        <f t="shared" si="44"/>
        <v/>
      </c>
      <c r="H1417" s="18"/>
      <c r="I1417" s="20" t="str">
        <f t="shared" si="45"/>
        <v/>
      </c>
      <c r="J1417" s="21" t="str">
        <f>IF(OR($A1417="",$C1417=""),"",$A1417&amp;"#"&amp;COUNTIFS($A$4:$A1417,$A1417,$C$4:$C1417,"&lt;&gt;"))</f>
        <v/>
      </c>
    </row>
    <row r="1418" spans="1:10" x14ac:dyDescent="0.3">
      <c r="A1418" s="17"/>
      <c r="B1418" s="19" t="str">
        <f>IF($A1418="","",IFERROR(INDEX(Bills!$B:$B,MATCH($A1418,Bills!$A:$A,0)),""))</f>
        <v/>
      </c>
      <c r="C1418" s="17"/>
      <c r="D1418" s="21" t="str">
        <f>IF($C1418="","",IFERROR(VLOOKUP($C1418,Services!$A$4:$C$203,2,FALSE),"Other"))</f>
        <v/>
      </c>
      <c r="E1418" s="17"/>
      <c r="F1418" s="18" t="str">
        <f>IF($C1418="","",IFERROR(VLOOKUP($C1418,Services!$A$4:$C$203,3,FALSE),0))</f>
        <v/>
      </c>
      <c r="G1418" s="20" t="str">
        <f t="shared" si="44"/>
        <v/>
      </c>
      <c r="H1418" s="18"/>
      <c r="I1418" s="20" t="str">
        <f t="shared" si="45"/>
        <v/>
      </c>
      <c r="J1418" s="21" t="str">
        <f>IF(OR($A1418="",$C1418=""),"",$A1418&amp;"#"&amp;COUNTIFS($A$4:$A1418,$A1418,$C$4:$C1418,"&lt;&gt;"))</f>
        <v/>
      </c>
    </row>
    <row r="1419" spans="1:10" x14ac:dyDescent="0.3">
      <c r="A1419" s="17"/>
      <c r="B1419" s="19" t="str">
        <f>IF($A1419="","",IFERROR(INDEX(Bills!$B:$B,MATCH($A1419,Bills!$A:$A,0)),""))</f>
        <v/>
      </c>
      <c r="C1419" s="17"/>
      <c r="D1419" s="21" t="str">
        <f>IF($C1419="","",IFERROR(VLOOKUP($C1419,Services!$A$4:$C$203,2,FALSE),"Other"))</f>
        <v/>
      </c>
      <c r="E1419" s="17"/>
      <c r="F1419" s="18" t="str">
        <f>IF($C1419="","",IFERROR(VLOOKUP($C1419,Services!$A$4:$C$203,3,FALSE),0))</f>
        <v/>
      </c>
      <c r="G1419" s="20" t="str">
        <f t="shared" si="44"/>
        <v/>
      </c>
      <c r="H1419" s="18"/>
      <c r="I1419" s="20" t="str">
        <f t="shared" si="45"/>
        <v/>
      </c>
      <c r="J1419" s="21" t="str">
        <f>IF(OR($A1419="",$C1419=""),"",$A1419&amp;"#"&amp;COUNTIFS($A$4:$A1419,$A1419,$C$4:$C1419,"&lt;&gt;"))</f>
        <v/>
      </c>
    </row>
    <row r="1420" spans="1:10" x14ac:dyDescent="0.3">
      <c r="A1420" s="17"/>
      <c r="B1420" s="19" t="str">
        <f>IF($A1420="","",IFERROR(INDEX(Bills!$B:$B,MATCH($A1420,Bills!$A:$A,0)),""))</f>
        <v/>
      </c>
      <c r="C1420" s="17"/>
      <c r="D1420" s="21" t="str">
        <f>IF($C1420="","",IFERROR(VLOOKUP($C1420,Services!$A$4:$C$203,2,FALSE),"Other"))</f>
        <v/>
      </c>
      <c r="E1420" s="17"/>
      <c r="F1420" s="18" t="str">
        <f>IF($C1420="","",IFERROR(VLOOKUP($C1420,Services!$A$4:$C$203,3,FALSE),0))</f>
        <v/>
      </c>
      <c r="G1420" s="20" t="str">
        <f t="shared" si="44"/>
        <v/>
      </c>
      <c r="H1420" s="18"/>
      <c r="I1420" s="20" t="str">
        <f t="shared" si="45"/>
        <v/>
      </c>
      <c r="J1420" s="21" t="str">
        <f>IF(OR($A1420="",$C1420=""),"",$A1420&amp;"#"&amp;COUNTIFS($A$4:$A1420,$A1420,$C$4:$C1420,"&lt;&gt;"))</f>
        <v/>
      </c>
    </row>
    <row r="1421" spans="1:10" x14ac:dyDescent="0.3">
      <c r="A1421" s="17"/>
      <c r="B1421" s="19" t="str">
        <f>IF($A1421="","",IFERROR(INDEX(Bills!$B:$B,MATCH($A1421,Bills!$A:$A,0)),""))</f>
        <v/>
      </c>
      <c r="C1421" s="17"/>
      <c r="D1421" s="21" t="str">
        <f>IF($C1421="","",IFERROR(VLOOKUP($C1421,Services!$A$4:$C$203,2,FALSE),"Other"))</f>
        <v/>
      </c>
      <c r="E1421" s="17"/>
      <c r="F1421" s="18" t="str">
        <f>IF($C1421="","",IFERROR(VLOOKUP($C1421,Services!$A$4:$C$203,3,FALSE),0))</f>
        <v/>
      </c>
      <c r="G1421" s="20" t="str">
        <f t="shared" si="44"/>
        <v/>
      </c>
      <c r="H1421" s="18"/>
      <c r="I1421" s="20" t="str">
        <f t="shared" si="45"/>
        <v/>
      </c>
      <c r="J1421" s="21" t="str">
        <f>IF(OR($A1421="",$C1421=""),"",$A1421&amp;"#"&amp;COUNTIFS($A$4:$A1421,$A1421,$C$4:$C1421,"&lt;&gt;"))</f>
        <v/>
      </c>
    </row>
    <row r="1422" spans="1:10" x14ac:dyDescent="0.3">
      <c r="A1422" s="17"/>
      <c r="B1422" s="19" t="str">
        <f>IF($A1422="","",IFERROR(INDEX(Bills!$B:$B,MATCH($A1422,Bills!$A:$A,0)),""))</f>
        <v/>
      </c>
      <c r="C1422" s="17"/>
      <c r="D1422" s="21" t="str">
        <f>IF($C1422="","",IFERROR(VLOOKUP($C1422,Services!$A$4:$C$203,2,FALSE),"Other"))</f>
        <v/>
      </c>
      <c r="E1422" s="17"/>
      <c r="F1422" s="18" t="str">
        <f>IF($C1422="","",IFERROR(VLOOKUP($C1422,Services!$A$4:$C$203,3,FALSE),0))</f>
        <v/>
      </c>
      <c r="G1422" s="20" t="str">
        <f t="shared" si="44"/>
        <v/>
      </c>
      <c r="H1422" s="18"/>
      <c r="I1422" s="20" t="str">
        <f t="shared" si="45"/>
        <v/>
      </c>
      <c r="J1422" s="21" t="str">
        <f>IF(OR($A1422="",$C1422=""),"",$A1422&amp;"#"&amp;COUNTIFS($A$4:$A1422,$A1422,$C$4:$C1422,"&lt;&gt;"))</f>
        <v/>
      </c>
    </row>
    <row r="1423" spans="1:10" x14ac:dyDescent="0.3">
      <c r="A1423" s="17"/>
      <c r="B1423" s="19" t="str">
        <f>IF($A1423="","",IFERROR(INDEX(Bills!$B:$B,MATCH($A1423,Bills!$A:$A,0)),""))</f>
        <v/>
      </c>
      <c r="C1423" s="17"/>
      <c r="D1423" s="21" t="str">
        <f>IF($C1423="","",IFERROR(VLOOKUP($C1423,Services!$A$4:$C$203,2,FALSE),"Other"))</f>
        <v/>
      </c>
      <c r="E1423" s="17"/>
      <c r="F1423" s="18" t="str">
        <f>IF($C1423="","",IFERROR(VLOOKUP($C1423,Services!$A$4:$C$203,3,FALSE),0))</f>
        <v/>
      </c>
      <c r="G1423" s="20" t="str">
        <f t="shared" si="44"/>
        <v/>
      </c>
      <c r="H1423" s="18"/>
      <c r="I1423" s="20" t="str">
        <f t="shared" si="45"/>
        <v/>
      </c>
      <c r="J1423" s="21" t="str">
        <f>IF(OR($A1423="",$C1423=""),"",$A1423&amp;"#"&amp;COUNTIFS($A$4:$A1423,$A1423,$C$4:$C1423,"&lt;&gt;"))</f>
        <v/>
      </c>
    </row>
    <row r="1424" spans="1:10" x14ac:dyDescent="0.3">
      <c r="A1424" s="17"/>
      <c r="B1424" s="19" t="str">
        <f>IF($A1424="","",IFERROR(INDEX(Bills!$B:$B,MATCH($A1424,Bills!$A:$A,0)),""))</f>
        <v/>
      </c>
      <c r="C1424" s="17"/>
      <c r="D1424" s="21" t="str">
        <f>IF($C1424="","",IFERROR(VLOOKUP($C1424,Services!$A$4:$C$203,2,FALSE),"Other"))</f>
        <v/>
      </c>
      <c r="E1424" s="17"/>
      <c r="F1424" s="18" t="str">
        <f>IF($C1424="","",IFERROR(VLOOKUP($C1424,Services!$A$4:$C$203,3,FALSE),0))</f>
        <v/>
      </c>
      <c r="G1424" s="20" t="str">
        <f t="shared" si="44"/>
        <v/>
      </c>
      <c r="H1424" s="18"/>
      <c r="I1424" s="20" t="str">
        <f t="shared" si="45"/>
        <v/>
      </c>
      <c r="J1424" s="21" t="str">
        <f>IF(OR($A1424="",$C1424=""),"",$A1424&amp;"#"&amp;COUNTIFS($A$4:$A1424,$A1424,$C$4:$C1424,"&lt;&gt;"))</f>
        <v/>
      </c>
    </row>
    <row r="1425" spans="1:10" x14ac:dyDescent="0.3">
      <c r="A1425" s="17"/>
      <c r="B1425" s="19" t="str">
        <f>IF($A1425="","",IFERROR(INDEX(Bills!$B:$B,MATCH($A1425,Bills!$A:$A,0)),""))</f>
        <v/>
      </c>
      <c r="C1425" s="17"/>
      <c r="D1425" s="21" t="str">
        <f>IF($C1425="","",IFERROR(VLOOKUP($C1425,Services!$A$4:$C$203,2,FALSE),"Other"))</f>
        <v/>
      </c>
      <c r="E1425" s="17"/>
      <c r="F1425" s="18" t="str">
        <f>IF($C1425="","",IFERROR(VLOOKUP($C1425,Services!$A$4:$C$203,3,FALSE),0))</f>
        <v/>
      </c>
      <c r="G1425" s="20" t="str">
        <f t="shared" si="44"/>
        <v/>
      </c>
      <c r="H1425" s="18"/>
      <c r="I1425" s="20" t="str">
        <f t="shared" si="45"/>
        <v/>
      </c>
      <c r="J1425" s="21" t="str">
        <f>IF(OR($A1425="",$C1425=""),"",$A1425&amp;"#"&amp;COUNTIFS($A$4:$A1425,$A1425,$C$4:$C1425,"&lt;&gt;"))</f>
        <v/>
      </c>
    </row>
    <row r="1426" spans="1:10" x14ac:dyDescent="0.3">
      <c r="A1426" s="17"/>
      <c r="B1426" s="19" t="str">
        <f>IF($A1426="","",IFERROR(INDEX(Bills!$B:$B,MATCH($A1426,Bills!$A:$A,0)),""))</f>
        <v/>
      </c>
      <c r="C1426" s="17"/>
      <c r="D1426" s="21" t="str">
        <f>IF($C1426="","",IFERROR(VLOOKUP($C1426,Services!$A$4:$C$203,2,FALSE),"Other"))</f>
        <v/>
      </c>
      <c r="E1426" s="17"/>
      <c r="F1426" s="18" t="str">
        <f>IF($C1426="","",IFERROR(VLOOKUP($C1426,Services!$A$4:$C$203,3,FALSE),0))</f>
        <v/>
      </c>
      <c r="G1426" s="20" t="str">
        <f t="shared" si="44"/>
        <v/>
      </c>
      <c r="H1426" s="18"/>
      <c r="I1426" s="20" t="str">
        <f t="shared" si="45"/>
        <v/>
      </c>
      <c r="J1426" s="21" t="str">
        <f>IF(OR($A1426="",$C1426=""),"",$A1426&amp;"#"&amp;COUNTIFS($A$4:$A1426,$A1426,$C$4:$C1426,"&lt;&gt;"))</f>
        <v/>
      </c>
    </row>
    <row r="1427" spans="1:10" x14ac:dyDescent="0.3">
      <c r="A1427" s="17"/>
      <c r="B1427" s="19" t="str">
        <f>IF($A1427="","",IFERROR(INDEX(Bills!$B:$B,MATCH($A1427,Bills!$A:$A,0)),""))</f>
        <v/>
      </c>
      <c r="C1427" s="17"/>
      <c r="D1427" s="21" t="str">
        <f>IF($C1427="","",IFERROR(VLOOKUP($C1427,Services!$A$4:$C$203,2,FALSE),"Other"))</f>
        <v/>
      </c>
      <c r="E1427" s="17"/>
      <c r="F1427" s="18" t="str">
        <f>IF($C1427="","",IFERROR(VLOOKUP($C1427,Services!$A$4:$C$203,3,FALSE),0))</f>
        <v/>
      </c>
      <c r="G1427" s="20" t="str">
        <f t="shared" si="44"/>
        <v/>
      </c>
      <c r="H1427" s="18"/>
      <c r="I1427" s="20" t="str">
        <f t="shared" si="45"/>
        <v/>
      </c>
      <c r="J1427" s="21" t="str">
        <f>IF(OR($A1427="",$C1427=""),"",$A1427&amp;"#"&amp;COUNTIFS($A$4:$A1427,$A1427,$C$4:$C1427,"&lt;&gt;"))</f>
        <v/>
      </c>
    </row>
    <row r="1428" spans="1:10" x14ac:dyDescent="0.3">
      <c r="A1428" s="17"/>
      <c r="B1428" s="19" t="str">
        <f>IF($A1428="","",IFERROR(INDEX(Bills!$B:$B,MATCH($A1428,Bills!$A:$A,0)),""))</f>
        <v/>
      </c>
      <c r="C1428" s="17"/>
      <c r="D1428" s="21" t="str">
        <f>IF($C1428="","",IFERROR(VLOOKUP($C1428,Services!$A$4:$C$203,2,FALSE),"Other"))</f>
        <v/>
      </c>
      <c r="E1428" s="17"/>
      <c r="F1428" s="18" t="str">
        <f>IF($C1428="","",IFERROR(VLOOKUP($C1428,Services!$A$4:$C$203,3,FALSE),0))</f>
        <v/>
      </c>
      <c r="G1428" s="20" t="str">
        <f t="shared" si="44"/>
        <v/>
      </c>
      <c r="H1428" s="18"/>
      <c r="I1428" s="20" t="str">
        <f t="shared" si="45"/>
        <v/>
      </c>
      <c r="J1428" s="21" t="str">
        <f>IF(OR($A1428="",$C1428=""),"",$A1428&amp;"#"&amp;COUNTIFS($A$4:$A1428,$A1428,$C$4:$C1428,"&lt;&gt;"))</f>
        <v/>
      </c>
    </row>
    <row r="1429" spans="1:10" x14ac:dyDescent="0.3">
      <c r="A1429" s="17"/>
      <c r="B1429" s="19" t="str">
        <f>IF($A1429="","",IFERROR(INDEX(Bills!$B:$B,MATCH($A1429,Bills!$A:$A,0)),""))</f>
        <v/>
      </c>
      <c r="C1429" s="17"/>
      <c r="D1429" s="21" t="str">
        <f>IF($C1429="","",IFERROR(VLOOKUP($C1429,Services!$A$4:$C$203,2,FALSE),"Other"))</f>
        <v/>
      </c>
      <c r="E1429" s="17"/>
      <c r="F1429" s="18" t="str">
        <f>IF($C1429="","",IFERROR(VLOOKUP($C1429,Services!$A$4:$C$203,3,FALSE),0))</f>
        <v/>
      </c>
      <c r="G1429" s="20" t="str">
        <f t="shared" si="44"/>
        <v/>
      </c>
      <c r="H1429" s="18"/>
      <c r="I1429" s="20" t="str">
        <f t="shared" si="45"/>
        <v/>
      </c>
      <c r="J1429" s="21" t="str">
        <f>IF(OR($A1429="",$C1429=""),"",$A1429&amp;"#"&amp;COUNTIFS($A$4:$A1429,$A1429,$C$4:$C1429,"&lt;&gt;"))</f>
        <v/>
      </c>
    </row>
    <row r="1430" spans="1:10" x14ac:dyDescent="0.3">
      <c r="A1430" s="17"/>
      <c r="B1430" s="19" t="str">
        <f>IF($A1430="","",IFERROR(INDEX(Bills!$B:$B,MATCH($A1430,Bills!$A:$A,0)),""))</f>
        <v/>
      </c>
      <c r="C1430" s="17"/>
      <c r="D1430" s="21" t="str">
        <f>IF($C1430="","",IFERROR(VLOOKUP($C1430,Services!$A$4:$C$203,2,FALSE),"Other"))</f>
        <v/>
      </c>
      <c r="E1430" s="17"/>
      <c r="F1430" s="18" t="str">
        <f>IF($C1430="","",IFERROR(VLOOKUP($C1430,Services!$A$4:$C$203,3,FALSE),0))</f>
        <v/>
      </c>
      <c r="G1430" s="20" t="str">
        <f t="shared" si="44"/>
        <v/>
      </c>
      <c r="H1430" s="18"/>
      <c r="I1430" s="20" t="str">
        <f t="shared" si="45"/>
        <v/>
      </c>
      <c r="J1430" s="21" t="str">
        <f>IF(OR($A1430="",$C1430=""),"",$A1430&amp;"#"&amp;COUNTIFS($A$4:$A1430,$A1430,$C$4:$C1430,"&lt;&gt;"))</f>
        <v/>
      </c>
    </row>
    <row r="1431" spans="1:10" x14ac:dyDescent="0.3">
      <c r="A1431" s="17"/>
      <c r="B1431" s="19" t="str">
        <f>IF($A1431="","",IFERROR(INDEX(Bills!$B:$B,MATCH($A1431,Bills!$A:$A,0)),""))</f>
        <v/>
      </c>
      <c r="C1431" s="17"/>
      <c r="D1431" s="21" t="str">
        <f>IF($C1431="","",IFERROR(VLOOKUP($C1431,Services!$A$4:$C$203,2,FALSE),"Other"))</f>
        <v/>
      </c>
      <c r="E1431" s="17"/>
      <c r="F1431" s="18" t="str">
        <f>IF($C1431="","",IFERROR(VLOOKUP($C1431,Services!$A$4:$C$203,3,FALSE),0))</f>
        <v/>
      </c>
      <c r="G1431" s="20" t="str">
        <f t="shared" si="44"/>
        <v/>
      </c>
      <c r="H1431" s="18"/>
      <c r="I1431" s="20" t="str">
        <f t="shared" si="45"/>
        <v/>
      </c>
      <c r="J1431" s="21" t="str">
        <f>IF(OR($A1431="",$C1431=""),"",$A1431&amp;"#"&amp;COUNTIFS($A$4:$A1431,$A1431,$C$4:$C1431,"&lt;&gt;"))</f>
        <v/>
      </c>
    </row>
    <row r="1432" spans="1:10" x14ac:dyDescent="0.3">
      <c r="A1432" s="17"/>
      <c r="B1432" s="19" t="str">
        <f>IF($A1432="","",IFERROR(INDEX(Bills!$B:$B,MATCH($A1432,Bills!$A:$A,0)),""))</f>
        <v/>
      </c>
      <c r="C1432" s="17"/>
      <c r="D1432" s="21" t="str">
        <f>IF($C1432="","",IFERROR(VLOOKUP($C1432,Services!$A$4:$C$203,2,FALSE),"Other"))</f>
        <v/>
      </c>
      <c r="E1432" s="17"/>
      <c r="F1432" s="18" t="str">
        <f>IF($C1432="","",IFERROR(VLOOKUP($C1432,Services!$A$4:$C$203,3,FALSE),0))</f>
        <v/>
      </c>
      <c r="G1432" s="20" t="str">
        <f t="shared" si="44"/>
        <v/>
      </c>
      <c r="H1432" s="18"/>
      <c r="I1432" s="20" t="str">
        <f t="shared" si="45"/>
        <v/>
      </c>
      <c r="J1432" s="21" t="str">
        <f>IF(OR($A1432="",$C1432=""),"",$A1432&amp;"#"&amp;COUNTIFS($A$4:$A1432,$A1432,$C$4:$C1432,"&lt;&gt;"))</f>
        <v/>
      </c>
    </row>
    <row r="1433" spans="1:10" x14ac:dyDescent="0.3">
      <c r="A1433" s="17"/>
      <c r="B1433" s="19" t="str">
        <f>IF($A1433="","",IFERROR(INDEX(Bills!$B:$B,MATCH($A1433,Bills!$A:$A,0)),""))</f>
        <v/>
      </c>
      <c r="C1433" s="17"/>
      <c r="D1433" s="21" t="str">
        <f>IF($C1433="","",IFERROR(VLOOKUP($C1433,Services!$A$4:$C$203,2,FALSE),"Other"))</f>
        <v/>
      </c>
      <c r="E1433" s="17"/>
      <c r="F1433" s="18" t="str">
        <f>IF($C1433="","",IFERROR(VLOOKUP($C1433,Services!$A$4:$C$203,3,FALSE),0))</f>
        <v/>
      </c>
      <c r="G1433" s="20" t="str">
        <f t="shared" si="44"/>
        <v/>
      </c>
      <c r="H1433" s="18"/>
      <c r="I1433" s="20" t="str">
        <f t="shared" si="45"/>
        <v/>
      </c>
      <c r="J1433" s="21" t="str">
        <f>IF(OR($A1433="",$C1433=""),"",$A1433&amp;"#"&amp;COUNTIFS($A$4:$A1433,$A1433,$C$4:$C1433,"&lt;&gt;"))</f>
        <v/>
      </c>
    </row>
    <row r="1434" spans="1:10" x14ac:dyDescent="0.3">
      <c r="A1434" s="17"/>
      <c r="B1434" s="19" t="str">
        <f>IF($A1434="","",IFERROR(INDEX(Bills!$B:$B,MATCH($A1434,Bills!$A:$A,0)),""))</f>
        <v/>
      </c>
      <c r="C1434" s="17"/>
      <c r="D1434" s="21" t="str">
        <f>IF($C1434="","",IFERROR(VLOOKUP($C1434,Services!$A$4:$C$203,2,FALSE),"Other"))</f>
        <v/>
      </c>
      <c r="E1434" s="17"/>
      <c r="F1434" s="18" t="str">
        <f>IF($C1434="","",IFERROR(VLOOKUP($C1434,Services!$A$4:$C$203,3,FALSE),0))</f>
        <v/>
      </c>
      <c r="G1434" s="20" t="str">
        <f t="shared" si="44"/>
        <v/>
      </c>
      <c r="H1434" s="18"/>
      <c r="I1434" s="20" t="str">
        <f t="shared" si="45"/>
        <v/>
      </c>
      <c r="J1434" s="21" t="str">
        <f>IF(OR($A1434="",$C1434=""),"",$A1434&amp;"#"&amp;COUNTIFS($A$4:$A1434,$A1434,$C$4:$C1434,"&lt;&gt;"))</f>
        <v/>
      </c>
    </row>
    <row r="1435" spans="1:10" x14ac:dyDescent="0.3">
      <c r="A1435" s="17"/>
      <c r="B1435" s="19" t="str">
        <f>IF($A1435="","",IFERROR(INDEX(Bills!$B:$B,MATCH($A1435,Bills!$A:$A,0)),""))</f>
        <v/>
      </c>
      <c r="C1435" s="17"/>
      <c r="D1435" s="21" t="str">
        <f>IF($C1435="","",IFERROR(VLOOKUP($C1435,Services!$A$4:$C$203,2,FALSE),"Other"))</f>
        <v/>
      </c>
      <c r="E1435" s="17"/>
      <c r="F1435" s="18" t="str">
        <f>IF($C1435="","",IFERROR(VLOOKUP($C1435,Services!$A$4:$C$203,3,FALSE),0))</f>
        <v/>
      </c>
      <c r="G1435" s="20" t="str">
        <f t="shared" si="44"/>
        <v/>
      </c>
      <c r="H1435" s="18"/>
      <c r="I1435" s="20" t="str">
        <f t="shared" si="45"/>
        <v/>
      </c>
      <c r="J1435" s="21" t="str">
        <f>IF(OR($A1435="",$C1435=""),"",$A1435&amp;"#"&amp;COUNTIFS($A$4:$A1435,$A1435,$C$4:$C1435,"&lt;&gt;"))</f>
        <v/>
      </c>
    </row>
    <row r="1436" spans="1:10" x14ac:dyDescent="0.3">
      <c r="A1436" s="17"/>
      <c r="B1436" s="19" t="str">
        <f>IF($A1436="","",IFERROR(INDEX(Bills!$B:$B,MATCH($A1436,Bills!$A:$A,0)),""))</f>
        <v/>
      </c>
      <c r="C1436" s="17"/>
      <c r="D1436" s="21" t="str">
        <f>IF($C1436="","",IFERROR(VLOOKUP($C1436,Services!$A$4:$C$203,2,FALSE),"Other"))</f>
        <v/>
      </c>
      <c r="E1436" s="17"/>
      <c r="F1436" s="18" t="str">
        <f>IF($C1436="","",IFERROR(VLOOKUP($C1436,Services!$A$4:$C$203,3,FALSE),0))</f>
        <v/>
      </c>
      <c r="G1436" s="20" t="str">
        <f t="shared" si="44"/>
        <v/>
      </c>
      <c r="H1436" s="18"/>
      <c r="I1436" s="20" t="str">
        <f t="shared" si="45"/>
        <v/>
      </c>
      <c r="J1436" s="21" t="str">
        <f>IF(OR($A1436="",$C1436=""),"",$A1436&amp;"#"&amp;COUNTIFS($A$4:$A1436,$A1436,$C$4:$C1436,"&lt;&gt;"))</f>
        <v/>
      </c>
    </row>
    <row r="1437" spans="1:10" x14ac:dyDescent="0.3">
      <c r="A1437" s="17"/>
      <c r="B1437" s="19" t="str">
        <f>IF($A1437="","",IFERROR(INDEX(Bills!$B:$B,MATCH($A1437,Bills!$A:$A,0)),""))</f>
        <v/>
      </c>
      <c r="C1437" s="17"/>
      <c r="D1437" s="21" t="str">
        <f>IF($C1437="","",IFERROR(VLOOKUP($C1437,Services!$A$4:$C$203,2,FALSE),"Other"))</f>
        <v/>
      </c>
      <c r="E1437" s="17"/>
      <c r="F1437" s="18" t="str">
        <f>IF($C1437="","",IFERROR(VLOOKUP($C1437,Services!$A$4:$C$203,3,FALSE),0))</f>
        <v/>
      </c>
      <c r="G1437" s="20" t="str">
        <f t="shared" si="44"/>
        <v/>
      </c>
      <c r="H1437" s="18"/>
      <c r="I1437" s="20" t="str">
        <f t="shared" si="45"/>
        <v/>
      </c>
      <c r="J1437" s="21" t="str">
        <f>IF(OR($A1437="",$C1437=""),"",$A1437&amp;"#"&amp;COUNTIFS($A$4:$A1437,$A1437,$C$4:$C1437,"&lt;&gt;"))</f>
        <v/>
      </c>
    </row>
    <row r="1438" spans="1:10" x14ac:dyDescent="0.3">
      <c r="A1438" s="17"/>
      <c r="B1438" s="19" t="str">
        <f>IF($A1438="","",IFERROR(INDEX(Bills!$B:$B,MATCH($A1438,Bills!$A:$A,0)),""))</f>
        <v/>
      </c>
      <c r="C1438" s="17"/>
      <c r="D1438" s="21" t="str">
        <f>IF($C1438="","",IFERROR(VLOOKUP($C1438,Services!$A$4:$C$203,2,FALSE),"Other"))</f>
        <v/>
      </c>
      <c r="E1438" s="17"/>
      <c r="F1438" s="18" t="str">
        <f>IF($C1438="","",IFERROR(VLOOKUP($C1438,Services!$A$4:$C$203,3,FALSE),0))</f>
        <v/>
      </c>
      <c r="G1438" s="20" t="str">
        <f t="shared" si="44"/>
        <v/>
      </c>
      <c r="H1438" s="18"/>
      <c r="I1438" s="20" t="str">
        <f t="shared" si="45"/>
        <v/>
      </c>
      <c r="J1438" s="21" t="str">
        <f>IF(OR($A1438="",$C1438=""),"",$A1438&amp;"#"&amp;COUNTIFS($A$4:$A1438,$A1438,$C$4:$C1438,"&lt;&gt;"))</f>
        <v/>
      </c>
    </row>
    <row r="1439" spans="1:10" x14ac:dyDescent="0.3">
      <c r="A1439" s="17"/>
      <c r="B1439" s="19" t="str">
        <f>IF($A1439="","",IFERROR(INDEX(Bills!$B:$B,MATCH($A1439,Bills!$A:$A,0)),""))</f>
        <v/>
      </c>
      <c r="C1439" s="17"/>
      <c r="D1439" s="21" t="str">
        <f>IF($C1439="","",IFERROR(VLOOKUP($C1439,Services!$A$4:$C$203,2,FALSE),"Other"))</f>
        <v/>
      </c>
      <c r="E1439" s="17"/>
      <c r="F1439" s="18" t="str">
        <f>IF($C1439="","",IFERROR(VLOOKUP($C1439,Services!$A$4:$C$203,3,FALSE),0))</f>
        <v/>
      </c>
      <c r="G1439" s="20" t="str">
        <f t="shared" si="44"/>
        <v/>
      </c>
      <c r="H1439" s="18"/>
      <c r="I1439" s="20" t="str">
        <f t="shared" si="45"/>
        <v/>
      </c>
      <c r="J1439" s="21" t="str">
        <f>IF(OR($A1439="",$C1439=""),"",$A1439&amp;"#"&amp;COUNTIFS($A$4:$A1439,$A1439,$C$4:$C1439,"&lt;&gt;"))</f>
        <v/>
      </c>
    </row>
    <row r="1440" spans="1:10" x14ac:dyDescent="0.3">
      <c r="A1440" s="17"/>
      <c r="B1440" s="19" t="str">
        <f>IF($A1440="","",IFERROR(INDEX(Bills!$B:$B,MATCH($A1440,Bills!$A:$A,0)),""))</f>
        <v/>
      </c>
      <c r="C1440" s="17"/>
      <c r="D1440" s="21" t="str">
        <f>IF($C1440="","",IFERROR(VLOOKUP($C1440,Services!$A$4:$C$203,2,FALSE),"Other"))</f>
        <v/>
      </c>
      <c r="E1440" s="17"/>
      <c r="F1440" s="18" t="str">
        <f>IF($C1440="","",IFERROR(VLOOKUP($C1440,Services!$A$4:$C$203,3,FALSE),0))</f>
        <v/>
      </c>
      <c r="G1440" s="20" t="str">
        <f t="shared" si="44"/>
        <v/>
      </c>
      <c r="H1440" s="18"/>
      <c r="I1440" s="20" t="str">
        <f t="shared" si="45"/>
        <v/>
      </c>
      <c r="J1440" s="21" t="str">
        <f>IF(OR($A1440="",$C1440=""),"",$A1440&amp;"#"&amp;COUNTIFS($A$4:$A1440,$A1440,$C$4:$C1440,"&lt;&gt;"))</f>
        <v/>
      </c>
    </row>
    <row r="1441" spans="1:10" x14ac:dyDescent="0.3">
      <c r="A1441" s="17"/>
      <c r="B1441" s="19" t="str">
        <f>IF($A1441="","",IFERROR(INDEX(Bills!$B:$B,MATCH($A1441,Bills!$A:$A,0)),""))</f>
        <v/>
      </c>
      <c r="C1441" s="17"/>
      <c r="D1441" s="21" t="str">
        <f>IF($C1441="","",IFERROR(VLOOKUP($C1441,Services!$A$4:$C$203,2,FALSE),"Other"))</f>
        <v/>
      </c>
      <c r="E1441" s="17"/>
      <c r="F1441" s="18" t="str">
        <f>IF($C1441="","",IFERROR(VLOOKUP($C1441,Services!$A$4:$C$203,3,FALSE),0))</f>
        <v/>
      </c>
      <c r="G1441" s="20" t="str">
        <f t="shared" si="44"/>
        <v/>
      </c>
      <c r="H1441" s="18"/>
      <c r="I1441" s="20" t="str">
        <f t="shared" si="45"/>
        <v/>
      </c>
      <c r="J1441" s="21" t="str">
        <f>IF(OR($A1441="",$C1441=""),"",$A1441&amp;"#"&amp;COUNTIFS($A$4:$A1441,$A1441,$C$4:$C1441,"&lt;&gt;"))</f>
        <v/>
      </c>
    </row>
    <row r="1442" spans="1:10" x14ac:dyDescent="0.3">
      <c r="A1442" s="17"/>
      <c r="B1442" s="19" t="str">
        <f>IF($A1442="","",IFERROR(INDEX(Bills!$B:$B,MATCH($A1442,Bills!$A:$A,0)),""))</f>
        <v/>
      </c>
      <c r="C1442" s="17"/>
      <c r="D1442" s="21" t="str">
        <f>IF($C1442="","",IFERROR(VLOOKUP($C1442,Services!$A$4:$C$203,2,FALSE),"Other"))</f>
        <v/>
      </c>
      <c r="E1442" s="17"/>
      <c r="F1442" s="18" t="str">
        <f>IF($C1442="","",IFERROR(VLOOKUP($C1442,Services!$A$4:$C$203,3,FALSE),0))</f>
        <v/>
      </c>
      <c r="G1442" s="20" t="str">
        <f t="shared" si="44"/>
        <v/>
      </c>
      <c r="H1442" s="18"/>
      <c r="I1442" s="20" t="str">
        <f t="shared" si="45"/>
        <v/>
      </c>
      <c r="J1442" s="21" t="str">
        <f>IF(OR($A1442="",$C1442=""),"",$A1442&amp;"#"&amp;COUNTIFS($A$4:$A1442,$A1442,$C$4:$C1442,"&lt;&gt;"))</f>
        <v/>
      </c>
    </row>
    <row r="1443" spans="1:10" x14ac:dyDescent="0.3">
      <c r="A1443" s="17"/>
      <c r="B1443" s="19" t="str">
        <f>IF($A1443="","",IFERROR(INDEX(Bills!$B:$B,MATCH($A1443,Bills!$A:$A,0)),""))</f>
        <v/>
      </c>
      <c r="C1443" s="17"/>
      <c r="D1443" s="21" t="str">
        <f>IF($C1443="","",IFERROR(VLOOKUP($C1443,Services!$A$4:$C$203,2,FALSE),"Other"))</f>
        <v/>
      </c>
      <c r="E1443" s="17"/>
      <c r="F1443" s="18" t="str">
        <f>IF($C1443="","",IFERROR(VLOOKUP($C1443,Services!$A$4:$C$203,3,FALSE),0))</f>
        <v/>
      </c>
      <c r="G1443" s="20" t="str">
        <f t="shared" si="44"/>
        <v/>
      </c>
      <c r="H1443" s="18"/>
      <c r="I1443" s="20" t="str">
        <f t="shared" si="45"/>
        <v/>
      </c>
      <c r="J1443" s="21" t="str">
        <f>IF(OR($A1443="",$C1443=""),"",$A1443&amp;"#"&amp;COUNTIFS($A$4:$A1443,$A1443,$C$4:$C1443,"&lt;&gt;"))</f>
        <v/>
      </c>
    </row>
    <row r="1444" spans="1:10" x14ac:dyDescent="0.3">
      <c r="A1444" s="17"/>
      <c r="B1444" s="19" t="str">
        <f>IF($A1444="","",IFERROR(INDEX(Bills!$B:$B,MATCH($A1444,Bills!$A:$A,0)),""))</f>
        <v/>
      </c>
      <c r="C1444" s="17"/>
      <c r="D1444" s="21" t="str">
        <f>IF($C1444="","",IFERROR(VLOOKUP($C1444,Services!$A$4:$C$203,2,FALSE),"Other"))</f>
        <v/>
      </c>
      <c r="E1444" s="17"/>
      <c r="F1444" s="18" t="str">
        <f>IF($C1444="","",IFERROR(VLOOKUP($C1444,Services!$A$4:$C$203,3,FALSE),0))</f>
        <v/>
      </c>
      <c r="G1444" s="20" t="str">
        <f t="shared" si="44"/>
        <v/>
      </c>
      <c r="H1444" s="18"/>
      <c r="I1444" s="20" t="str">
        <f t="shared" si="45"/>
        <v/>
      </c>
      <c r="J1444" s="21" t="str">
        <f>IF(OR($A1444="",$C1444=""),"",$A1444&amp;"#"&amp;COUNTIFS($A$4:$A1444,$A1444,$C$4:$C1444,"&lt;&gt;"))</f>
        <v/>
      </c>
    </row>
    <row r="1445" spans="1:10" x14ac:dyDescent="0.3">
      <c r="A1445" s="17"/>
      <c r="B1445" s="19" t="str">
        <f>IF($A1445="","",IFERROR(INDEX(Bills!$B:$B,MATCH($A1445,Bills!$A:$A,0)),""))</f>
        <v/>
      </c>
      <c r="C1445" s="17"/>
      <c r="D1445" s="21" t="str">
        <f>IF($C1445="","",IFERROR(VLOOKUP($C1445,Services!$A$4:$C$203,2,FALSE),"Other"))</f>
        <v/>
      </c>
      <c r="E1445" s="17"/>
      <c r="F1445" s="18" t="str">
        <f>IF($C1445="","",IFERROR(VLOOKUP($C1445,Services!$A$4:$C$203,3,FALSE),0))</f>
        <v/>
      </c>
      <c r="G1445" s="20" t="str">
        <f t="shared" si="44"/>
        <v/>
      </c>
      <c r="H1445" s="18"/>
      <c r="I1445" s="20" t="str">
        <f t="shared" si="45"/>
        <v/>
      </c>
      <c r="J1445" s="21" t="str">
        <f>IF(OR($A1445="",$C1445=""),"",$A1445&amp;"#"&amp;COUNTIFS($A$4:$A1445,$A1445,$C$4:$C1445,"&lt;&gt;"))</f>
        <v/>
      </c>
    </row>
    <row r="1446" spans="1:10" x14ac:dyDescent="0.3">
      <c r="A1446" s="17"/>
      <c r="B1446" s="19" t="str">
        <f>IF($A1446="","",IFERROR(INDEX(Bills!$B:$B,MATCH($A1446,Bills!$A:$A,0)),""))</f>
        <v/>
      </c>
      <c r="C1446" s="17"/>
      <c r="D1446" s="21" t="str">
        <f>IF($C1446="","",IFERROR(VLOOKUP($C1446,Services!$A$4:$C$203,2,FALSE),"Other"))</f>
        <v/>
      </c>
      <c r="E1446" s="17"/>
      <c r="F1446" s="18" t="str">
        <f>IF($C1446="","",IFERROR(VLOOKUP($C1446,Services!$A$4:$C$203,3,FALSE),0))</f>
        <v/>
      </c>
      <c r="G1446" s="20" t="str">
        <f t="shared" si="44"/>
        <v/>
      </c>
      <c r="H1446" s="18"/>
      <c r="I1446" s="20" t="str">
        <f t="shared" si="45"/>
        <v/>
      </c>
      <c r="J1446" s="21" t="str">
        <f>IF(OR($A1446="",$C1446=""),"",$A1446&amp;"#"&amp;COUNTIFS($A$4:$A1446,$A1446,$C$4:$C1446,"&lt;&gt;"))</f>
        <v/>
      </c>
    </row>
    <row r="1447" spans="1:10" x14ac:dyDescent="0.3">
      <c r="A1447" s="17"/>
      <c r="B1447" s="19" t="str">
        <f>IF($A1447="","",IFERROR(INDEX(Bills!$B:$B,MATCH($A1447,Bills!$A:$A,0)),""))</f>
        <v/>
      </c>
      <c r="C1447" s="17"/>
      <c r="D1447" s="21" t="str">
        <f>IF($C1447="","",IFERROR(VLOOKUP($C1447,Services!$A$4:$C$203,2,FALSE),"Other"))</f>
        <v/>
      </c>
      <c r="E1447" s="17"/>
      <c r="F1447" s="18" t="str">
        <f>IF($C1447="","",IFERROR(VLOOKUP($C1447,Services!$A$4:$C$203,3,FALSE),0))</f>
        <v/>
      </c>
      <c r="G1447" s="20" t="str">
        <f t="shared" si="44"/>
        <v/>
      </c>
      <c r="H1447" s="18"/>
      <c r="I1447" s="20" t="str">
        <f t="shared" si="45"/>
        <v/>
      </c>
      <c r="J1447" s="21" t="str">
        <f>IF(OR($A1447="",$C1447=""),"",$A1447&amp;"#"&amp;COUNTIFS($A$4:$A1447,$A1447,$C$4:$C1447,"&lt;&gt;"))</f>
        <v/>
      </c>
    </row>
    <row r="1448" spans="1:10" x14ac:dyDescent="0.3">
      <c r="A1448" s="17"/>
      <c r="B1448" s="19" t="str">
        <f>IF($A1448="","",IFERROR(INDEX(Bills!$B:$B,MATCH($A1448,Bills!$A:$A,0)),""))</f>
        <v/>
      </c>
      <c r="C1448" s="17"/>
      <c r="D1448" s="21" t="str">
        <f>IF($C1448="","",IFERROR(VLOOKUP($C1448,Services!$A$4:$C$203,2,FALSE),"Other"))</f>
        <v/>
      </c>
      <c r="E1448" s="17"/>
      <c r="F1448" s="18" t="str">
        <f>IF($C1448="","",IFERROR(VLOOKUP($C1448,Services!$A$4:$C$203,3,FALSE),0))</f>
        <v/>
      </c>
      <c r="G1448" s="20" t="str">
        <f t="shared" si="44"/>
        <v/>
      </c>
      <c r="H1448" s="18"/>
      <c r="I1448" s="20" t="str">
        <f t="shared" si="45"/>
        <v/>
      </c>
      <c r="J1448" s="21" t="str">
        <f>IF(OR($A1448="",$C1448=""),"",$A1448&amp;"#"&amp;COUNTIFS($A$4:$A1448,$A1448,$C$4:$C1448,"&lt;&gt;"))</f>
        <v/>
      </c>
    </row>
    <row r="1449" spans="1:10" x14ac:dyDescent="0.3">
      <c r="A1449" s="17"/>
      <c r="B1449" s="19" t="str">
        <f>IF($A1449="","",IFERROR(INDEX(Bills!$B:$B,MATCH($A1449,Bills!$A:$A,0)),""))</f>
        <v/>
      </c>
      <c r="C1449" s="17"/>
      <c r="D1449" s="21" t="str">
        <f>IF($C1449="","",IFERROR(VLOOKUP($C1449,Services!$A$4:$C$203,2,FALSE),"Other"))</f>
        <v/>
      </c>
      <c r="E1449" s="17"/>
      <c r="F1449" s="18" t="str">
        <f>IF($C1449="","",IFERROR(VLOOKUP($C1449,Services!$A$4:$C$203,3,FALSE),0))</f>
        <v/>
      </c>
      <c r="G1449" s="20" t="str">
        <f t="shared" si="44"/>
        <v/>
      </c>
      <c r="H1449" s="18"/>
      <c r="I1449" s="20" t="str">
        <f t="shared" si="45"/>
        <v/>
      </c>
      <c r="J1449" s="21" t="str">
        <f>IF(OR($A1449="",$C1449=""),"",$A1449&amp;"#"&amp;COUNTIFS($A$4:$A1449,$A1449,$C$4:$C1449,"&lt;&gt;"))</f>
        <v/>
      </c>
    </row>
    <row r="1450" spans="1:10" x14ac:dyDescent="0.3">
      <c r="A1450" s="17"/>
      <c r="B1450" s="19" t="str">
        <f>IF($A1450="","",IFERROR(INDEX(Bills!$B:$B,MATCH($A1450,Bills!$A:$A,0)),""))</f>
        <v/>
      </c>
      <c r="C1450" s="17"/>
      <c r="D1450" s="21" t="str">
        <f>IF($C1450="","",IFERROR(VLOOKUP($C1450,Services!$A$4:$C$203,2,FALSE),"Other"))</f>
        <v/>
      </c>
      <c r="E1450" s="17"/>
      <c r="F1450" s="18" t="str">
        <f>IF($C1450="","",IFERROR(VLOOKUP($C1450,Services!$A$4:$C$203,3,FALSE),0))</f>
        <v/>
      </c>
      <c r="G1450" s="20" t="str">
        <f t="shared" si="44"/>
        <v/>
      </c>
      <c r="H1450" s="18"/>
      <c r="I1450" s="20" t="str">
        <f t="shared" si="45"/>
        <v/>
      </c>
      <c r="J1450" s="21" t="str">
        <f>IF(OR($A1450="",$C1450=""),"",$A1450&amp;"#"&amp;COUNTIFS($A$4:$A1450,$A1450,$C$4:$C1450,"&lt;&gt;"))</f>
        <v/>
      </c>
    </row>
    <row r="1451" spans="1:10" x14ac:dyDescent="0.3">
      <c r="A1451" s="17"/>
      <c r="B1451" s="19" t="str">
        <f>IF($A1451="","",IFERROR(INDEX(Bills!$B:$B,MATCH($A1451,Bills!$A:$A,0)),""))</f>
        <v/>
      </c>
      <c r="C1451" s="17"/>
      <c r="D1451" s="21" t="str">
        <f>IF($C1451="","",IFERROR(VLOOKUP($C1451,Services!$A$4:$C$203,2,FALSE),"Other"))</f>
        <v/>
      </c>
      <c r="E1451" s="17"/>
      <c r="F1451" s="18" t="str">
        <f>IF($C1451="","",IFERROR(VLOOKUP($C1451,Services!$A$4:$C$203,3,FALSE),0))</f>
        <v/>
      </c>
      <c r="G1451" s="20" t="str">
        <f t="shared" si="44"/>
        <v/>
      </c>
      <c r="H1451" s="18"/>
      <c r="I1451" s="20" t="str">
        <f t="shared" si="45"/>
        <v/>
      </c>
      <c r="J1451" s="21" t="str">
        <f>IF(OR($A1451="",$C1451=""),"",$A1451&amp;"#"&amp;COUNTIFS($A$4:$A1451,$A1451,$C$4:$C1451,"&lt;&gt;"))</f>
        <v/>
      </c>
    </row>
    <row r="1452" spans="1:10" x14ac:dyDescent="0.3">
      <c r="A1452" s="17"/>
      <c r="B1452" s="19" t="str">
        <f>IF($A1452="","",IFERROR(INDEX(Bills!$B:$B,MATCH($A1452,Bills!$A:$A,0)),""))</f>
        <v/>
      </c>
      <c r="C1452" s="17"/>
      <c r="D1452" s="21" t="str">
        <f>IF($C1452="","",IFERROR(VLOOKUP($C1452,Services!$A$4:$C$203,2,FALSE),"Other"))</f>
        <v/>
      </c>
      <c r="E1452" s="17"/>
      <c r="F1452" s="18" t="str">
        <f>IF($C1452="","",IFERROR(VLOOKUP($C1452,Services!$A$4:$C$203,3,FALSE),0))</f>
        <v/>
      </c>
      <c r="G1452" s="20" t="str">
        <f t="shared" si="44"/>
        <v/>
      </c>
      <c r="H1452" s="18"/>
      <c r="I1452" s="20" t="str">
        <f t="shared" si="45"/>
        <v/>
      </c>
      <c r="J1452" s="21" t="str">
        <f>IF(OR($A1452="",$C1452=""),"",$A1452&amp;"#"&amp;COUNTIFS($A$4:$A1452,$A1452,$C$4:$C1452,"&lt;&gt;"))</f>
        <v/>
      </c>
    </row>
    <row r="1453" spans="1:10" x14ac:dyDescent="0.3">
      <c r="A1453" s="17"/>
      <c r="B1453" s="19" t="str">
        <f>IF($A1453="","",IFERROR(INDEX(Bills!$B:$B,MATCH($A1453,Bills!$A:$A,0)),""))</f>
        <v/>
      </c>
      <c r="C1453" s="17"/>
      <c r="D1453" s="21" t="str">
        <f>IF($C1453="","",IFERROR(VLOOKUP($C1453,Services!$A$4:$C$203,2,FALSE),"Other"))</f>
        <v/>
      </c>
      <c r="E1453" s="17"/>
      <c r="F1453" s="18" t="str">
        <f>IF($C1453="","",IFERROR(VLOOKUP($C1453,Services!$A$4:$C$203,3,FALSE),0))</f>
        <v/>
      </c>
      <c r="G1453" s="20" t="str">
        <f t="shared" si="44"/>
        <v/>
      </c>
      <c r="H1453" s="18"/>
      <c r="I1453" s="20" t="str">
        <f t="shared" si="45"/>
        <v/>
      </c>
      <c r="J1453" s="21" t="str">
        <f>IF(OR($A1453="",$C1453=""),"",$A1453&amp;"#"&amp;COUNTIFS($A$4:$A1453,$A1453,$C$4:$C1453,"&lt;&gt;"))</f>
        <v/>
      </c>
    </row>
    <row r="1454" spans="1:10" x14ac:dyDescent="0.3">
      <c r="A1454" s="17"/>
      <c r="B1454" s="19" t="str">
        <f>IF($A1454="","",IFERROR(INDEX(Bills!$B:$B,MATCH($A1454,Bills!$A:$A,0)),""))</f>
        <v/>
      </c>
      <c r="C1454" s="17"/>
      <c r="D1454" s="21" t="str">
        <f>IF($C1454="","",IFERROR(VLOOKUP($C1454,Services!$A$4:$C$203,2,FALSE),"Other"))</f>
        <v/>
      </c>
      <c r="E1454" s="17"/>
      <c r="F1454" s="18" t="str">
        <f>IF($C1454="","",IFERROR(VLOOKUP($C1454,Services!$A$4:$C$203,3,FALSE),0))</f>
        <v/>
      </c>
      <c r="G1454" s="20" t="str">
        <f t="shared" si="44"/>
        <v/>
      </c>
      <c r="H1454" s="18"/>
      <c r="I1454" s="20" t="str">
        <f t="shared" si="45"/>
        <v/>
      </c>
      <c r="J1454" s="21" t="str">
        <f>IF(OR($A1454="",$C1454=""),"",$A1454&amp;"#"&amp;COUNTIFS($A$4:$A1454,$A1454,$C$4:$C1454,"&lt;&gt;"))</f>
        <v/>
      </c>
    </row>
    <row r="1455" spans="1:10" x14ac:dyDescent="0.3">
      <c r="A1455" s="17"/>
      <c r="B1455" s="19" t="str">
        <f>IF($A1455="","",IFERROR(INDEX(Bills!$B:$B,MATCH($A1455,Bills!$A:$A,0)),""))</f>
        <v/>
      </c>
      <c r="C1455" s="17"/>
      <c r="D1455" s="21" t="str">
        <f>IF($C1455="","",IFERROR(VLOOKUP($C1455,Services!$A$4:$C$203,2,FALSE),"Other"))</f>
        <v/>
      </c>
      <c r="E1455" s="17"/>
      <c r="F1455" s="18" t="str">
        <f>IF($C1455="","",IFERROR(VLOOKUP($C1455,Services!$A$4:$C$203,3,FALSE),0))</f>
        <v/>
      </c>
      <c r="G1455" s="20" t="str">
        <f t="shared" si="44"/>
        <v/>
      </c>
      <c r="H1455" s="18"/>
      <c r="I1455" s="20" t="str">
        <f t="shared" si="45"/>
        <v/>
      </c>
      <c r="J1455" s="21" t="str">
        <f>IF(OR($A1455="",$C1455=""),"",$A1455&amp;"#"&amp;COUNTIFS($A$4:$A1455,$A1455,$C$4:$C1455,"&lt;&gt;"))</f>
        <v/>
      </c>
    </row>
    <row r="1456" spans="1:10" x14ac:dyDescent="0.3">
      <c r="A1456" s="17"/>
      <c r="B1456" s="19" t="str">
        <f>IF($A1456="","",IFERROR(INDEX(Bills!$B:$B,MATCH($A1456,Bills!$A:$A,0)),""))</f>
        <v/>
      </c>
      <c r="C1456" s="17"/>
      <c r="D1456" s="21" t="str">
        <f>IF($C1456="","",IFERROR(VLOOKUP($C1456,Services!$A$4:$C$203,2,FALSE),"Other"))</f>
        <v/>
      </c>
      <c r="E1456" s="17"/>
      <c r="F1456" s="18" t="str">
        <f>IF($C1456="","",IFERROR(VLOOKUP($C1456,Services!$A$4:$C$203,3,FALSE),0))</f>
        <v/>
      </c>
      <c r="G1456" s="20" t="str">
        <f t="shared" si="44"/>
        <v/>
      </c>
      <c r="H1456" s="18"/>
      <c r="I1456" s="20" t="str">
        <f t="shared" si="45"/>
        <v/>
      </c>
      <c r="J1456" s="21" t="str">
        <f>IF(OR($A1456="",$C1456=""),"",$A1456&amp;"#"&amp;COUNTIFS($A$4:$A1456,$A1456,$C$4:$C1456,"&lt;&gt;"))</f>
        <v/>
      </c>
    </row>
    <row r="1457" spans="1:10" x14ac:dyDescent="0.3">
      <c r="A1457" s="17"/>
      <c r="B1457" s="19" t="str">
        <f>IF($A1457="","",IFERROR(INDEX(Bills!$B:$B,MATCH($A1457,Bills!$A:$A,0)),""))</f>
        <v/>
      </c>
      <c r="C1457" s="17"/>
      <c r="D1457" s="21" t="str">
        <f>IF($C1457="","",IFERROR(VLOOKUP($C1457,Services!$A$4:$C$203,2,FALSE),"Other"))</f>
        <v/>
      </c>
      <c r="E1457" s="17"/>
      <c r="F1457" s="18" t="str">
        <f>IF($C1457="","",IFERROR(VLOOKUP($C1457,Services!$A$4:$C$203,3,FALSE),0))</f>
        <v/>
      </c>
      <c r="G1457" s="20" t="str">
        <f t="shared" si="44"/>
        <v/>
      </c>
      <c r="H1457" s="18"/>
      <c r="I1457" s="20" t="str">
        <f t="shared" si="45"/>
        <v/>
      </c>
      <c r="J1457" s="21" t="str">
        <f>IF(OR($A1457="",$C1457=""),"",$A1457&amp;"#"&amp;COUNTIFS($A$4:$A1457,$A1457,$C$4:$C1457,"&lt;&gt;"))</f>
        <v/>
      </c>
    </row>
    <row r="1458" spans="1:10" x14ac:dyDescent="0.3">
      <c r="A1458" s="17"/>
      <c r="B1458" s="19" t="str">
        <f>IF($A1458="","",IFERROR(INDEX(Bills!$B:$B,MATCH($A1458,Bills!$A:$A,0)),""))</f>
        <v/>
      </c>
      <c r="C1458" s="17"/>
      <c r="D1458" s="21" t="str">
        <f>IF($C1458="","",IFERROR(VLOOKUP($C1458,Services!$A$4:$C$203,2,FALSE),"Other"))</f>
        <v/>
      </c>
      <c r="E1458" s="17"/>
      <c r="F1458" s="18" t="str">
        <f>IF($C1458="","",IFERROR(VLOOKUP($C1458,Services!$A$4:$C$203,3,FALSE),0))</f>
        <v/>
      </c>
      <c r="G1458" s="20" t="str">
        <f t="shared" si="44"/>
        <v/>
      </c>
      <c r="H1458" s="18"/>
      <c r="I1458" s="20" t="str">
        <f t="shared" si="45"/>
        <v/>
      </c>
      <c r="J1458" s="21" t="str">
        <f>IF(OR($A1458="",$C1458=""),"",$A1458&amp;"#"&amp;COUNTIFS($A$4:$A1458,$A1458,$C$4:$C1458,"&lt;&gt;"))</f>
        <v/>
      </c>
    </row>
    <row r="1459" spans="1:10" x14ac:dyDescent="0.3">
      <c r="A1459" s="17"/>
      <c r="B1459" s="19" t="str">
        <f>IF($A1459="","",IFERROR(INDEX(Bills!$B:$B,MATCH($A1459,Bills!$A:$A,0)),""))</f>
        <v/>
      </c>
      <c r="C1459" s="17"/>
      <c r="D1459" s="21" t="str">
        <f>IF($C1459="","",IFERROR(VLOOKUP($C1459,Services!$A$4:$C$203,2,FALSE),"Other"))</f>
        <v/>
      </c>
      <c r="E1459" s="17"/>
      <c r="F1459" s="18" t="str">
        <f>IF($C1459="","",IFERROR(VLOOKUP($C1459,Services!$A$4:$C$203,3,FALSE),0))</f>
        <v/>
      </c>
      <c r="G1459" s="20" t="str">
        <f t="shared" si="44"/>
        <v/>
      </c>
      <c r="H1459" s="18"/>
      <c r="I1459" s="20" t="str">
        <f t="shared" si="45"/>
        <v/>
      </c>
      <c r="J1459" s="21" t="str">
        <f>IF(OR($A1459="",$C1459=""),"",$A1459&amp;"#"&amp;COUNTIFS($A$4:$A1459,$A1459,$C$4:$C1459,"&lt;&gt;"))</f>
        <v/>
      </c>
    </row>
    <row r="1460" spans="1:10" x14ac:dyDescent="0.3">
      <c r="A1460" s="17"/>
      <c r="B1460" s="19" t="str">
        <f>IF($A1460="","",IFERROR(INDEX(Bills!$B:$B,MATCH($A1460,Bills!$A:$A,0)),""))</f>
        <v/>
      </c>
      <c r="C1460" s="17"/>
      <c r="D1460" s="21" t="str">
        <f>IF($C1460="","",IFERROR(VLOOKUP($C1460,Services!$A$4:$C$203,2,FALSE),"Other"))</f>
        <v/>
      </c>
      <c r="E1460" s="17"/>
      <c r="F1460" s="18" t="str">
        <f>IF($C1460="","",IFERROR(VLOOKUP($C1460,Services!$A$4:$C$203,3,FALSE),0))</f>
        <v/>
      </c>
      <c r="G1460" s="20" t="str">
        <f t="shared" si="44"/>
        <v/>
      </c>
      <c r="H1460" s="18"/>
      <c r="I1460" s="20" t="str">
        <f t="shared" si="45"/>
        <v/>
      </c>
      <c r="J1460" s="21" t="str">
        <f>IF(OR($A1460="",$C1460=""),"",$A1460&amp;"#"&amp;COUNTIFS($A$4:$A1460,$A1460,$C$4:$C1460,"&lt;&gt;"))</f>
        <v/>
      </c>
    </row>
    <row r="1461" spans="1:10" x14ac:dyDescent="0.3">
      <c r="A1461" s="17"/>
      <c r="B1461" s="19" t="str">
        <f>IF($A1461="","",IFERROR(INDEX(Bills!$B:$B,MATCH($A1461,Bills!$A:$A,0)),""))</f>
        <v/>
      </c>
      <c r="C1461" s="17"/>
      <c r="D1461" s="21" t="str">
        <f>IF($C1461="","",IFERROR(VLOOKUP($C1461,Services!$A$4:$C$203,2,FALSE),"Other"))</f>
        <v/>
      </c>
      <c r="E1461" s="17"/>
      <c r="F1461" s="18" t="str">
        <f>IF($C1461="","",IFERROR(VLOOKUP($C1461,Services!$A$4:$C$203,3,FALSE),0))</f>
        <v/>
      </c>
      <c r="G1461" s="20" t="str">
        <f t="shared" si="44"/>
        <v/>
      </c>
      <c r="H1461" s="18"/>
      <c r="I1461" s="20" t="str">
        <f t="shared" si="45"/>
        <v/>
      </c>
      <c r="J1461" s="21" t="str">
        <f>IF(OR($A1461="",$C1461=""),"",$A1461&amp;"#"&amp;COUNTIFS($A$4:$A1461,$A1461,$C$4:$C1461,"&lt;&gt;"))</f>
        <v/>
      </c>
    </row>
    <row r="1462" spans="1:10" x14ac:dyDescent="0.3">
      <c r="A1462" s="17"/>
      <c r="B1462" s="19" t="str">
        <f>IF($A1462="","",IFERROR(INDEX(Bills!$B:$B,MATCH($A1462,Bills!$A:$A,0)),""))</f>
        <v/>
      </c>
      <c r="C1462" s="17"/>
      <c r="D1462" s="21" t="str">
        <f>IF($C1462="","",IFERROR(VLOOKUP($C1462,Services!$A$4:$C$203,2,FALSE),"Other"))</f>
        <v/>
      </c>
      <c r="E1462" s="17"/>
      <c r="F1462" s="18" t="str">
        <f>IF($C1462="","",IFERROR(VLOOKUP($C1462,Services!$A$4:$C$203,3,FALSE),0))</f>
        <v/>
      </c>
      <c r="G1462" s="20" t="str">
        <f t="shared" si="44"/>
        <v/>
      </c>
      <c r="H1462" s="18"/>
      <c r="I1462" s="20" t="str">
        <f t="shared" si="45"/>
        <v/>
      </c>
      <c r="J1462" s="21" t="str">
        <f>IF(OR($A1462="",$C1462=""),"",$A1462&amp;"#"&amp;COUNTIFS($A$4:$A1462,$A1462,$C$4:$C1462,"&lt;&gt;"))</f>
        <v/>
      </c>
    </row>
    <row r="1463" spans="1:10" x14ac:dyDescent="0.3">
      <c r="A1463" s="17"/>
      <c r="B1463" s="19" t="str">
        <f>IF($A1463="","",IFERROR(INDEX(Bills!$B:$B,MATCH($A1463,Bills!$A:$A,0)),""))</f>
        <v/>
      </c>
      <c r="C1463" s="17"/>
      <c r="D1463" s="21" t="str">
        <f>IF($C1463="","",IFERROR(VLOOKUP($C1463,Services!$A$4:$C$203,2,FALSE),"Other"))</f>
        <v/>
      </c>
      <c r="E1463" s="17"/>
      <c r="F1463" s="18" t="str">
        <f>IF($C1463="","",IFERROR(VLOOKUP($C1463,Services!$A$4:$C$203,3,FALSE),0))</f>
        <v/>
      </c>
      <c r="G1463" s="20" t="str">
        <f t="shared" si="44"/>
        <v/>
      </c>
      <c r="H1463" s="18"/>
      <c r="I1463" s="20" t="str">
        <f t="shared" si="45"/>
        <v/>
      </c>
      <c r="J1463" s="21" t="str">
        <f>IF(OR($A1463="",$C1463=""),"",$A1463&amp;"#"&amp;COUNTIFS($A$4:$A1463,$A1463,$C$4:$C1463,"&lt;&gt;"))</f>
        <v/>
      </c>
    </row>
    <row r="1464" spans="1:10" x14ac:dyDescent="0.3">
      <c r="A1464" s="17"/>
      <c r="B1464" s="19" t="str">
        <f>IF($A1464="","",IFERROR(INDEX(Bills!$B:$B,MATCH($A1464,Bills!$A:$A,0)),""))</f>
        <v/>
      </c>
      <c r="C1464" s="17"/>
      <c r="D1464" s="21" t="str">
        <f>IF($C1464="","",IFERROR(VLOOKUP($C1464,Services!$A$4:$C$203,2,FALSE),"Other"))</f>
        <v/>
      </c>
      <c r="E1464" s="17"/>
      <c r="F1464" s="18" t="str">
        <f>IF($C1464="","",IFERROR(VLOOKUP($C1464,Services!$A$4:$C$203,3,FALSE),0))</f>
        <v/>
      </c>
      <c r="G1464" s="20" t="str">
        <f t="shared" si="44"/>
        <v/>
      </c>
      <c r="H1464" s="18"/>
      <c r="I1464" s="20" t="str">
        <f t="shared" si="45"/>
        <v/>
      </c>
      <c r="J1464" s="21" t="str">
        <f>IF(OR($A1464="",$C1464=""),"",$A1464&amp;"#"&amp;COUNTIFS($A$4:$A1464,$A1464,$C$4:$C1464,"&lt;&gt;"))</f>
        <v/>
      </c>
    </row>
    <row r="1465" spans="1:10" x14ac:dyDescent="0.3">
      <c r="A1465" s="17"/>
      <c r="B1465" s="19" t="str">
        <f>IF($A1465="","",IFERROR(INDEX(Bills!$B:$B,MATCH($A1465,Bills!$A:$A,0)),""))</f>
        <v/>
      </c>
      <c r="C1465" s="17"/>
      <c r="D1465" s="21" t="str">
        <f>IF($C1465="","",IFERROR(VLOOKUP($C1465,Services!$A$4:$C$203,2,FALSE),"Other"))</f>
        <v/>
      </c>
      <c r="E1465" s="17"/>
      <c r="F1465" s="18" t="str">
        <f>IF($C1465="","",IFERROR(VLOOKUP($C1465,Services!$A$4:$C$203,3,FALSE),0))</f>
        <v/>
      </c>
      <c r="G1465" s="20" t="str">
        <f t="shared" si="44"/>
        <v/>
      </c>
      <c r="H1465" s="18"/>
      <c r="I1465" s="20" t="str">
        <f t="shared" si="45"/>
        <v/>
      </c>
      <c r="J1465" s="21" t="str">
        <f>IF(OR($A1465="",$C1465=""),"",$A1465&amp;"#"&amp;COUNTIFS($A$4:$A1465,$A1465,$C$4:$C1465,"&lt;&gt;"))</f>
        <v/>
      </c>
    </row>
    <row r="1466" spans="1:10" x14ac:dyDescent="0.3">
      <c r="A1466" s="17"/>
      <c r="B1466" s="19" t="str">
        <f>IF($A1466="","",IFERROR(INDEX(Bills!$B:$B,MATCH($A1466,Bills!$A:$A,0)),""))</f>
        <v/>
      </c>
      <c r="C1466" s="17"/>
      <c r="D1466" s="21" t="str">
        <f>IF($C1466="","",IFERROR(VLOOKUP($C1466,Services!$A$4:$C$203,2,FALSE),"Other"))</f>
        <v/>
      </c>
      <c r="E1466" s="17"/>
      <c r="F1466" s="18" t="str">
        <f>IF($C1466="","",IFERROR(VLOOKUP($C1466,Services!$A$4:$C$203,3,FALSE),0))</f>
        <v/>
      </c>
      <c r="G1466" s="20" t="str">
        <f t="shared" si="44"/>
        <v/>
      </c>
      <c r="H1466" s="18"/>
      <c r="I1466" s="20" t="str">
        <f t="shared" si="45"/>
        <v/>
      </c>
      <c r="J1466" s="21" t="str">
        <f>IF(OR($A1466="",$C1466=""),"",$A1466&amp;"#"&amp;COUNTIFS($A$4:$A1466,$A1466,$C$4:$C1466,"&lt;&gt;"))</f>
        <v/>
      </c>
    </row>
    <row r="1467" spans="1:10" x14ac:dyDescent="0.3">
      <c r="A1467" s="17"/>
      <c r="B1467" s="19" t="str">
        <f>IF($A1467="","",IFERROR(INDEX(Bills!$B:$B,MATCH($A1467,Bills!$A:$A,0)),""))</f>
        <v/>
      </c>
      <c r="C1467" s="17"/>
      <c r="D1467" s="21" t="str">
        <f>IF($C1467="","",IFERROR(VLOOKUP($C1467,Services!$A$4:$C$203,2,FALSE),"Other"))</f>
        <v/>
      </c>
      <c r="E1467" s="17"/>
      <c r="F1467" s="18" t="str">
        <f>IF($C1467="","",IFERROR(VLOOKUP($C1467,Services!$A$4:$C$203,3,FALSE),0))</f>
        <v/>
      </c>
      <c r="G1467" s="20" t="str">
        <f t="shared" si="44"/>
        <v/>
      </c>
      <c r="H1467" s="18"/>
      <c r="I1467" s="20" t="str">
        <f t="shared" si="45"/>
        <v/>
      </c>
      <c r="J1467" s="21" t="str">
        <f>IF(OR($A1467="",$C1467=""),"",$A1467&amp;"#"&amp;COUNTIFS($A$4:$A1467,$A1467,$C$4:$C1467,"&lt;&gt;"))</f>
        <v/>
      </c>
    </row>
    <row r="1468" spans="1:10" x14ac:dyDescent="0.3">
      <c r="A1468" s="17"/>
      <c r="B1468" s="19" t="str">
        <f>IF($A1468="","",IFERROR(INDEX(Bills!$B:$B,MATCH($A1468,Bills!$A:$A,0)),""))</f>
        <v/>
      </c>
      <c r="C1468" s="17"/>
      <c r="D1468" s="21" t="str">
        <f>IF($C1468="","",IFERROR(VLOOKUP($C1468,Services!$A$4:$C$203,2,FALSE),"Other"))</f>
        <v/>
      </c>
      <c r="E1468" s="17"/>
      <c r="F1468" s="18" t="str">
        <f>IF($C1468="","",IFERROR(VLOOKUP($C1468,Services!$A$4:$C$203,3,FALSE),0))</f>
        <v/>
      </c>
      <c r="G1468" s="20" t="str">
        <f t="shared" si="44"/>
        <v/>
      </c>
      <c r="H1468" s="18"/>
      <c r="I1468" s="20" t="str">
        <f t="shared" si="45"/>
        <v/>
      </c>
      <c r="J1468" s="21" t="str">
        <f>IF(OR($A1468="",$C1468=""),"",$A1468&amp;"#"&amp;COUNTIFS($A$4:$A1468,$A1468,$C$4:$C1468,"&lt;&gt;"))</f>
        <v/>
      </c>
    </row>
    <row r="1469" spans="1:10" x14ac:dyDescent="0.3">
      <c r="A1469" s="17"/>
      <c r="B1469" s="19" t="str">
        <f>IF($A1469="","",IFERROR(INDEX(Bills!$B:$B,MATCH($A1469,Bills!$A:$A,0)),""))</f>
        <v/>
      </c>
      <c r="C1469" s="17"/>
      <c r="D1469" s="21" t="str">
        <f>IF($C1469="","",IFERROR(VLOOKUP($C1469,Services!$A$4:$C$203,2,FALSE),"Other"))</f>
        <v/>
      </c>
      <c r="E1469" s="17"/>
      <c r="F1469" s="18" t="str">
        <f>IF($C1469="","",IFERROR(VLOOKUP($C1469,Services!$A$4:$C$203,3,FALSE),0))</f>
        <v/>
      </c>
      <c r="G1469" s="20" t="str">
        <f t="shared" si="44"/>
        <v/>
      </c>
      <c r="H1469" s="18"/>
      <c r="I1469" s="20" t="str">
        <f t="shared" si="45"/>
        <v/>
      </c>
      <c r="J1469" s="21" t="str">
        <f>IF(OR($A1469="",$C1469=""),"",$A1469&amp;"#"&amp;COUNTIFS($A$4:$A1469,$A1469,$C$4:$C1469,"&lt;&gt;"))</f>
        <v/>
      </c>
    </row>
    <row r="1470" spans="1:10" x14ac:dyDescent="0.3">
      <c r="A1470" s="17"/>
      <c r="B1470" s="19" t="str">
        <f>IF($A1470="","",IFERROR(INDEX(Bills!$B:$B,MATCH($A1470,Bills!$A:$A,0)),""))</f>
        <v/>
      </c>
      <c r="C1470" s="17"/>
      <c r="D1470" s="21" t="str">
        <f>IF($C1470="","",IFERROR(VLOOKUP($C1470,Services!$A$4:$C$203,2,FALSE),"Other"))</f>
        <v/>
      </c>
      <c r="E1470" s="17"/>
      <c r="F1470" s="18" t="str">
        <f>IF($C1470="","",IFERROR(VLOOKUP($C1470,Services!$A$4:$C$203,3,FALSE),0))</f>
        <v/>
      </c>
      <c r="G1470" s="20" t="str">
        <f t="shared" si="44"/>
        <v/>
      </c>
      <c r="H1470" s="18"/>
      <c r="I1470" s="20" t="str">
        <f t="shared" si="45"/>
        <v/>
      </c>
      <c r="J1470" s="21" t="str">
        <f>IF(OR($A1470="",$C1470=""),"",$A1470&amp;"#"&amp;COUNTIFS($A$4:$A1470,$A1470,$C$4:$C1470,"&lt;&gt;"))</f>
        <v/>
      </c>
    </row>
    <row r="1471" spans="1:10" x14ac:dyDescent="0.3">
      <c r="A1471" s="17"/>
      <c r="B1471" s="19" t="str">
        <f>IF($A1471="","",IFERROR(INDEX(Bills!$B:$B,MATCH($A1471,Bills!$A:$A,0)),""))</f>
        <v/>
      </c>
      <c r="C1471" s="17"/>
      <c r="D1471" s="21" t="str">
        <f>IF($C1471="","",IFERROR(VLOOKUP($C1471,Services!$A$4:$C$203,2,FALSE),"Other"))</f>
        <v/>
      </c>
      <c r="E1471" s="17"/>
      <c r="F1471" s="18" t="str">
        <f>IF($C1471="","",IFERROR(VLOOKUP($C1471,Services!$A$4:$C$203,3,FALSE),0))</f>
        <v/>
      </c>
      <c r="G1471" s="20" t="str">
        <f t="shared" si="44"/>
        <v/>
      </c>
      <c r="H1471" s="18"/>
      <c r="I1471" s="20" t="str">
        <f t="shared" si="45"/>
        <v/>
      </c>
      <c r="J1471" s="21" t="str">
        <f>IF(OR($A1471="",$C1471=""),"",$A1471&amp;"#"&amp;COUNTIFS($A$4:$A1471,$A1471,$C$4:$C1471,"&lt;&gt;"))</f>
        <v/>
      </c>
    </row>
    <row r="1472" spans="1:10" x14ac:dyDescent="0.3">
      <c r="A1472" s="17"/>
      <c r="B1472" s="19" t="str">
        <f>IF($A1472="","",IFERROR(INDEX(Bills!$B:$B,MATCH($A1472,Bills!$A:$A,0)),""))</f>
        <v/>
      </c>
      <c r="C1472" s="17"/>
      <c r="D1472" s="21" t="str">
        <f>IF($C1472="","",IFERROR(VLOOKUP($C1472,Services!$A$4:$C$203,2,FALSE),"Other"))</f>
        <v/>
      </c>
      <c r="E1472" s="17"/>
      <c r="F1472" s="18" t="str">
        <f>IF($C1472="","",IFERROR(VLOOKUP($C1472,Services!$A$4:$C$203,3,FALSE),0))</f>
        <v/>
      </c>
      <c r="G1472" s="20" t="str">
        <f t="shared" si="44"/>
        <v/>
      </c>
      <c r="H1472" s="18"/>
      <c r="I1472" s="20" t="str">
        <f t="shared" si="45"/>
        <v/>
      </c>
      <c r="J1472" s="21" t="str">
        <f>IF(OR($A1472="",$C1472=""),"",$A1472&amp;"#"&amp;COUNTIFS($A$4:$A1472,$A1472,$C$4:$C1472,"&lt;&gt;"))</f>
        <v/>
      </c>
    </row>
    <row r="1473" spans="1:10" x14ac:dyDescent="0.3">
      <c r="A1473" s="17"/>
      <c r="B1473" s="19" t="str">
        <f>IF($A1473="","",IFERROR(INDEX(Bills!$B:$B,MATCH($A1473,Bills!$A:$A,0)),""))</f>
        <v/>
      </c>
      <c r="C1473" s="17"/>
      <c r="D1473" s="21" t="str">
        <f>IF($C1473="","",IFERROR(VLOOKUP($C1473,Services!$A$4:$C$203,2,FALSE),"Other"))</f>
        <v/>
      </c>
      <c r="E1473" s="17"/>
      <c r="F1473" s="18" t="str">
        <f>IF($C1473="","",IFERROR(VLOOKUP($C1473,Services!$A$4:$C$203,3,FALSE),0))</f>
        <v/>
      </c>
      <c r="G1473" s="20" t="str">
        <f t="shared" si="44"/>
        <v/>
      </c>
      <c r="H1473" s="18"/>
      <c r="I1473" s="20" t="str">
        <f t="shared" si="45"/>
        <v/>
      </c>
      <c r="J1473" s="21" t="str">
        <f>IF(OR($A1473="",$C1473=""),"",$A1473&amp;"#"&amp;COUNTIFS($A$4:$A1473,$A1473,$C$4:$C1473,"&lt;&gt;"))</f>
        <v/>
      </c>
    </row>
    <row r="1474" spans="1:10" x14ac:dyDescent="0.3">
      <c r="A1474" s="17"/>
      <c r="B1474" s="19" t="str">
        <f>IF($A1474="","",IFERROR(INDEX(Bills!$B:$B,MATCH($A1474,Bills!$A:$A,0)),""))</f>
        <v/>
      </c>
      <c r="C1474" s="17"/>
      <c r="D1474" s="21" t="str">
        <f>IF($C1474="","",IFERROR(VLOOKUP($C1474,Services!$A$4:$C$203,2,FALSE),"Other"))</f>
        <v/>
      </c>
      <c r="E1474" s="17"/>
      <c r="F1474" s="18" t="str">
        <f>IF($C1474="","",IFERROR(VLOOKUP($C1474,Services!$A$4:$C$203,3,FALSE),0))</f>
        <v/>
      </c>
      <c r="G1474" s="20" t="str">
        <f t="shared" si="44"/>
        <v/>
      </c>
      <c r="H1474" s="18"/>
      <c r="I1474" s="20" t="str">
        <f t="shared" si="45"/>
        <v/>
      </c>
      <c r="J1474" s="21" t="str">
        <f>IF(OR($A1474="",$C1474=""),"",$A1474&amp;"#"&amp;COUNTIFS($A$4:$A1474,$A1474,$C$4:$C1474,"&lt;&gt;"))</f>
        <v/>
      </c>
    </row>
    <row r="1475" spans="1:10" x14ac:dyDescent="0.3">
      <c r="A1475" s="17"/>
      <c r="B1475" s="19" t="str">
        <f>IF($A1475="","",IFERROR(INDEX(Bills!$B:$B,MATCH($A1475,Bills!$A:$A,0)),""))</f>
        <v/>
      </c>
      <c r="C1475" s="17"/>
      <c r="D1475" s="21" t="str">
        <f>IF($C1475="","",IFERROR(VLOOKUP($C1475,Services!$A$4:$C$203,2,FALSE),"Other"))</f>
        <v/>
      </c>
      <c r="E1475" s="17"/>
      <c r="F1475" s="18" t="str">
        <f>IF($C1475="","",IFERROR(VLOOKUP($C1475,Services!$A$4:$C$203,3,FALSE),0))</f>
        <v/>
      </c>
      <c r="G1475" s="20" t="str">
        <f t="shared" si="44"/>
        <v/>
      </c>
      <c r="H1475" s="18"/>
      <c r="I1475" s="20" t="str">
        <f t="shared" si="45"/>
        <v/>
      </c>
      <c r="J1475" s="21" t="str">
        <f>IF(OR($A1475="",$C1475=""),"",$A1475&amp;"#"&amp;COUNTIFS($A$4:$A1475,$A1475,$C$4:$C1475,"&lt;&gt;"))</f>
        <v/>
      </c>
    </row>
    <row r="1476" spans="1:10" x14ac:dyDescent="0.3">
      <c r="A1476" s="17"/>
      <c r="B1476" s="19" t="str">
        <f>IF($A1476="","",IFERROR(INDEX(Bills!$B:$B,MATCH($A1476,Bills!$A:$A,0)),""))</f>
        <v/>
      </c>
      <c r="C1476" s="17"/>
      <c r="D1476" s="21" t="str">
        <f>IF($C1476="","",IFERROR(VLOOKUP($C1476,Services!$A$4:$C$203,2,FALSE),"Other"))</f>
        <v/>
      </c>
      <c r="E1476" s="17"/>
      <c r="F1476" s="18" t="str">
        <f>IF($C1476="","",IFERROR(VLOOKUP($C1476,Services!$A$4:$C$203,3,FALSE),0))</f>
        <v/>
      </c>
      <c r="G1476" s="20" t="str">
        <f t="shared" ref="G1476:G1539" si="46">IF($C1476="","",IF($E1476="",1,N($E1476))*N($F1476))</f>
        <v/>
      </c>
      <c r="H1476" s="18"/>
      <c r="I1476" s="20" t="str">
        <f t="shared" ref="I1476:I1539" si="47">IF($C1476="","",G1476-N(H1476))</f>
        <v/>
      </c>
      <c r="J1476" s="21" t="str">
        <f>IF(OR($A1476="",$C1476=""),"",$A1476&amp;"#"&amp;COUNTIFS($A$4:$A1476,$A1476,$C$4:$C1476,"&lt;&gt;"))</f>
        <v/>
      </c>
    </row>
    <row r="1477" spans="1:10" x14ac:dyDescent="0.3">
      <c r="A1477" s="17"/>
      <c r="B1477" s="19" t="str">
        <f>IF($A1477="","",IFERROR(INDEX(Bills!$B:$B,MATCH($A1477,Bills!$A:$A,0)),""))</f>
        <v/>
      </c>
      <c r="C1477" s="17"/>
      <c r="D1477" s="21" t="str">
        <f>IF($C1477="","",IFERROR(VLOOKUP($C1477,Services!$A$4:$C$203,2,FALSE),"Other"))</f>
        <v/>
      </c>
      <c r="E1477" s="17"/>
      <c r="F1477" s="18" t="str">
        <f>IF($C1477="","",IFERROR(VLOOKUP($C1477,Services!$A$4:$C$203,3,FALSE),0))</f>
        <v/>
      </c>
      <c r="G1477" s="20" t="str">
        <f t="shared" si="46"/>
        <v/>
      </c>
      <c r="H1477" s="18"/>
      <c r="I1477" s="20" t="str">
        <f t="shared" si="47"/>
        <v/>
      </c>
      <c r="J1477" s="21" t="str">
        <f>IF(OR($A1477="",$C1477=""),"",$A1477&amp;"#"&amp;COUNTIFS($A$4:$A1477,$A1477,$C$4:$C1477,"&lt;&gt;"))</f>
        <v/>
      </c>
    </row>
    <row r="1478" spans="1:10" x14ac:dyDescent="0.3">
      <c r="A1478" s="17"/>
      <c r="B1478" s="19" t="str">
        <f>IF($A1478="","",IFERROR(INDEX(Bills!$B:$B,MATCH($A1478,Bills!$A:$A,0)),""))</f>
        <v/>
      </c>
      <c r="C1478" s="17"/>
      <c r="D1478" s="21" t="str">
        <f>IF($C1478="","",IFERROR(VLOOKUP($C1478,Services!$A$4:$C$203,2,FALSE),"Other"))</f>
        <v/>
      </c>
      <c r="E1478" s="17"/>
      <c r="F1478" s="18" t="str">
        <f>IF($C1478="","",IFERROR(VLOOKUP($C1478,Services!$A$4:$C$203,3,FALSE),0))</f>
        <v/>
      </c>
      <c r="G1478" s="20" t="str">
        <f t="shared" si="46"/>
        <v/>
      </c>
      <c r="H1478" s="18"/>
      <c r="I1478" s="20" t="str">
        <f t="shared" si="47"/>
        <v/>
      </c>
      <c r="J1478" s="21" t="str">
        <f>IF(OR($A1478="",$C1478=""),"",$A1478&amp;"#"&amp;COUNTIFS($A$4:$A1478,$A1478,$C$4:$C1478,"&lt;&gt;"))</f>
        <v/>
      </c>
    </row>
    <row r="1479" spans="1:10" x14ac:dyDescent="0.3">
      <c r="A1479" s="17"/>
      <c r="B1479" s="19" t="str">
        <f>IF($A1479="","",IFERROR(INDEX(Bills!$B:$B,MATCH($A1479,Bills!$A:$A,0)),""))</f>
        <v/>
      </c>
      <c r="C1479" s="17"/>
      <c r="D1479" s="21" t="str">
        <f>IF($C1479="","",IFERROR(VLOOKUP($C1479,Services!$A$4:$C$203,2,FALSE),"Other"))</f>
        <v/>
      </c>
      <c r="E1479" s="17"/>
      <c r="F1479" s="18" t="str">
        <f>IF($C1479="","",IFERROR(VLOOKUP($C1479,Services!$A$4:$C$203,3,FALSE),0))</f>
        <v/>
      </c>
      <c r="G1479" s="20" t="str">
        <f t="shared" si="46"/>
        <v/>
      </c>
      <c r="H1479" s="18"/>
      <c r="I1479" s="20" t="str">
        <f t="shared" si="47"/>
        <v/>
      </c>
      <c r="J1479" s="21" t="str">
        <f>IF(OR($A1479="",$C1479=""),"",$A1479&amp;"#"&amp;COUNTIFS($A$4:$A1479,$A1479,$C$4:$C1479,"&lt;&gt;"))</f>
        <v/>
      </c>
    </row>
    <row r="1480" spans="1:10" x14ac:dyDescent="0.3">
      <c r="A1480" s="17"/>
      <c r="B1480" s="19" t="str">
        <f>IF($A1480="","",IFERROR(INDEX(Bills!$B:$B,MATCH($A1480,Bills!$A:$A,0)),""))</f>
        <v/>
      </c>
      <c r="C1480" s="17"/>
      <c r="D1480" s="21" t="str">
        <f>IF($C1480="","",IFERROR(VLOOKUP($C1480,Services!$A$4:$C$203,2,FALSE),"Other"))</f>
        <v/>
      </c>
      <c r="E1480" s="17"/>
      <c r="F1480" s="18" t="str">
        <f>IF($C1480="","",IFERROR(VLOOKUP($C1480,Services!$A$4:$C$203,3,FALSE),0))</f>
        <v/>
      </c>
      <c r="G1480" s="20" t="str">
        <f t="shared" si="46"/>
        <v/>
      </c>
      <c r="H1480" s="18"/>
      <c r="I1480" s="20" t="str">
        <f t="shared" si="47"/>
        <v/>
      </c>
      <c r="J1480" s="21" t="str">
        <f>IF(OR($A1480="",$C1480=""),"",$A1480&amp;"#"&amp;COUNTIFS($A$4:$A1480,$A1480,$C$4:$C1480,"&lt;&gt;"))</f>
        <v/>
      </c>
    </row>
    <row r="1481" spans="1:10" x14ac:dyDescent="0.3">
      <c r="A1481" s="17"/>
      <c r="B1481" s="19" t="str">
        <f>IF($A1481="","",IFERROR(INDEX(Bills!$B:$B,MATCH($A1481,Bills!$A:$A,0)),""))</f>
        <v/>
      </c>
      <c r="C1481" s="17"/>
      <c r="D1481" s="21" t="str">
        <f>IF($C1481="","",IFERROR(VLOOKUP($C1481,Services!$A$4:$C$203,2,FALSE),"Other"))</f>
        <v/>
      </c>
      <c r="E1481" s="17"/>
      <c r="F1481" s="18" t="str">
        <f>IF($C1481="","",IFERROR(VLOOKUP($C1481,Services!$A$4:$C$203,3,FALSE),0))</f>
        <v/>
      </c>
      <c r="G1481" s="20" t="str">
        <f t="shared" si="46"/>
        <v/>
      </c>
      <c r="H1481" s="18"/>
      <c r="I1481" s="20" t="str">
        <f t="shared" si="47"/>
        <v/>
      </c>
      <c r="J1481" s="21" t="str">
        <f>IF(OR($A1481="",$C1481=""),"",$A1481&amp;"#"&amp;COUNTIFS($A$4:$A1481,$A1481,$C$4:$C1481,"&lt;&gt;"))</f>
        <v/>
      </c>
    </row>
    <row r="1482" spans="1:10" x14ac:dyDescent="0.3">
      <c r="A1482" s="17"/>
      <c r="B1482" s="19" t="str">
        <f>IF($A1482="","",IFERROR(INDEX(Bills!$B:$B,MATCH($A1482,Bills!$A:$A,0)),""))</f>
        <v/>
      </c>
      <c r="C1482" s="17"/>
      <c r="D1482" s="21" t="str">
        <f>IF($C1482="","",IFERROR(VLOOKUP($C1482,Services!$A$4:$C$203,2,FALSE),"Other"))</f>
        <v/>
      </c>
      <c r="E1482" s="17"/>
      <c r="F1482" s="18" t="str">
        <f>IF($C1482="","",IFERROR(VLOOKUP($C1482,Services!$A$4:$C$203,3,FALSE),0))</f>
        <v/>
      </c>
      <c r="G1482" s="20" t="str">
        <f t="shared" si="46"/>
        <v/>
      </c>
      <c r="H1482" s="18"/>
      <c r="I1482" s="20" t="str">
        <f t="shared" si="47"/>
        <v/>
      </c>
      <c r="J1482" s="21" t="str">
        <f>IF(OR($A1482="",$C1482=""),"",$A1482&amp;"#"&amp;COUNTIFS($A$4:$A1482,$A1482,$C$4:$C1482,"&lt;&gt;"))</f>
        <v/>
      </c>
    </row>
    <row r="1483" spans="1:10" x14ac:dyDescent="0.3">
      <c r="A1483" s="17"/>
      <c r="B1483" s="19" t="str">
        <f>IF($A1483="","",IFERROR(INDEX(Bills!$B:$B,MATCH($A1483,Bills!$A:$A,0)),""))</f>
        <v/>
      </c>
      <c r="C1483" s="17"/>
      <c r="D1483" s="21" t="str">
        <f>IF($C1483="","",IFERROR(VLOOKUP($C1483,Services!$A$4:$C$203,2,FALSE),"Other"))</f>
        <v/>
      </c>
      <c r="E1483" s="17"/>
      <c r="F1483" s="18" t="str">
        <f>IF($C1483="","",IFERROR(VLOOKUP($C1483,Services!$A$4:$C$203,3,FALSE),0))</f>
        <v/>
      </c>
      <c r="G1483" s="20" t="str">
        <f t="shared" si="46"/>
        <v/>
      </c>
      <c r="H1483" s="18"/>
      <c r="I1483" s="20" t="str">
        <f t="shared" si="47"/>
        <v/>
      </c>
      <c r="J1483" s="21" t="str">
        <f>IF(OR($A1483="",$C1483=""),"",$A1483&amp;"#"&amp;COUNTIFS($A$4:$A1483,$A1483,$C$4:$C1483,"&lt;&gt;"))</f>
        <v/>
      </c>
    </row>
    <row r="1484" spans="1:10" x14ac:dyDescent="0.3">
      <c r="A1484" s="17"/>
      <c r="B1484" s="19" t="str">
        <f>IF($A1484="","",IFERROR(INDEX(Bills!$B:$B,MATCH($A1484,Bills!$A:$A,0)),""))</f>
        <v/>
      </c>
      <c r="C1484" s="17"/>
      <c r="D1484" s="21" t="str">
        <f>IF($C1484="","",IFERROR(VLOOKUP($C1484,Services!$A$4:$C$203,2,FALSE),"Other"))</f>
        <v/>
      </c>
      <c r="E1484" s="17"/>
      <c r="F1484" s="18" t="str">
        <f>IF($C1484="","",IFERROR(VLOOKUP($C1484,Services!$A$4:$C$203,3,FALSE),0))</f>
        <v/>
      </c>
      <c r="G1484" s="20" t="str">
        <f t="shared" si="46"/>
        <v/>
      </c>
      <c r="H1484" s="18"/>
      <c r="I1484" s="20" t="str">
        <f t="shared" si="47"/>
        <v/>
      </c>
      <c r="J1484" s="21" t="str">
        <f>IF(OR($A1484="",$C1484=""),"",$A1484&amp;"#"&amp;COUNTIFS($A$4:$A1484,$A1484,$C$4:$C1484,"&lt;&gt;"))</f>
        <v/>
      </c>
    </row>
    <row r="1485" spans="1:10" x14ac:dyDescent="0.3">
      <c r="A1485" s="17"/>
      <c r="B1485" s="19" t="str">
        <f>IF($A1485="","",IFERROR(INDEX(Bills!$B:$B,MATCH($A1485,Bills!$A:$A,0)),""))</f>
        <v/>
      </c>
      <c r="C1485" s="17"/>
      <c r="D1485" s="21" t="str">
        <f>IF($C1485="","",IFERROR(VLOOKUP($C1485,Services!$A$4:$C$203,2,FALSE),"Other"))</f>
        <v/>
      </c>
      <c r="E1485" s="17"/>
      <c r="F1485" s="18" t="str">
        <f>IF($C1485="","",IFERROR(VLOOKUP($C1485,Services!$A$4:$C$203,3,FALSE),0))</f>
        <v/>
      </c>
      <c r="G1485" s="20" t="str">
        <f t="shared" si="46"/>
        <v/>
      </c>
      <c r="H1485" s="18"/>
      <c r="I1485" s="20" t="str">
        <f t="shared" si="47"/>
        <v/>
      </c>
      <c r="J1485" s="21" t="str">
        <f>IF(OR($A1485="",$C1485=""),"",$A1485&amp;"#"&amp;COUNTIFS($A$4:$A1485,$A1485,$C$4:$C1485,"&lt;&gt;"))</f>
        <v/>
      </c>
    </row>
    <row r="1486" spans="1:10" x14ac:dyDescent="0.3">
      <c r="A1486" s="17"/>
      <c r="B1486" s="19" t="str">
        <f>IF($A1486="","",IFERROR(INDEX(Bills!$B:$B,MATCH($A1486,Bills!$A:$A,0)),""))</f>
        <v/>
      </c>
      <c r="C1486" s="17"/>
      <c r="D1486" s="21" t="str">
        <f>IF($C1486="","",IFERROR(VLOOKUP($C1486,Services!$A$4:$C$203,2,FALSE),"Other"))</f>
        <v/>
      </c>
      <c r="E1486" s="17"/>
      <c r="F1486" s="18" t="str">
        <f>IF($C1486="","",IFERROR(VLOOKUP($C1486,Services!$A$4:$C$203,3,FALSE),0))</f>
        <v/>
      </c>
      <c r="G1486" s="20" t="str">
        <f t="shared" si="46"/>
        <v/>
      </c>
      <c r="H1486" s="18"/>
      <c r="I1486" s="20" t="str">
        <f t="shared" si="47"/>
        <v/>
      </c>
      <c r="J1486" s="21" t="str">
        <f>IF(OR($A1486="",$C1486=""),"",$A1486&amp;"#"&amp;COUNTIFS($A$4:$A1486,$A1486,$C$4:$C1486,"&lt;&gt;"))</f>
        <v/>
      </c>
    </row>
    <row r="1487" spans="1:10" x14ac:dyDescent="0.3">
      <c r="A1487" s="17"/>
      <c r="B1487" s="19" t="str">
        <f>IF($A1487="","",IFERROR(INDEX(Bills!$B:$B,MATCH($A1487,Bills!$A:$A,0)),""))</f>
        <v/>
      </c>
      <c r="C1487" s="17"/>
      <c r="D1487" s="21" t="str">
        <f>IF($C1487="","",IFERROR(VLOOKUP($C1487,Services!$A$4:$C$203,2,FALSE),"Other"))</f>
        <v/>
      </c>
      <c r="E1487" s="17"/>
      <c r="F1487" s="18" t="str">
        <f>IF($C1487="","",IFERROR(VLOOKUP($C1487,Services!$A$4:$C$203,3,FALSE),0))</f>
        <v/>
      </c>
      <c r="G1487" s="20" t="str">
        <f t="shared" si="46"/>
        <v/>
      </c>
      <c r="H1487" s="18"/>
      <c r="I1487" s="20" t="str">
        <f t="shared" si="47"/>
        <v/>
      </c>
      <c r="J1487" s="21" t="str">
        <f>IF(OR($A1487="",$C1487=""),"",$A1487&amp;"#"&amp;COUNTIFS($A$4:$A1487,$A1487,$C$4:$C1487,"&lt;&gt;"))</f>
        <v/>
      </c>
    </row>
    <row r="1488" spans="1:10" x14ac:dyDescent="0.3">
      <c r="A1488" s="17"/>
      <c r="B1488" s="19" t="str">
        <f>IF($A1488="","",IFERROR(INDEX(Bills!$B:$B,MATCH($A1488,Bills!$A:$A,0)),""))</f>
        <v/>
      </c>
      <c r="C1488" s="17"/>
      <c r="D1488" s="21" t="str">
        <f>IF($C1488="","",IFERROR(VLOOKUP($C1488,Services!$A$4:$C$203,2,FALSE),"Other"))</f>
        <v/>
      </c>
      <c r="E1488" s="17"/>
      <c r="F1488" s="18" t="str">
        <f>IF($C1488="","",IFERROR(VLOOKUP($C1488,Services!$A$4:$C$203,3,FALSE),0))</f>
        <v/>
      </c>
      <c r="G1488" s="20" t="str">
        <f t="shared" si="46"/>
        <v/>
      </c>
      <c r="H1488" s="18"/>
      <c r="I1488" s="20" t="str">
        <f t="shared" si="47"/>
        <v/>
      </c>
      <c r="J1488" s="21" t="str">
        <f>IF(OR($A1488="",$C1488=""),"",$A1488&amp;"#"&amp;COUNTIFS($A$4:$A1488,$A1488,$C$4:$C1488,"&lt;&gt;"))</f>
        <v/>
      </c>
    </row>
    <row r="1489" spans="1:10" x14ac:dyDescent="0.3">
      <c r="A1489" s="17"/>
      <c r="B1489" s="19" t="str">
        <f>IF($A1489="","",IFERROR(INDEX(Bills!$B:$B,MATCH($A1489,Bills!$A:$A,0)),""))</f>
        <v/>
      </c>
      <c r="C1489" s="17"/>
      <c r="D1489" s="21" t="str">
        <f>IF($C1489="","",IFERROR(VLOOKUP($C1489,Services!$A$4:$C$203,2,FALSE),"Other"))</f>
        <v/>
      </c>
      <c r="E1489" s="17"/>
      <c r="F1489" s="18" t="str">
        <f>IF($C1489="","",IFERROR(VLOOKUP($C1489,Services!$A$4:$C$203,3,FALSE),0))</f>
        <v/>
      </c>
      <c r="G1489" s="20" t="str">
        <f t="shared" si="46"/>
        <v/>
      </c>
      <c r="H1489" s="18"/>
      <c r="I1489" s="20" t="str">
        <f t="shared" si="47"/>
        <v/>
      </c>
      <c r="J1489" s="21" t="str">
        <f>IF(OR($A1489="",$C1489=""),"",$A1489&amp;"#"&amp;COUNTIFS($A$4:$A1489,$A1489,$C$4:$C1489,"&lt;&gt;"))</f>
        <v/>
      </c>
    </row>
    <row r="1490" spans="1:10" x14ac:dyDescent="0.3">
      <c r="A1490" s="17"/>
      <c r="B1490" s="19" t="str">
        <f>IF($A1490="","",IFERROR(INDEX(Bills!$B:$B,MATCH($A1490,Bills!$A:$A,0)),""))</f>
        <v/>
      </c>
      <c r="C1490" s="17"/>
      <c r="D1490" s="21" t="str">
        <f>IF($C1490="","",IFERROR(VLOOKUP($C1490,Services!$A$4:$C$203,2,FALSE),"Other"))</f>
        <v/>
      </c>
      <c r="E1490" s="17"/>
      <c r="F1490" s="18" t="str">
        <f>IF($C1490="","",IFERROR(VLOOKUP($C1490,Services!$A$4:$C$203,3,FALSE),0))</f>
        <v/>
      </c>
      <c r="G1490" s="20" t="str">
        <f t="shared" si="46"/>
        <v/>
      </c>
      <c r="H1490" s="18"/>
      <c r="I1490" s="20" t="str">
        <f t="shared" si="47"/>
        <v/>
      </c>
      <c r="J1490" s="21" t="str">
        <f>IF(OR($A1490="",$C1490=""),"",$A1490&amp;"#"&amp;COUNTIFS($A$4:$A1490,$A1490,$C$4:$C1490,"&lt;&gt;"))</f>
        <v/>
      </c>
    </row>
    <row r="1491" spans="1:10" x14ac:dyDescent="0.3">
      <c r="A1491" s="17"/>
      <c r="B1491" s="19" t="str">
        <f>IF($A1491="","",IFERROR(INDEX(Bills!$B:$B,MATCH($A1491,Bills!$A:$A,0)),""))</f>
        <v/>
      </c>
      <c r="C1491" s="17"/>
      <c r="D1491" s="21" t="str">
        <f>IF($C1491="","",IFERROR(VLOOKUP($C1491,Services!$A$4:$C$203,2,FALSE),"Other"))</f>
        <v/>
      </c>
      <c r="E1491" s="17"/>
      <c r="F1491" s="18" t="str">
        <f>IF($C1491="","",IFERROR(VLOOKUP($C1491,Services!$A$4:$C$203,3,FALSE),0))</f>
        <v/>
      </c>
      <c r="G1491" s="20" t="str">
        <f t="shared" si="46"/>
        <v/>
      </c>
      <c r="H1491" s="18"/>
      <c r="I1491" s="20" t="str">
        <f t="shared" si="47"/>
        <v/>
      </c>
      <c r="J1491" s="21" t="str">
        <f>IF(OR($A1491="",$C1491=""),"",$A1491&amp;"#"&amp;COUNTIFS($A$4:$A1491,$A1491,$C$4:$C1491,"&lt;&gt;"))</f>
        <v/>
      </c>
    </row>
    <row r="1492" spans="1:10" x14ac:dyDescent="0.3">
      <c r="A1492" s="17"/>
      <c r="B1492" s="19" t="str">
        <f>IF($A1492="","",IFERROR(INDEX(Bills!$B:$B,MATCH($A1492,Bills!$A:$A,0)),""))</f>
        <v/>
      </c>
      <c r="C1492" s="17"/>
      <c r="D1492" s="21" t="str">
        <f>IF($C1492="","",IFERROR(VLOOKUP($C1492,Services!$A$4:$C$203,2,FALSE),"Other"))</f>
        <v/>
      </c>
      <c r="E1492" s="17"/>
      <c r="F1492" s="18" t="str">
        <f>IF($C1492="","",IFERROR(VLOOKUP($C1492,Services!$A$4:$C$203,3,FALSE),0))</f>
        <v/>
      </c>
      <c r="G1492" s="20" t="str">
        <f t="shared" si="46"/>
        <v/>
      </c>
      <c r="H1492" s="18"/>
      <c r="I1492" s="20" t="str">
        <f t="shared" si="47"/>
        <v/>
      </c>
      <c r="J1492" s="21" t="str">
        <f>IF(OR($A1492="",$C1492=""),"",$A1492&amp;"#"&amp;COUNTIFS($A$4:$A1492,$A1492,$C$4:$C1492,"&lt;&gt;"))</f>
        <v/>
      </c>
    </row>
    <row r="1493" spans="1:10" x14ac:dyDescent="0.3">
      <c r="A1493" s="17"/>
      <c r="B1493" s="19" t="str">
        <f>IF($A1493="","",IFERROR(INDEX(Bills!$B:$B,MATCH($A1493,Bills!$A:$A,0)),""))</f>
        <v/>
      </c>
      <c r="C1493" s="17"/>
      <c r="D1493" s="21" t="str">
        <f>IF($C1493="","",IFERROR(VLOOKUP($C1493,Services!$A$4:$C$203,2,FALSE),"Other"))</f>
        <v/>
      </c>
      <c r="E1493" s="17"/>
      <c r="F1493" s="18" t="str">
        <f>IF($C1493="","",IFERROR(VLOOKUP($C1493,Services!$A$4:$C$203,3,FALSE),0))</f>
        <v/>
      </c>
      <c r="G1493" s="20" t="str">
        <f t="shared" si="46"/>
        <v/>
      </c>
      <c r="H1493" s="18"/>
      <c r="I1493" s="20" t="str">
        <f t="shared" si="47"/>
        <v/>
      </c>
      <c r="J1493" s="21" t="str">
        <f>IF(OR($A1493="",$C1493=""),"",$A1493&amp;"#"&amp;COUNTIFS($A$4:$A1493,$A1493,$C$4:$C1493,"&lt;&gt;"))</f>
        <v/>
      </c>
    </row>
    <row r="1494" spans="1:10" x14ac:dyDescent="0.3">
      <c r="A1494" s="17"/>
      <c r="B1494" s="19" t="str">
        <f>IF($A1494="","",IFERROR(INDEX(Bills!$B:$B,MATCH($A1494,Bills!$A:$A,0)),""))</f>
        <v/>
      </c>
      <c r="C1494" s="17"/>
      <c r="D1494" s="21" t="str">
        <f>IF($C1494="","",IFERROR(VLOOKUP($C1494,Services!$A$4:$C$203,2,FALSE),"Other"))</f>
        <v/>
      </c>
      <c r="E1494" s="17"/>
      <c r="F1494" s="18" t="str">
        <f>IF($C1494="","",IFERROR(VLOOKUP($C1494,Services!$A$4:$C$203,3,FALSE),0))</f>
        <v/>
      </c>
      <c r="G1494" s="20" t="str">
        <f t="shared" si="46"/>
        <v/>
      </c>
      <c r="H1494" s="18"/>
      <c r="I1494" s="20" t="str">
        <f t="shared" si="47"/>
        <v/>
      </c>
      <c r="J1494" s="21" t="str">
        <f>IF(OR($A1494="",$C1494=""),"",$A1494&amp;"#"&amp;COUNTIFS($A$4:$A1494,$A1494,$C$4:$C1494,"&lt;&gt;"))</f>
        <v/>
      </c>
    </row>
    <row r="1495" spans="1:10" x14ac:dyDescent="0.3">
      <c r="A1495" s="17"/>
      <c r="B1495" s="19" t="str">
        <f>IF($A1495="","",IFERROR(INDEX(Bills!$B:$B,MATCH($A1495,Bills!$A:$A,0)),""))</f>
        <v/>
      </c>
      <c r="C1495" s="17"/>
      <c r="D1495" s="21" t="str">
        <f>IF($C1495="","",IFERROR(VLOOKUP($C1495,Services!$A$4:$C$203,2,FALSE),"Other"))</f>
        <v/>
      </c>
      <c r="E1495" s="17"/>
      <c r="F1495" s="18" t="str">
        <f>IF($C1495="","",IFERROR(VLOOKUP($C1495,Services!$A$4:$C$203,3,FALSE),0))</f>
        <v/>
      </c>
      <c r="G1495" s="20" t="str">
        <f t="shared" si="46"/>
        <v/>
      </c>
      <c r="H1495" s="18"/>
      <c r="I1495" s="20" t="str">
        <f t="shared" si="47"/>
        <v/>
      </c>
      <c r="J1495" s="21" t="str">
        <f>IF(OR($A1495="",$C1495=""),"",$A1495&amp;"#"&amp;COUNTIFS($A$4:$A1495,$A1495,$C$4:$C1495,"&lt;&gt;"))</f>
        <v/>
      </c>
    </row>
    <row r="1496" spans="1:10" x14ac:dyDescent="0.3">
      <c r="A1496" s="17"/>
      <c r="B1496" s="19" t="str">
        <f>IF($A1496="","",IFERROR(INDEX(Bills!$B:$B,MATCH($A1496,Bills!$A:$A,0)),""))</f>
        <v/>
      </c>
      <c r="C1496" s="17"/>
      <c r="D1496" s="21" t="str">
        <f>IF($C1496="","",IFERROR(VLOOKUP($C1496,Services!$A$4:$C$203,2,FALSE),"Other"))</f>
        <v/>
      </c>
      <c r="E1496" s="17"/>
      <c r="F1496" s="18" t="str">
        <f>IF($C1496="","",IFERROR(VLOOKUP($C1496,Services!$A$4:$C$203,3,FALSE),0))</f>
        <v/>
      </c>
      <c r="G1496" s="20" t="str">
        <f t="shared" si="46"/>
        <v/>
      </c>
      <c r="H1496" s="18"/>
      <c r="I1496" s="20" t="str">
        <f t="shared" si="47"/>
        <v/>
      </c>
      <c r="J1496" s="21" t="str">
        <f>IF(OR($A1496="",$C1496=""),"",$A1496&amp;"#"&amp;COUNTIFS($A$4:$A1496,$A1496,$C$4:$C1496,"&lt;&gt;"))</f>
        <v/>
      </c>
    </row>
    <row r="1497" spans="1:10" x14ac:dyDescent="0.3">
      <c r="A1497" s="17"/>
      <c r="B1497" s="19" t="str">
        <f>IF($A1497="","",IFERROR(INDEX(Bills!$B:$B,MATCH($A1497,Bills!$A:$A,0)),""))</f>
        <v/>
      </c>
      <c r="C1497" s="17"/>
      <c r="D1497" s="21" t="str">
        <f>IF($C1497="","",IFERROR(VLOOKUP($C1497,Services!$A$4:$C$203,2,FALSE),"Other"))</f>
        <v/>
      </c>
      <c r="E1497" s="17"/>
      <c r="F1497" s="18" t="str">
        <f>IF($C1497="","",IFERROR(VLOOKUP($C1497,Services!$A$4:$C$203,3,FALSE),0))</f>
        <v/>
      </c>
      <c r="G1497" s="20" t="str">
        <f t="shared" si="46"/>
        <v/>
      </c>
      <c r="H1497" s="18"/>
      <c r="I1497" s="20" t="str">
        <f t="shared" si="47"/>
        <v/>
      </c>
      <c r="J1497" s="21" t="str">
        <f>IF(OR($A1497="",$C1497=""),"",$A1497&amp;"#"&amp;COUNTIFS($A$4:$A1497,$A1497,$C$4:$C1497,"&lt;&gt;"))</f>
        <v/>
      </c>
    </row>
    <row r="1498" spans="1:10" x14ac:dyDescent="0.3">
      <c r="A1498" s="17"/>
      <c r="B1498" s="19" t="str">
        <f>IF($A1498="","",IFERROR(INDEX(Bills!$B:$B,MATCH($A1498,Bills!$A:$A,0)),""))</f>
        <v/>
      </c>
      <c r="C1498" s="17"/>
      <c r="D1498" s="21" t="str">
        <f>IF($C1498="","",IFERROR(VLOOKUP($C1498,Services!$A$4:$C$203,2,FALSE),"Other"))</f>
        <v/>
      </c>
      <c r="E1498" s="17"/>
      <c r="F1498" s="18" t="str">
        <f>IF($C1498="","",IFERROR(VLOOKUP($C1498,Services!$A$4:$C$203,3,FALSE),0))</f>
        <v/>
      </c>
      <c r="G1498" s="20" t="str">
        <f t="shared" si="46"/>
        <v/>
      </c>
      <c r="H1498" s="18"/>
      <c r="I1498" s="20" t="str">
        <f t="shared" si="47"/>
        <v/>
      </c>
      <c r="J1498" s="21" t="str">
        <f>IF(OR($A1498="",$C1498=""),"",$A1498&amp;"#"&amp;COUNTIFS($A$4:$A1498,$A1498,$C$4:$C1498,"&lt;&gt;"))</f>
        <v/>
      </c>
    </row>
    <row r="1499" spans="1:10" x14ac:dyDescent="0.3">
      <c r="A1499" s="17"/>
      <c r="B1499" s="19" t="str">
        <f>IF($A1499="","",IFERROR(INDEX(Bills!$B:$B,MATCH($A1499,Bills!$A:$A,0)),""))</f>
        <v/>
      </c>
      <c r="C1499" s="17"/>
      <c r="D1499" s="21" t="str">
        <f>IF($C1499="","",IFERROR(VLOOKUP($C1499,Services!$A$4:$C$203,2,FALSE),"Other"))</f>
        <v/>
      </c>
      <c r="E1499" s="17"/>
      <c r="F1499" s="18" t="str">
        <f>IF($C1499="","",IFERROR(VLOOKUP($C1499,Services!$A$4:$C$203,3,FALSE),0))</f>
        <v/>
      </c>
      <c r="G1499" s="20" t="str">
        <f t="shared" si="46"/>
        <v/>
      </c>
      <c r="H1499" s="18"/>
      <c r="I1499" s="20" t="str">
        <f t="shared" si="47"/>
        <v/>
      </c>
      <c r="J1499" s="21" t="str">
        <f>IF(OR($A1499="",$C1499=""),"",$A1499&amp;"#"&amp;COUNTIFS($A$4:$A1499,$A1499,$C$4:$C1499,"&lt;&gt;"))</f>
        <v/>
      </c>
    </row>
    <row r="1500" spans="1:10" x14ac:dyDescent="0.3">
      <c r="A1500" s="17"/>
      <c r="B1500" s="19" t="str">
        <f>IF($A1500="","",IFERROR(INDEX(Bills!$B:$B,MATCH($A1500,Bills!$A:$A,0)),""))</f>
        <v/>
      </c>
      <c r="C1500" s="17"/>
      <c r="D1500" s="21" t="str">
        <f>IF($C1500="","",IFERROR(VLOOKUP($C1500,Services!$A$4:$C$203,2,FALSE),"Other"))</f>
        <v/>
      </c>
      <c r="E1500" s="17"/>
      <c r="F1500" s="18" t="str">
        <f>IF($C1500="","",IFERROR(VLOOKUP($C1500,Services!$A$4:$C$203,3,FALSE),0))</f>
        <v/>
      </c>
      <c r="G1500" s="20" t="str">
        <f t="shared" si="46"/>
        <v/>
      </c>
      <c r="H1500" s="18"/>
      <c r="I1500" s="20" t="str">
        <f t="shared" si="47"/>
        <v/>
      </c>
      <c r="J1500" s="21" t="str">
        <f>IF(OR($A1500="",$C1500=""),"",$A1500&amp;"#"&amp;COUNTIFS($A$4:$A1500,$A1500,$C$4:$C1500,"&lt;&gt;"))</f>
        <v/>
      </c>
    </row>
    <row r="1501" spans="1:10" x14ac:dyDescent="0.3">
      <c r="A1501" s="17"/>
      <c r="B1501" s="19" t="str">
        <f>IF($A1501="","",IFERROR(INDEX(Bills!$B:$B,MATCH($A1501,Bills!$A:$A,0)),""))</f>
        <v/>
      </c>
      <c r="C1501" s="17"/>
      <c r="D1501" s="21" t="str">
        <f>IF($C1501="","",IFERROR(VLOOKUP($C1501,Services!$A$4:$C$203,2,FALSE),"Other"))</f>
        <v/>
      </c>
      <c r="E1501" s="17"/>
      <c r="F1501" s="18" t="str">
        <f>IF($C1501="","",IFERROR(VLOOKUP($C1501,Services!$A$4:$C$203,3,FALSE),0))</f>
        <v/>
      </c>
      <c r="G1501" s="20" t="str">
        <f t="shared" si="46"/>
        <v/>
      </c>
      <c r="H1501" s="18"/>
      <c r="I1501" s="20" t="str">
        <f t="shared" si="47"/>
        <v/>
      </c>
      <c r="J1501" s="21" t="str">
        <f>IF(OR($A1501="",$C1501=""),"",$A1501&amp;"#"&amp;COUNTIFS($A$4:$A1501,$A1501,$C$4:$C1501,"&lt;&gt;"))</f>
        <v/>
      </c>
    </row>
    <row r="1502" spans="1:10" x14ac:dyDescent="0.3">
      <c r="A1502" s="17"/>
      <c r="B1502" s="19" t="str">
        <f>IF($A1502="","",IFERROR(INDEX(Bills!$B:$B,MATCH($A1502,Bills!$A:$A,0)),""))</f>
        <v/>
      </c>
      <c r="C1502" s="17"/>
      <c r="D1502" s="21" t="str">
        <f>IF($C1502="","",IFERROR(VLOOKUP($C1502,Services!$A$4:$C$203,2,FALSE),"Other"))</f>
        <v/>
      </c>
      <c r="E1502" s="17"/>
      <c r="F1502" s="18" t="str">
        <f>IF($C1502="","",IFERROR(VLOOKUP($C1502,Services!$A$4:$C$203,3,FALSE),0))</f>
        <v/>
      </c>
      <c r="G1502" s="20" t="str">
        <f t="shared" si="46"/>
        <v/>
      </c>
      <c r="H1502" s="18"/>
      <c r="I1502" s="20" t="str">
        <f t="shared" si="47"/>
        <v/>
      </c>
      <c r="J1502" s="21" t="str">
        <f>IF(OR($A1502="",$C1502=""),"",$A1502&amp;"#"&amp;COUNTIFS($A$4:$A1502,$A1502,$C$4:$C1502,"&lt;&gt;"))</f>
        <v/>
      </c>
    </row>
    <row r="1503" spans="1:10" x14ac:dyDescent="0.3">
      <c r="A1503" s="17"/>
      <c r="B1503" s="19" t="str">
        <f>IF($A1503="","",IFERROR(INDEX(Bills!$B:$B,MATCH($A1503,Bills!$A:$A,0)),""))</f>
        <v/>
      </c>
      <c r="C1503" s="17"/>
      <c r="D1503" s="21" t="str">
        <f>IF($C1503="","",IFERROR(VLOOKUP($C1503,Services!$A$4:$C$203,2,FALSE),"Other"))</f>
        <v/>
      </c>
      <c r="E1503" s="17"/>
      <c r="F1503" s="18" t="str">
        <f>IF($C1503="","",IFERROR(VLOOKUP($C1503,Services!$A$4:$C$203,3,FALSE),0))</f>
        <v/>
      </c>
      <c r="G1503" s="20" t="str">
        <f t="shared" si="46"/>
        <v/>
      </c>
      <c r="H1503" s="18"/>
      <c r="I1503" s="20" t="str">
        <f t="shared" si="47"/>
        <v/>
      </c>
      <c r="J1503" s="21" t="str">
        <f>IF(OR($A1503="",$C1503=""),"",$A1503&amp;"#"&amp;COUNTIFS($A$4:$A1503,$A1503,$C$4:$C1503,"&lt;&gt;"))</f>
        <v/>
      </c>
    </row>
    <row r="1504" spans="1:10" x14ac:dyDescent="0.3">
      <c r="A1504" s="17"/>
      <c r="B1504" s="19" t="str">
        <f>IF($A1504="","",IFERROR(INDEX(Bills!$B:$B,MATCH($A1504,Bills!$A:$A,0)),""))</f>
        <v/>
      </c>
      <c r="C1504" s="17"/>
      <c r="D1504" s="21" t="str">
        <f>IF($C1504="","",IFERROR(VLOOKUP($C1504,Services!$A$4:$C$203,2,FALSE),"Other"))</f>
        <v/>
      </c>
      <c r="E1504" s="17"/>
      <c r="F1504" s="18" t="str">
        <f>IF($C1504="","",IFERROR(VLOOKUP($C1504,Services!$A$4:$C$203,3,FALSE),0))</f>
        <v/>
      </c>
      <c r="G1504" s="20" t="str">
        <f t="shared" si="46"/>
        <v/>
      </c>
      <c r="H1504" s="18"/>
      <c r="I1504" s="20" t="str">
        <f t="shared" si="47"/>
        <v/>
      </c>
      <c r="J1504" s="21" t="str">
        <f>IF(OR($A1504="",$C1504=""),"",$A1504&amp;"#"&amp;COUNTIFS($A$4:$A1504,$A1504,$C$4:$C1504,"&lt;&gt;"))</f>
        <v/>
      </c>
    </row>
    <row r="1505" spans="1:10" x14ac:dyDescent="0.3">
      <c r="A1505" s="17"/>
      <c r="B1505" s="19" t="str">
        <f>IF($A1505="","",IFERROR(INDEX(Bills!$B:$B,MATCH($A1505,Bills!$A:$A,0)),""))</f>
        <v/>
      </c>
      <c r="C1505" s="17"/>
      <c r="D1505" s="21" t="str">
        <f>IF($C1505="","",IFERROR(VLOOKUP($C1505,Services!$A$4:$C$203,2,FALSE),"Other"))</f>
        <v/>
      </c>
      <c r="E1505" s="17"/>
      <c r="F1505" s="18" t="str">
        <f>IF($C1505="","",IFERROR(VLOOKUP($C1505,Services!$A$4:$C$203,3,FALSE),0))</f>
        <v/>
      </c>
      <c r="G1505" s="20" t="str">
        <f t="shared" si="46"/>
        <v/>
      </c>
      <c r="H1505" s="18"/>
      <c r="I1505" s="20" t="str">
        <f t="shared" si="47"/>
        <v/>
      </c>
      <c r="J1505" s="21" t="str">
        <f>IF(OR($A1505="",$C1505=""),"",$A1505&amp;"#"&amp;COUNTIFS($A$4:$A1505,$A1505,$C$4:$C1505,"&lt;&gt;"))</f>
        <v/>
      </c>
    </row>
    <row r="1506" spans="1:10" x14ac:dyDescent="0.3">
      <c r="A1506" s="17"/>
      <c r="B1506" s="19" t="str">
        <f>IF($A1506="","",IFERROR(INDEX(Bills!$B:$B,MATCH($A1506,Bills!$A:$A,0)),""))</f>
        <v/>
      </c>
      <c r="C1506" s="17"/>
      <c r="D1506" s="21" t="str">
        <f>IF($C1506="","",IFERROR(VLOOKUP($C1506,Services!$A$4:$C$203,2,FALSE),"Other"))</f>
        <v/>
      </c>
      <c r="E1506" s="17"/>
      <c r="F1506" s="18" t="str">
        <f>IF($C1506="","",IFERROR(VLOOKUP($C1506,Services!$A$4:$C$203,3,FALSE),0))</f>
        <v/>
      </c>
      <c r="G1506" s="20" t="str">
        <f t="shared" si="46"/>
        <v/>
      </c>
      <c r="H1506" s="18"/>
      <c r="I1506" s="20" t="str">
        <f t="shared" si="47"/>
        <v/>
      </c>
      <c r="J1506" s="21" t="str">
        <f>IF(OR($A1506="",$C1506=""),"",$A1506&amp;"#"&amp;COUNTIFS($A$4:$A1506,$A1506,$C$4:$C1506,"&lt;&gt;"))</f>
        <v/>
      </c>
    </row>
    <row r="1507" spans="1:10" x14ac:dyDescent="0.3">
      <c r="A1507" s="17"/>
      <c r="B1507" s="19" t="str">
        <f>IF($A1507="","",IFERROR(INDEX(Bills!$B:$B,MATCH($A1507,Bills!$A:$A,0)),""))</f>
        <v/>
      </c>
      <c r="C1507" s="17"/>
      <c r="D1507" s="21" t="str">
        <f>IF($C1507="","",IFERROR(VLOOKUP($C1507,Services!$A$4:$C$203,2,FALSE),"Other"))</f>
        <v/>
      </c>
      <c r="E1507" s="17"/>
      <c r="F1507" s="18" t="str">
        <f>IF($C1507="","",IFERROR(VLOOKUP($C1507,Services!$A$4:$C$203,3,FALSE),0))</f>
        <v/>
      </c>
      <c r="G1507" s="20" t="str">
        <f t="shared" si="46"/>
        <v/>
      </c>
      <c r="H1507" s="18"/>
      <c r="I1507" s="20" t="str">
        <f t="shared" si="47"/>
        <v/>
      </c>
      <c r="J1507" s="21" t="str">
        <f>IF(OR($A1507="",$C1507=""),"",$A1507&amp;"#"&amp;COUNTIFS($A$4:$A1507,$A1507,$C$4:$C1507,"&lt;&gt;"))</f>
        <v/>
      </c>
    </row>
    <row r="1508" spans="1:10" x14ac:dyDescent="0.3">
      <c r="A1508" s="17"/>
      <c r="B1508" s="19" t="str">
        <f>IF($A1508="","",IFERROR(INDEX(Bills!$B:$B,MATCH($A1508,Bills!$A:$A,0)),""))</f>
        <v/>
      </c>
      <c r="C1508" s="17"/>
      <c r="D1508" s="21" t="str">
        <f>IF($C1508="","",IFERROR(VLOOKUP($C1508,Services!$A$4:$C$203,2,FALSE),"Other"))</f>
        <v/>
      </c>
      <c r="E1508" s="17"/>
      <c r="F1508" s="18" t="str">
        <f>IF($C1508="","",IFERROR(VLOOKUP($C1508,Services!$A$4:$C$203,3,FALSE),0))</f>
        <v/>
      </c>
      <c r="G1508" s="20" t="str">
        <f t="shared" si="46"/>
        <v/>
      </c>
      <c r="H1508" s="18"/>
      <c r="I1508" s="20" t="str">
        <f t="shared" si="47"/>
        <v/>
      </c>
      <c r="J1508" s="21" t="str">
        <f>IF(OR($A1508="",$C1508=""),"",$A1508&amp;"#"&amp;COUNTIFS($A$4:$A1508,$A1508,$C$4:$C1508,"&lt;&gt;"))</f>
        <v/>
      </c>
    </row>
    <row r="1509" spans="1:10" x14ac:dyDescent="0.3">
      <c r="A1509" s="17"/>
      <c r="B1509" s="19" t="str">
        <f>IF($A1509="","",IFERROR(INDEX(Bills!$B:$B,MATCH($A1509,Bills!$A:$A,0)),""))</f>
        <v/>
      </c>
      <c r="C1509" s="17"/>
      <c r="D1509" s="21" t="str">
        <f>IF($C1509="","",IFERROR(VLOOKUP($C1509,Services!$A$4:$C$203,2,FALSE),"Other"))</f>
        <v/>
      </c>
      <c r="E1509" s="17"/>
      <c r="F1509" s="18" t="str">
        <f>IF($C1509="","",IFERROR(VLOOKUP($C1509,Services!$A$4:$C$203,3,FALSE),0))</f>
        <v/>
      </c>
      <c r="G1509" s="20" t="str">
        <f t="shared" si="46"/>
        <v/>
      </c>
      <c r="H1509" s="18"/>
      <c r="I1509" s="20" t="str">
        <f t="shared" si="47"/>
        <v/>
      </c>
      <c r="J1509" s="21" t="str">
        <f>IF(OR($A1509="",$C1509=""),"",$A1509&amp;"#"&amp;COUNTIFS($A$4:$A1509,$A1509,$C$4:$C1509,"&lt;&gt;"))</f>
        <v/>
      </c>
    </row>
    <row r="1510" spans="1:10" x14ac:dyDescent="0.3">
      <c r="A1510" s="17"/>
      <c r="B1510" s="19" t="str">
        <f>IF($A1510="","",IFERROR(INDEX(Bills!$B:$B,MATCH($A1510,Bills!$A:$A,0)),""))</f>
        <v/>
      </c>
      <c r="C1510" s="17"/>
      <c r="D1510" s="21" t="str">
        <f>IF($C1510="","",IFERROR(VLOOKUP($C1510,Services!$A$4:$C$203,2,FALSE),"Other"))</f>
        <v/>
      </c>
      <c r="E1510" s="17"/>
      <c r="F1510" s="18" t="str">
        <f>IF($C1510="","",IFERROR(VLOOKUP($C1510,Services!$A$4:$C$203,3,FALSE),0))</f>
        <v/>
      </c>
      <c r="G1510" s="20" t="str">
        <f t="shared" si="46"/>
        <v/>
      </c>
      <c r="H1510" s="18"/>
      <c r="I1510" s="20" t="str">
        <f t="shared" si="47"/>
        <v/>
      </c>
      <c r="J1510" s="21" t="str">
        <f>IF(OR($A1510="",$C1510=""),"",$A1510&amp;"#"&amp;COUNTIFS($A$4:$A1510,$A1510,$C$4:$C1510,"&lt;&gt;"))</f>
        <v/>
      </c>
    </row>
    <row r="1511" spans="1:10" x14ac:dyDescent="0.3">
      <c r="A1511" s="17"/>
      <c r="B1511" s="19" t="str">
        <f>IF($A1511="","",IFERROR(INDEX(Bills!$B:$B,MATCH($A1511,Bills!$A:$A,0)),""))</f>
        <v/>
      </c>
      <c r="C1511" s="17"/>
      <c r="D1511" s="21" t="str">
        <f>IF($C1511="","",IFERROR(VLOOKUP($C1511,Services!$A$4:$C$203,2,FALSE),"Other"))</f>
        <v/>
      </c>
      <c r="E1511" s="17"/>
      <c r="F1511" s="18" t="str">
        <f>IF($C1511="","",IFERROR(VLOOKUP($C1511,Services!$A$4:$C$203,3,FALSE),0))</f>
        <v/>
      </c>
      <c r="G1511" s="20" t="str">
        <f t="shared" si="46"/>
        <v/>
      </c>
      <c r="H1511" s="18"/>
      <c r="I1511" s="20" t="str">
        <f t="shared" si="47"/>
        <v/>
      </c>
      <c r="J1511" s="21" t="str">
        <f>IF(OR($A1511="",$C1511=""),"",$A1511&amp;"#"&amp;COUNTIFS($A$4:$A1511,$A1511,$C$4:$C1511,"&lt;&gt;"))</f>
        <v/>
      </c>
    </row>
    <row r="1512" spans="1:10" x14ac:dyDescent="0.3">
      <c r="A1512" s="17"/>
      <c r="B1512" s="19" t="str">
        <f>IF($A1512="","",IFERROR(INDEX(Bills!$B:$B,MATCH($A1512,Bills!$A:$A,0)),""))</f>
        <v/>
      </c>
      <c r="C1512" s="17"/>
      <c r="D1512" s="21" t="str">
        <f>IF($C1512="","",IFERROR(VLOOKUP($C1512,Services!$A$4:$C$203,2,FALSE),"Other"))</f>
        <v/>
      </c>
      <c r="E1512" s="17"/>
      <c r="F1512" s="18" t="str">
        <f>IF($C1512="","",IFERROR(VLOOKUP($C1512,Services!$A$4:$C$203,3,FALSE),0))</f>
        <v/>
      </c>
      <c r="G1512" s="20" t="str">
        <f t="shared" si="46"/>
        <v/>
      </c>
      <c r="H1512" s="18"/>
      <c r="I1512" s="20" t="str">
        <f t="shared" si="47"/>
        <v/>
      </c>
      <c r="J1512" s="21" t="str">
        <f>IF(OR($A1512="",$C1512=""),"",$A1512&amp;"#"&amp;COUNTIFS($A$4:$A1512,$A1512,$C$4:$C1512,"&lt;&gt;"))</f>
        <v/>
      </c>
    </row>
    <row r="1513" spans="1:10" x14ac:dyDescent="0.3">
      <c r="A1513" s="17"/>
      <c r="B1513" s="19" t="str">
        <f>IF($A1513="","",IFERROR(INDEX(Bills!$B:$B,MATCH($A1513,Bills!$A:$A,0)),""))</f>
        <v/>
      </c>
      <c r="C1513" s="17"/>
      <c r="D1513" s="21" t="str">
        <f>IF($C1513="","",IFERROR(VLOOKUP($C1513,Services!$A$4:$C$203,2,FALSE),"Other"))</f>
        <v/>
      </c>
      <c r="E1513" s="17"/>
      <c r="F1513" s="18" t="str">
        <f>IF($C1513="","",IFERROR(VLOOKUP($C1513,Services!$A$4:$C$203,3,FALSE),0))</f>
        <v/>
      </c>
      <c r="G1513" s="20" t="str">
        <f t="shared" si="46"/>
        <v/>
      </c>
      <c r="H1513" s="18"/>
      <c r="I1513" s="20" t="str">
        <f t="shared" si="47"/>
        <v/>
      </c>
      <c r="J1513" s="21" t="str">
        <f>IF(OR($A1513="",$C1513=""),"",$A1513&amp;"#"&amp;COUNTIFS($A$4:$A1513,$A1513,$C$4:$C1513,"&lt;&gt;"))</f>
        <v/>
      </c>
    </row>
    <row r="1514" spans="1:10" x14ac:dyDescent="0.3">
      <c r="A1514" s="17"/>
      <c r="B1514" s="19" t="str">
        <f>IF($A1514="","",IFERROR(INDEX(Bills!$B:$B,MATCH($A1514,Bills!$A:$A,0)),""))</f>
        <v/>
      </c>
      <c r="C1514" s="17"/>
      <c r="D1514" s="21" t="str">
        <f>IF($C1514="","",IFERROR(VLOOKUP($C1514,Services!$A$4:$C$203,2,FALSE),"Other"))</f>
        <v/>
      </c>
      <c r="E1514" s="17"/>
      <c r="F1514" s="18" t="str">
        <f>IF($C1514="","",IFERROR(VLOOKUP($C1514,Services!$A$4:$C$203,3,FALSE),0))</f>
        <v/>
      </c>
      <c r="G1514" s="20" t="str">
        <f t="shared" si="46"/>
        <v/>
      </c>
      <c r="H1514" s="18"/>
      <c r="I1514" s="20" t="str">
        <f t="shared" si="47"/>
        <v/>
      </c>
      <c r="J1514" s="21" t="str">
        <f>IF(OR($A1514="",$C1514=""),"",$A1514&amp;"#"&amp;COUNTIFS($A$4:$A1514,$A1514,$C$4:$C1514,"&lt;&gt;"))</f>
        <v/>
      </c>
    </row>
    <row r="1515" spans="1:10" x14ac:dyDescent="0.3">
      <c r="A1515" s="17"/>
      <c r="B1515" s="19" t="str">
        <f>IF($A1515="","",IFERROR(INDEX(Bills!$B:$B,MATCH($A1515,Bills!$A:$A,0)),""))</f>
        <v/>
      </c>
      <c r="C1515" s="17"/>
      <c r="D1515" s="21" t="str">
        <f>IF($C1515="","",IFERROR(VLOOKUP($C1515,Services!$A$4:$C$203,2,FALSE),"Other"))</f>
        <v/>
      </c>
      <c r="E1515" s="17"/>
      <c r="F1515" s="18" t="str">
        <f>IF($C1515="","",IFERROR(VLOOKUP($C1515,Services!$A$4:$C$203,3,FALSE),0))</f>
        <v/>
      </c>
      <c r="G1515" s="20" t="str">
        <f t="shared" si="46"/>
        <v/>
      </c>
      <c r="H1515" s="18"/>
      <c r="I1515" s="20" t="str">
        <f t="shared" si="47"/>
        <v/>
      </c>
      <c r="J1515" s="21" t="str">
        <f>IF(OR($A1515="",$C1515=""),"",$A1515&amp;"#"&amp;COUNTIFS($A$4:$A1515,$A1515,$C$4:$C1515,"&lt;&gt;"))</f>
        <v/>
      </c>
    </row>
    <row r="1516" spans="1:10" x14ac:dyDescent="0.3">
      <c r="A1516" s="17"/>
      <c r="B1516" s="19" t="str">
        <f>IF($A1516="","",IFERROR(INDEX(Bills!$B:$B,MATCH($A1516,Bills!$A:$A,0)),""))</f>
        <v/>
      </c>
      <c r="C1516" s="17"/>
      <c r="D1516" s="21" t="str">
        <f>IF($C1516="","",IFERROR(VLOOKUP($C1516,Services!$A$4:$C$203,2,FALSE),"Other"))</f>
        <v/>
      </c>
      <c r="E1516" s="17"/>
      <c r="F1516" s="18" t="str">
        <f>IF($C1516="","",IFERROR(VLOOKUP($C1516,Services!$A$4:$C$203,3,FALSE),0))</f>
        <v/>
      </c>
      <c r="G1516" s="20" t="str">
        <f t="shared" si="46"/>
        <v/>
      </c>
      <c r="H1516" s="18"/>
      <c r="I1516" s="20" t="str">
        <f t="shared" si="47"/>
        <v/>
      </c>
      <c r="J1516" s="21" t="str">
        <f>IF(OR($A1516="",$C1516=""),"",$A1516&amp;"#"&amp;COUNTIFS($A$4:$A1516,$A1516,$C$4:$C1516,"&lt;&gt;"))</f>
        <v/>
      </c>
    </row>
    <row r="1517" spans="1:10" x14ac:dyDescent="0.3">
      <c r="A1517" s="17"/>
      <c r="B1517" s="19" t="str">
        <f>IF($A1517="","",IFERROR(INDEX(Bills!$B:$B,MATCH($A1517,Bills!$A:$A,0)),""))</f>
        <v/>
      </c>
      <c r="C1517" s="17"/>
      <c r="D1517" s="21" t="str">
        <f>IF($C1517="","",IFERROR(VLOOKUP($C1517,Services!$A$4:$C$203,2,FALSE),"Other"))</f>
        <v/>
      </c>
      <c r="E1517" s="17"/>
      <c r="F1517" s="18" t="str">
        <f>IF($C1517="","",IFERROR(VLOOKUP($C1517,Services!$A$4:$C$203,3,FALSE),0))</f>
        <v/>
      </c>
      <c r="G1517" s="20" t="str">
        <f t="shared" si="46"/>
        <v/>
      </c>
      <c r="H1517" s="18"/>
      <c r="I1517" s="20" t="str">
        <f t="shared" si="47"/>
        <v/>
      </c>
      <c r="J1517" s="21" t="str">
        <f>IF(OR($A1517="",$C1517=""),"",$A1517&amp;"#"&amp;COUNTIFS($A$4:$A1517,$A1517,$C$4:$C1517,"&lt;&gt;"))</f>
        <v/>
      </c>
    </row>
    <row r="1518" spans="1:10" x14ac:dyDescent="0.3">
      <c r="A1518" s="17"/>
      <c r="B1518" s="19" t="str">
        <f>IF($A1518="","",IFERROR(INDEX(Bills!$B:$B,MATCH($A1518,Bills!$A:$A,0)),""))</f>
        <v/>
      </c>
      <c r="C1518" s="17"/>
      <c r="D1518" s="21" t="str">
        <f>IF($C1518="","",IFERROR(VLOOKUP($C1518,Services!$A$4:$C$203,2,FALSE),"Other"))</f>
        <v/>
      </c>
      <c r="E1518" s="17"/>
      <c r="F1518" s="18" t="str">
        <f>IF($C1518="","",IFERROR(VLOOKUP($C1518,Services!$A$4:$C$203,3,FALSE),0))</f>
        <v/>
      </c>
      <c r="G1518" s="20" t="str">
        <f t="shared" si="46"/>
        <v/>
      </c>
      <c r="H1518" s="18"/>
      <c r="I1518" s="20" t="str">
        <f t="shared" si="47"/>
        <v/>
      </c>
      <c r="J1518" s="21" t="str">
        <f>IF(OR($A1518="",$C1518=""),"",$A1518&amp;"#"&amp;COUNTIFS($A$4:$A1518,$A1518,$C$4:$C1518,"&lt;&gt;"))</f>
        <v/>
      </c>
    </row>
    <row r="1519" spans="1:10" x14ac:dyDescent="0.3">
      <c r="A1519" s="17"/>
      <c r="B1519" s="19" t="str">
        <f>IF($A1519="","",IFERROR(INDEX(Bills!$B:$B,MATCH($A1519,Bills!$A:$A,0)),""))</f>
        <v/>
      </c>
      <c r="C1519" s="17"/>
      <c r="D1519" s="21" t="str">
        <f>IF($C1519="","",IFERROR(VLOOKUP($C1519,Services!$A$4:$C$203,2,FALSE),"Other"))</f>
        <v/>
      </c>
      <c r="E1519" s="17"/>
      <c r="F1519" s="18" t="str">
        <f>IF($C1519="","",IFERROR(VLOOKUP($C1519,Services!$A$4:$C$203,3,FALSE),0))</f>
        <v/>
      </c>
      <c r="G1519" s="20" t="str">
        <f t="shared" si="46"/>
        <v/>
      </c>
      <c r="H1519" s="18"/>
      <c r="I1519" s="20" t="str">
        <f t="shared" si="47"/>
        <v/>
      </c>
      <c r="J1519" s="21" t="str">
        <f>IF(OR($A1519="",$C1519=""),"",$A1519&amp;"#"&amp;COUNTIFS($A$4:$A1519,$A1519,$C$4:$C1519,"&lt;&gt;"))</f>
        <v/>
      </c>
    </row>
    <row r="1520" spans="1:10" x14ac:dyDescent="0.3">
      <c r="A1520" s="17"/>
      <c r="B1520" s="19" t="str">
        <f>IF($A1520="","",IFERROR(INDEX(Bills!$B:$B,MATCH($A1520,Bills!$A:$A,0)),""))</f>
        <v/>
      </c>
      <c r="C1520" s="17"/>
      <c r="D1520" s="21" t="str">
        <f>IF($C1520="","",IFERROR(VLOOKUP($C1520,Services!$A$4:$C$203,2,FALSE),"Other"))</f>
        <v/>
      </c>
      <c r="E1520" s="17"/>
      <c r="F1520" s="18" t="str">
        <f>IF($C1520="","",IFERROR(VLOOKUP($C1520,Services!$A$4:$C$203,3,FALSE),0))</f>
        <v/>
      </c>
      <c r="G1520" s="20" t="str">
        <f t="shared" si="46"/>
        <v/>
      </c>
      <c r="H1520" s="18"/>
      <c r="I1520" s="20" t="str">
        <f t="shared" si="47"/>
        <v/>
      </c>
      <c r="J1520" s="21" t="str">
        <f>IF(OR($A1520="",$C1520=""),"",$A1520&amp;"#"&amp;COUNTIFS($A$4:$A1520,$A1520,$C$4:$C1520,"&lt;&gt;"))</f>
        <v/>
      </c>
    </row>
    <row r="1521" spans="1:10" x14ac:dyDescent="0.3">
      <c r="A1521" s="17"/>
      <c r="B1521" s="19" t="str">
        <f>IF($A1521="","",IFERROR(INDEX(Bills!$B:$B,MATCH($A1521,Bills!$A:$A,0)),""))</f>
        <v/>
      </c>
      <c r="C1521" s="17"/>
      <c r="D1521" s="21" t="str">
        <f>IF($C1521="","",IFERROR(VLOOKUP($C1521,Services!$A$4:$C$203,2,FALSE),"Other"))</f>
        <v/>
      </c>
      <c r="E1521" s="17"/>
      <c r="F1521" s="18" t="str">
        <f>IF($C1521="","",IFERROR(VLOOKUP($C1521,Services!$A$4:$C$203,3,FALSE),0))</f>
        <v/>
      </c>
      <c r="G1521" s="20" t="str">
        <f t="shared" si="46"/>
        <v/>
      </c>
      <c r="H1521" s="18"/>
      <c r="I1521" s="20" t="str">
        <f t="shared" si="47"/>
        <v/>
      </c>
      <c r="J1521" s="21" t="str">
        <f>IF(OR($A1521="",$C1521=""),"",$A1521&amp;"#"&amp;COUNTIFS($A$4:$A1521,$A1521,$C$4:$C1521,"&lt;&gt;"))</f>
        <v/>
      </c>
    </row>
    <row r="1522" spans="1:10" x14ac:dyDescent="0.3">
      <c r="A1522" s="17"/>
      <c r="B1522" s="19" t="str">
        <f>IF($A1522="","",IFERROR(INDEX(Bills!$B:$B,MATCH($A1522,Bills!$A:$A,0)),""))</f>
        <v/>
      </c>
      <c r="C1522" s="17"/>
      <c r="D1522" s="21" t="str">
        <f>IF($C1522="","",IFERROR(VLOOKUP($C1522,Services!$A$4:$C$203,2,FALSE),"Other"))</f>
        <v/>
      </c>
      <c r="E1522" s="17"/>
      <c r="F1522" s="18" t="str">
        <f>IF($C1522="","",IFERROR(VLOOKUP($C1522,Services!$A$4:$C$203,3,FALSE),0))</f>
        <v/>
      </c>
      <c r="G1522" s="20" t="str">
        <f t="shared" si="46"/>
        <v/>
      </c>
      <c r="H1522" s="18"/>
      <c r="I1522" s="20" t="str">
        <f t="shared" si="47"/>
        <v/>
      </c>
      <c r="J1522" s="21" t="str">
        <f>IF(OR($A1522="",$C1522=""),"",$A1522&amp;"#"&amp;COUNTIFS($A$4:$A1522,$A1522,$C$4:$C1522,"&lt;&gt;"))</f>
        <v/>
      </c>
    </row>
    <row r="1523" spans="1:10" x14ac:dyDescent="0.3">
      <c r="A1523" s="17"/>
      <c r="B1523" s="19" t="str">
        <f>IF($A1523="","",IFERROR(INDEX(Bills!$B:$B,MATCH($A1523,Bills!$A:$A,0)),""))</f>
        <v/>
      </c>
      <c r="C1523" s="17"/>
      <c r="D1523" s="21" t="str">
        <f>IF($C1523="","",IFERROR(VLOOKUP($C1523,Services!$A$4:$C$203,2,FALSE),"Other"))</f>
        <v/>
      </c>
      <c r="E1523" s="17"/>
      <c r="F1523" s="18" t="str">
        <f>IF($C1523="","",IFERROR(VLOOKUP($C1523,Services!$A$4:$C$203,3,FALSE),0))</f>
        <v/>
      </c>
      <c r="G1523" s="20" t="str">
        <f t="shared" si="46"/>
        <v/>
      </c>
      <c r="H1523" s="18"/>
      <c r="I1523" s="20" t="str">
        <f t="shared" si="47"/>
        <v/>
      </c>
      <c r="J1523" s="21" t="str">
        <f>IF(OR($A1523="",$C1523=""),"",$A1523&amp;"#"&amp;COUNTIFS($A$4:$A1523,$A1523,$C$4:$C1523,"&lt;&gt;"))</f>
        <v/>
      </c>
    </row>
    <row r="1524" spans="1:10" x14ac:dyDescent="0.3">
      <c r="A1524" s="17"/>
      <c r="B1524" s="19" t="str">
        <f>IF($A1524="","",IFERROR(INDEX(Bills!$B:$B,MATCH($A1524,Bills!$A:$A,0)),""))</f>
        <v/>
      </c>
      <c r="C1524" s="17"/>
      <c r="D1524" s="21" t="str">
        <f>IF($C1524="","",IFERROR(VLOOKUP($C1524,Services!$A$4:$C$203,2,FALSE),"Other"))</f>
        <v/>
      </c>
      <c r="E1524" s="17"/>
      <c r="F1524" s="18" t="str">
        <f>IF($C1524="","",IFERROR(VLOOKUP($C1524,Services!$A$4:$C$203,3,FALSE),0))</f>
        <v/>
      </c>
      <c r="G1524" s="20" t="str">
        <f t="shared" si="46"/>
        <v/>
      </c>
      <c r="H1524" s="18"/>
      <c r="I1524" s="20" t="str">
        <f t="shared" si="47"/>
        <v/>
      </c>
      <c r="J1524" s="21" t="str">
        <f>IF(OR($A1524="",$C1524=""),"",$A1524&amp;"#"&amp;COUNTIFS($A$4:$A1524,$A1524,$C$4:$C1524,"&lt;&gt;"))</f>
        <v/>
      </c>
    </row>
    <row r="1525" spans="1:10" x14ac:dyDescent="0.3">
      <c r="A1525" s="17"/>
      <c r="B1525" s="19" t="str">
        <f>IF($A1525="","",IFERROR(INDEX(Bills!$B:$B,MATCH($A1525,Bills!$A:$A,0)),""))</f>
        <v/>
      </c>
      <c r="C1525" s="17"/>
      <c r="D1525" s="21" t="str">
        <f>IF($C1525="","",IFERROR(VLOOKUP($C1525,Services!$A$4:$C$203,2,FALSE),"Other"))</f>
        <v/>
      </c>
      <c r="E1525" s="17"/>
      <c r="F1525" s="18" t="str">
        <f>IF($C1525="","",IFERROR(VLOOKUP($C1525,Services!$A$4:$C$203,3,FALSE),0))</f>
        <v/>
      </c>
      <c r="G1525" s="20" t="str">
        <f t="shared" si="46"/>
        <v/>
      </c>
      <c r="H1525" s="18"/>
      <c r="I1525" s="20" t="str">
        <f t="shared" si="47"/>
        <v/>
      </c>
      <c r="J1525" s="21" t="str">
        <f>IF(OR($A1525="",$C1525=""),"",$A1525&amp;"#"&amp;COUNTIFS($A$4:$A1525,$A1525,$C$4:$C1525,"&lt;&gt;"))</f>
        <v/>
      </c>
    </row>
    <row r="1526" spans="1:10" x14ac:dyDescent="0.3">
      <c r="A1526" s="17"/>
      <c r="B1526" s="19" t="str">
        <f>IF($A1526="","",IFERROR(INDEX(Bills!$B:$B,MATCH($A1526,Bills!$A:$A,0)),""))</f>
        <v/>
      </c>
      <c r="C1526" s="17"/>
      <c r="D1526" s="21" t="str">
        <f>IF($C1526="","",IFERROR(VLOOKUP($C1526,Services!$A$4:$C$203,2,FALSE),"Other"))</f>
        <v/>
      </c>
      <c r="E1526" s="17"/>
      <c r="F1526" s="18" t="str">
        <f>IF($C1526="","",IFERROR(VLOOKUP($C1526,Services!$A$4:$C$203,3,FALSE),0))</f>
        <v/>
      </c>
      <c r="G1526" s="20" t="str">
        <f t="shared" si="46"/>
        <v/>
      </c>
      <c r="H1526" s="18"/>
      <c r="I1526" s="20" t="str">
        <f t="shared" si="47"/>
        <v/>
      </c>
      <c r="J1526" s="21" t="str">
        <f>IF(OR($A1526="",$C1526=""),"",$A1526&amp;"#"&amp;COUNTIFS($A$4:$A1526,$A1526,$C$4:$C1526,"&lt;&gt;"))</f>
        <v/>
      </c>
    </row>
    <row r="1527" spans="1:10" x14ac:dyDescent="0.3">
      <c r="A1527" s="17"/>
      <c r="B1527" s="19" t="str">
        <f>IF($A1527="","",IFERROR(INDEX(Bills!$B:$B,MATCH($A1527,Bills!$A:$A,0)),""))</f>
        <v/>
      </c>
      <c r="C1527" s="17"/>
      <c r="D1527" s="21" t="str">
        <f>IF($C1527="","",IFERROR(VLOOKUP($C1527,Services!$A$4:$C$203,2,FALSE),"Other"))</f>
        <v/>
      </c>
      <c r="E1527" s="17"/>
      <c r="F1527" s="18" t="str">
        <f>IF($C1527="","",IFERROR(VLOOKUP($C1527,Services!$A$4:$C$203,3,FALSE),0))</f>
        <v/>
      </c>
      <c r="G1527" s="20" t="str">
        <f t="shared" si="46"/>
        <v/>
      </c>
      <c r="H1527" s="18"/>
      <c r="I1527" s="20" t="str">
        <f t="shared" si="47"/>
        <v/>
      </c>
      <c r="J1527" s="21" t="str">
        <f>IF(OR($A1527="",$C1527=""),"",$A1527&amp;"#"&amp;COUNTIFS($A$4:$A1527,$A1527,$C$4:$C1527,"&lt;&gt;"))</f>
        <v/>
      </c>
    </row>
    <row r="1528" spans="1:10" x14ac:dyDescent="0.3">
      <c r="A1528" s="17"/>
      <c r="B1528" s="19" t="str">
        <f>IF($A1528="","",IFERROR(INDEX(Bills!$B:$B,MATCH($A1528,Bills!$A:$A,0)),""))</f>
        <v/>
      </c>
      <c r="C1528" s="17"/>
      <c r="D1528" s="21" t="str">
        <f>IF($C1528="","",IFERROR(VLOOKUP($C1528,Services!$A$4:$C$203,2,FALSE),"Other"))</f>
        <v/>
      </c>
      <c r="E1528" s="17"/>
      <c r="F1528" s="18" t="str">
        <f>IF($C1528="","",IFERROR(VLOOKUP($C1528,Services!$A$4:$C$203,3,FALSE),0))</f>
        <v/>
      </c>
      <c r="G1528" s="20" t="str">
        <f t="shared" si="46"/>
        <v/>
      </c>
      <c r="H1528" s="18"/>
      <c r="I1528" s="20" t="str">
        <f t="shared" si="47"/>
        <v/>
      </c>
      <c r="J1528" s="21" t="str">
        <f>IF(OR($A1528="",$C1528=""),"",$A1528&amp;"#"&amp;COUNTIFS($A$4:$A1528,$A1528,$C$4:$C1528,"&lt;&gt;"))</f>
        <v/>
      </c>
    </row>
    <row r="1529" spans="1:10" x14ac:dyDescent="0.3">
      <c r="A1529" s="17"/>
      <c r="B1529" s="19" t="str">
        <f>IF($A1529="","",IFERROR(INDEX(Bills!$B:$B,MATCH($A1529,Bills!$A:$A,0)),""))</f>
        <v/>
      </c>
      <c r="C1529" s="17"/>
      <c r="D1529" s="21" t="str">
        <f>IF($C1529="","",IFERROR(VLOOKUP($C1529,Services!$A$4:$C$203,2,FALSE),"Other"))</f>
        <v/>
      </c>
      <c r="E1529" s="17"/>
      <c r="F1529" s="18" t="str">
        <f>IF($C1529="","",IFERROR(VLOOKUP($C1529,Services!$A$4:$C$203,3,FALSE),0))</f>
        <v/>
      </c>
      <c r="G1529" s="20" t="str">
        <f t="shared" si="46"/>
        <v/>
      </c>
      <c r="H1529" s="18"/>
      <c r="I1529" s="20" t="str">
        <f t="shared" si="47"/>
        <v/>
      </c>
      <c r="J1529" s="21" t="str">
        <f>IF(OR($A1529="",$C1529=""),"",$A1529&amp;"#"&amp;COUNTIFS($A$4:$A1529,$A1529,$C$4:$C1529,"&lt;&gt;"))</f>
        <v/>
      </c>
    </row>
    <row r="1530" spans="1:10" x14ac:dyDescent="0.3">
      <c r="A1530" s="17"/>
      <c r="B1530" s="19" t="str">
        <f>IF($A1530="","",IFERROR(INDEX(Bills!$B:$B,MATCH($A1530,Bills!$A:$A,0)),""))</f>
        <v/>
      </c>
      <c r="C1530" s="17"/>
      <c r="D1530" s="21" t="str">
        <f>IF($C1530="","",IFERROR(VLOOKUP($C1530,Services!$A$4:$C$203,2,FALSE),"Other"))</f>
        <v/>
      </c>
      <c r="E1530" s="17"/>
      <c r="F1530" s="18" t="str">
        <f>IF($C1530="","",IFERROR(VLOOKUP($C1530,Services!$A$4:$C$203,3,FALSE),0))</f>
        <v/>
      </c>
      <c r="G1530" s="20" t="str">
        <f t="shared" si="46"/>
        <v/>
      </c>
      <c r="H1530" s="18"/>
      <c r="I1530" s="20" t="str">
        <f t="shared" si="47"/>
        <v/>
      </c>
      <c r="J1530" s="21" t="str">
        <f>IF(OR($A1530="",$C1530=""),"",$A1530&amp;"#"&amp;COUNTIFS($A$4:$A1530,$A1530,$C$4:$C1530,"&lt;&gt;"))</f>
        <v/>
      </c>
    </row>
    <row r="1531" spans="1:10" x14ac:dyDescent="0.3">
      <c r="A1531" s="17"/>
      <c r="B1531" s="19" t="str">
        <f>IF($A1531="","",IFERROR(INDEX(Bills!$B:$B,MATCH($A1531,Bills!$A:$A,0)),""))</f>
        <v/>
      </c>
      <c r="C1531" s="17"/>
      <c r="D1531" s="21" t="str">
        <f>IF($C1531="","",IFERROR(VLOOKUP($C1531,Services!$A$4:$C$203,2,FALSE),"Other"))</f>
        <v/>
      </c>
      <c r="E1531" s="17"/>
      <c r="F1531" s="18" t="str">
        <f>IF($C1531="","",IFERROR(VLOOKUP($C1531,Services!$A$4:$C$203,3,FALSE),0))</f>
        <v/>
      </c>
      <c r="G1531" s="20" t="str">
        <f t="shared" si="46"/>
        <v/>
      </c>
      <c r="H1531" s="18"/>
      <c r="I1531" s="20" t="str">
        <f t="shared" si="47"/>
        <v/>
      </c>
      <c r="J1531" s="21" t="str">
        <f>IF(OR($A1531="",$C1531=""),"",$A1531&amp;"#"&amp;COUNTIFS($A$4:$A1531,$A1531,$C$4:$C1531,"&lt;&gt;"))</f>
        <v/>
      </c>
    </row>
    <row r="1532" spans="1:10" x14ac:dyDescent="0.3">
      <c r="A1532" s="17"/>
      <c r="B1532" s="19" t="str">
        <f>IF($A1532="","",IFERROR(INDEX(Bills!$B:$B,MATCH($A1532,Bills!$A:$A,0)),""))</f>
        <v/>
      </c>
      <c r="C1532" s="17"/>
      <c r="D1532" s="21" t="str">
        <f>IF($C1532="","",IFERROR(VLOOKUP($C1532,Services!$A$4:$C$203,2,FALSE),"Other"))</f>
        <v/>
      </c>
      <c r="E1532" s="17"/>
      <c r="F1532" s="18" t="str">
        <f>IF($C1532="","",IFERROR(VLOOKUP($C1532,Services!$A$4:$C$203,3,FALSE),0))</f>
        <v/>
      </c>
      <c r="G1532" s="20" t="str">
        <f t="shared" si="46"/>
        <v/>
      </c>
      <c r="H1532" s="18"/>
      <c r="I1532" s="20" t="str">
        <f t="shared" si="47"/>
        <v/>
      </c>
      <c r="J1532" s="21" t="str">
        <f>IF(OR($A1532="",$C1532=""),"",$A1532&amp;"#"&amp;COUNTIFS($A$4:$A1532,$A1532,$C$4:$C1532,"&lt;&gt;"))</f>
        <v/>
      </c>
    </row>
    <row r="1533" spans="1:10" x14ac:dyDescent="0.3">
      <c r="A1533" s="17"/>
      <c r="B1533" s="19" t="str">
        <f>IF($A1533="","",IFERROR(INDEX(Bills!$B:$B,MATCH($A1533,Bills!$A:$A,0)),""))</f>
        <v/>
      </c>
      <c r="C1533" s="17"/>
      <c r="D1533" s="21" t="str">
        <f>IF($C1533="","",IFERROR(VLOOKUP($C1533,Services!$A$4:$C$203,2,FALSE),"Other"))</f>
        <v/>
      </c>
      <c r="E1533" s="17"/>
      <c r="F1533" s="18" t="str">
        <f>IF($C1533="","",IFERROR(VLOOKUP($C1533,Services!$A$4:$C$203,3,FALSE),0))</f>
        <v/>
      </c>
      <c r="G1533" s="20" t="str">
        <f t="shared" si="46"/>
        <v/>
      </c>
      <c r="H1533" s="18"/>
      <c r="I1533" s="20" t="str">
        <f t="shared" si="47"/>
        <v/>
      </c>
      <c r="J1533" s="21" t="str">
        <f>IF(OR($A1533="",$C1533=""),"",$A1533&amp;"#"&amp;COUNTIFS($A$4:$A1533,$A1533,$C$4:$C1533,"&lt;&gt;"))</f>
        <v/>
      </c>
    </row>
    <row r="1534" spans="1:10" x14ac:dyDescent="0.3">
      <c r="A1534" s="17"/>
      <c r="B1534" s="19" t="str">
        <f>IF($A1534="","",IFERROR(INDEX(Bills!$B:$B,MATCH($A1534,Bills!$A:$A,0)),""))</f>
        <v/>
      </c>
      <c r="C1534" s="17"/>
      <c r="D1534" s="21" t="str">
        <f>IF($C1534="","",IFERROR(VLOOKUP($C1534,Services!$A$4:$C$203,2,FALSE),"Other"))</f>
        <v/>
      </c>
      <c r="E1534" s="17"/>
      <c r="F1534" s="18" t="str">
        <f>IF($C1534="","",IFERROR(VLOOKUP($C1534,Services!$A$4:$C$203,3,FALSE),0))</f>
        <v/>
      </c>
      <c r="G1534" s="20" t="str">
        <f t="shared" si="46"/>
        <v/>
      </c>
      <c r="H1534" s="18"/>
      <c r="I1534" s="20" t="str">
        <f t="shared" si="47"/>
        <v/>
      </c>
      <c r="J1534" s="21" t="str">
        <f>IF(OR($A1534="",$C1534=""),"",$A1534&amp;"#"&amp;COUNTIFS($A$4:$A1534,$A1534,$C$4:$C1534,"&lt;&gt;"))</f>
        <v/>
      </c>
    </row>
    <row r="1535" spans="1:10" x14ac:dyDescent="0.3">
      <c r="A1535" s="17"/>
      <c r="B1535" s="19" t="str">
        <f>IF($A1535="","",IFERROR(INDEX(Bills!$B:$B,MATCH($A1535,Bills!$A:$A,0)),""))</f>
        <v/>
      </c>
      <c r="C1535" s="17"/>
      <c r="D1535" s="21" t="str">
        <f>IF($C1535="","",IFERROR(VLOOKUP($C1535,Services!$A$4:$C$203,2,FALSE),"Other"))</f>
        <v/>
      </c>
      <c r="E1535" s="17"/>
      <c r="F1535" s="18" t="str">
        <f>IF($C1535="","",IFERROR(VLOOKUP($C1535,Services!$A$4:$C$203,3,FALSE),0))</f>
        <v/>
      </c>
      <c r="G1535" s="20" t="str">
        <f t="shared" si="46"/>
        <v/>
      </c>
      <c r="H1535" s="18"/>
      <c r="I1535" s="20" t="str">
        <f t="shared" si="47"/>
        <v/>
      </c>
      <c r="J1535" s="21" t="str">
        <f>IF(OR($A1535="",$C1535=""),"",$A1535&amp;"#"&amp;COUNTIFS($A$4:$A1535,$A1535,$C$4:$C1535,"&lt;&gt;"))</f>
        <v/>
      </c>
    </row>
    <row r="1536" spans="1:10" x14ac:dyDescent="0.3">
      <c r="A1536" s="17"/>
      <c r="B1536" s="19" t="str">
        <f>IF($A1536="","",IFERROR(INDEX(Bills!$B:$B,MATCH($A1536,Bills!$A:$A,0)),""))</f>
        <v/>
      </c>
      <c r="C1536" s="17"/>
      <c r="D1536" s="21" t="str">
        <f>IF($C1536="","",IFERROR(VLOOKUP($C1536,Services!$A$4:$C$203,2,FALSE),"Other"))</f>
        <v/>
      </c>
      <c r="E1536" s="17"/>
      <c r="F1536" s="18" t="str">
        <f>IF($C1536="","",IFERROR(VLOOKUP($C1536,Services!$A$4:$C$203,3,FALSE),0))</f>
        <v/>
      </c>
      <c r="G1536" s="20" t="str">
        <f t="shared" si="46"/>
        <v/>
      </c>
      <c r="H1536" s="18"/>
      <c r="I1536" s="20" t="str">
        <f t="shared" si="47"/>
        <v/>
      </c>
      <c r="J1536" s="21" t="str">
        <f>IF(OR($A1536="",$C1536=""),"",$A1536&amp;"#"&amp;COUNTIFS($A$4:$A1536,$A1536,$C$4:$C1536,"&lt;&gt;"))</f>
        <v/>
      </c>
    </row>
    <row r="1537" spans="1:10" x14ac:dyDescent="0.3">
      <c r="A1537" s="17"/>
      <c r="B1537" s="19" t="str">
        <f>IF($A1537="","",IFERROR(INDEX(Bills!$B:$B,MATCH($A1537,Bills!$A:$A,0)),""))</f>
        <v/>
      </c>
      <c r="C1537" s="17"/>
      <c r="D1537" s="21" t="str">
        <f>IF($C1537="","",IFERROR(VLOOKUP($C1537,Services!$A$4:$C$203,2,FALSE),"Other"))</f>
        <v/>
      </c>
      <c r="E1537" s="17"/>
      <c r="F1537" s="18" t="str">
        <f>IF($C1537="","",IFERROR(VLOOKUP($C1537,Services!$A$4:$C$203,3,FALSE),0))</f>
        <v/>
      </c>
      <c r="G1537" s="20" t="str">
        <f t="shared" si="46"/>
        <v/>
      </c>
      <c r="H1537" s="18"/>
      <c r="I1537" s="20" t="str">
        <f t="shared" si="47"/>
        <v/>
      </c>
      <c r="J1537" s="21" t="str">
        <f>IF(OR($A1537="",$C1537=""),"",$A1537&amp;"#"&amp;COUNTIFS($A$4:$A1537,$A1537,$C$4:$C1537,"&lt;&gt;"))</f>
        <v/>
      </c>
    </row>
    <row r="1538" spans="1:10" x14ac:dyDescent="0.3">
      <c r="A1538" s="17"/>
      <c r="B1538" s="19" t="str">
        <f>IF($A1538="","",IFERROR(INDEX(Bills!$B:$B,MATCH($A1538,Bills!$A:$A,0)),""))</f>
        <v/>
      </c>
      <c r="C1538" s="17"/>
      <c r="D1538" s="21" t="str">
        <f>IF($C1538="","",IFERROR(VLOOKUP($C1538,Services!$A$4:$C$203,2,FALSE),"Other"))</f>
        <v/>
      </c>
      <c r="E1538" s="17"/>
      <c r="F1538" s="18" t="str">
        <f>IF($C1538="","",IFERROR(VLOOKUP($C1538,Services!$A$4:$C$203,3,FALSE),0))</f>
        <v/>
      </c>
      <c r="G1538" s="20" t="str">
        <f t="shared" si="46"/>
        <v/>
      </c>
      <c r="H1538" s="18"/>
      <c r="I1538" s="20" t="str">
        <f t="shared" si="47"/>
        <v/>
      </c>
      <c r="J1538" s="21" t="str">
        <f>IF(OR($A1538="",$C1538=""),"",$A1538&amp;"#"&amp;COUNTIFS($A$4:$A1538,$A1538,$C$4:$C1538,"&lt;&gt;"))</f>
        <v/>
      </c>
    </row>
    <row r="1539" spans="1:10" x14ac:dyDescent="0.3">
      <c r="A1539" s="17"/>
      <c r="B1539" s="19" t="str">
        <f>IF($A1539="","",IFERROR(INDEX(Bills!$B:$B,MATCH($A1539,Bills!$A:$A,0)),""))</f>
        <v/>
      </c>
      <c r="C1539" s="17"/>
      <c r="D1539" s="21" t="str">
        <f>IF($C1539="","",IFERROR(VLOOKUP($C1539,Services!$A$4:$C$203,2,FALSE),"Other"))</f>
        <v/>
      </c>
      <c r="E1539" s="17"/>
      <c r="F1539" s="18" t="str">
        <f>IF($C1539="","",IFERROR(VLOOKUP($C1539,Services!$A$4:$C$203,3,FALSE),0))</f>
        <v/>
      </c>
      <c r="G1539" s="20" t="str">
        <f t="shared" si="46"/>
        <v/>
      </c>
      <c r="H1539" s="18"/>
      <c r="I1539" s="20" t="str">
        <f t="shared" si="47"/>
        <v/>
      </c>
      <c r="J1539" s="21" t="str">
        <f>IF(OR($A1539="",$C1539=""),"",$A1539&amp;"#"&amp;COUNTIFS($A$4:$A1539,$A1539,$C$4:$C1539,"&lt;&gt;"))</f>
        <v/>
      </c>
    </row>
    <row r="1540" spans="1:10" x14ac:dyDescent="0.3">
      <c r="A1540" s="17"/>
      <c r="B1540" s="19" t="str">
        <f>IF($A1540="","",IFERROR(INDEX(Bills!$B:$B,MATCH($A1540,Bills!$A:$A,0)),""))</f>
        <v/>
      </c>
      <c r="C1540" s="17"/>
      <c r="D1540" s="21" t="str">
        <f>IF($C1540="","",IFERROR(VLOOKUP($C1540,Services!$A$4:$C$203,2,FALSE),"Other"))</f>
        <v/>
      </c>
      <c r="E1540" s="17"/>
      <c r="F1540" s="18" t="str">
        <f>IF($C1540="","",IFERROR(VLOOKUP($C1540,Services!$A$4:$C$203,3,FALSE),0))</f>
        <v/>
      </c>
      <c r="G1540" s="20" t="str">
        <f t="shared" ref="G1540:G1603" si="48">IF($C1540="","",IF($E1540="",1,N($E1540))*N($F1540))</f>
        <v/>
      </c>
      <c r="H1540" s="18"/>
      <c r="I1540" s="20" t="str">
        <f t="shared" ref="I1540:I1603" si="49">IF($C1540="","",G1540-N(H1540))</f>
        <v/>
      </c>
      <c r="J1540" s="21" t="str">
        <f>IF(OR($A1540="",$C1540=""),"",$A1540&amp;"#"&amp;COUNTIFS($A$4:$A1540,$A1540,$C$4:$C1540,"&lt;&gt;"))</f>
        <v/>
      </c>
    </row>
    <row r="1541" spans="1:10" x14ac:dyDescent="0.3">
      <c r="A1541" s="17"/>
      <c r="B1541" s="19" t="str">
        <f>IF($A1541="","",IFERROR(INDEX(Bills!$B:$B,MATCH($A1541,Bills!$A:$A,0)),""))</f>
        <v/>
      </c>
      <c r="C1541" s="17"/>
      <c r="D1541" s="21" t="str">
        <f>IF($C1541="","",IFERROR(VLOOKUP($C1541,Services!$A$4:$C$203,2,FALSE),"Other"))</f>
        <v/>
      </c>
      <c r="E1541" s="17"/>
      <c r="F1541" s="18" t="str">
        <f>IF($C1541="","",IFERROR(VLOOKUP($C1541,Services!$A$4:$C$203,3,FALSE),0))</f>
        <v/>
      </c>
      <c r="G1541" s="20" t="str">
        <f t="shared" si="48"/>
        <v/>
      </c>
      <c r="H1541" s="18"/>
      <c r="I1541" s="20" t="str">
        <f t="shared" si="49"/>
        <v/>
      </c>
      <c r="J1541" s="21" t="str">
        <f>IF(OR($A1541="",$C1541=""),"",$A1541&amp;"#"&amp;COUNTIFS($A$4:$A1541,$A1541,$C$4:$C1541,"&lt;&gt;"))</f>
        <v/>
      </c>
    </row>
    <row r="1542" spans="1:10" x14ac:dyDescent="0.3">
      <c r="A1542" s="17"/>
      <c r="B1542" s="19" t="str">
        <f>IF($A1542="","",IFERROR(INDEX(Bills!$B:$B,MATCH($A1542,Bills!$A:$A,0)),""))</f>
        <v/>
      </c>
      <c r="C1542" s="17"/>
      <c r="D1542" s="21" t="str">
        <f>IF($C1542="","",IFERROR(VLOOKUP($C1542,Services!$A$4:$C$203,2,FALSE),"Other"))</f>
        <v/>
      </c>
      <c r="E1542" s="17"/>
      <c r="F1542" s="18" t="str">
        <f>IF($C1542="","",IFERROR(VLOOKUP($C1542,Services!$A$4:$C$203,3,FALSE),0))</f>
        <v/>
      </c>
      <c r="G1542" s="20" t="str">
        <f t="shared" si="48"/>
        <v/>
      </c>
      <c r="H1542" s="18"/>
      <c r="I1542" s="20" t="str">
        <f t="shared" si="49"/>
        <v/>
      </c>
      <c r="J1542" s="21" t="str">
        <f>IF(OR($A1542="",$C1542=""),"",$A1542&amp;"#"&amp;COUNTIFS($A$4:$A1542,$A1542,$C$4:$C1542,"&lt;&gt;"))</f>
        <v/>
      </c>
    </row>
    <row r="1543" spans="1:10" x14ac:dyDescent="0.3">
      <c r="A1543" s="17"/>
      <c r="B1543" s="19" t="str">
        <f>IF($A1543="","",IFERROR(INDEX(Bills!$B:$B,MATCH($A1543,Bills!$A:$A,0)),""))</f>
        <v/>
      </c>
      <c r="C1543" s="17"/>
      <c r="D1543" s="21" t="str">
        <f>IF($C1543="","",IFERROR(VLOOKUP($C1543,Services!$A$4:$C$203,2,FALSE),"Other"))</f>
        <v/>
      </c>
      <c r="E1543" s="17"/>
      <c r="F1543" s="18" t="str">
        <f>IF($C1543="","",IFERROR(VLOOKUP($C1543,Services!$A$4:$C$203,3,FALSE),0))</f>
        <v/>
      </c>
      <c r="G1543" s="20" t="str">
        <f t="shared" si="48"/>
        <v/>
      </c>
      <c r="H1543" s="18"/>
      <c r="I1543" s="20" t="str">
        <f t="shared" si="49"/>
        <v/>
      </c>
      <c r="J1543" s="21" t="str">
        <f>IF(OR($A1543="",$C1543=""),"",$A1543&amp;"#"&amp;COUNTIFS($A$4:$A1543,$A1543,$C$4:$C1543,"&lt;&gt;"))</f>
        <v/>
      </c>
    </row>
    <row r="1544" spans="1:10" x14ac:dyDescent="0.3">
      <c r="A1544" s="17"/>
      <c r="B1544" s="19" t="str">
        <f>IF($A1544="","",IFERROR(INDEX(Bills!$B:$B,MATCH($A1544,Bills!$A:$A,0)),""))</f>
        <v/>
      </c>
      <c r="C1544" s="17"/>
      <c r="D1544" s="21" t="str">
        <f>IF($C1544="","",IFERROR(VLOOKUP($C1544,Services!$A$4:$C$203,2,FALSE),"Other"))</f>
        <v/>
      </c>
      <c r="E1544" s="17"/>
      <c r="F1544" s="18" t="str">
        <f>IF($C1544="","",IFERROR(VLOOKUP($C1544,Services!$A$4:$C$203,3,FALSE),0))</f>
        <v/>
      </c>
      <c r="G1544" s="20" t="str">
        <f t="shared" si="48"/>
        <v/>
      </c>
      <c r="H1544" s="18"/>
      <c r="I1544" s="20" t="str">
        <f t="shared" si="49"/>
        <v/>
      </c>
      <c r="J1544" s="21" t="str">
        <f>IF(OR($A1544="",$C1544=""),"",$A1544&amp;"#"&amp;COUNTIFS($A$4:$A1544,$A1544,$C$4:$C1544,"&lt;&gt;"))</f>
        <v/>
      </c>
    </row>
    <row r="1545" spans="1:10" x14ac:dyDescent="0.3">
      <c r="A1545" s="17"/>
      <c r="B1545" s="19" t="str">
        <f>IF($A1545="","",IFERROR(INDEX(Bills!$B:$B,MATCH($A1545,Bills!$A:$A,0)),""))</f>
        <v/>
      </c>
      <c r="C1545" s="17"/>
      <c r="D1545" s="21" t="str">
        <f>IF($C1545="","",IFERROR(VLOOKUP($C1545,Services!$A$4:$C$203,2,FALSE),"Other"))</f>
        <v/>
      </c>
      <c r="E1545" s="17"/>
      <c r="F1545" s="18" t="str">
        <f>IF($C1545="","",IFERROR(VLOOKUP($C1545,Services!$A$4:$C$203,3,FALSE),0))</f>
        <v/>
      </c>
      <c r="G1545" s="20" t="str">
        <f t="shared" si="48"/>
        <v/>
      </c>
      <c r="H1545" s="18"/>
      <c r="I1545" s="20" t="str">
        <f t="shared" si="49"/>
        <v/>
      </c>
      <c r="J1545" s="21" t="str">
        <f>IF(OR($A1545="",$C1545=""),"",$A1545&amp;"#"&amp;COUNTIFS($A$4:$A1545,$A1545,$C$4:$C1545,"&lt;&gt;"))</f>
        <v/>
      </c>
    </row>
    <row r="1546" spans="1:10" x14ac:dyDescent="0.3">
      <c r="A1546" s="17"/>
      <c r="B1546" s="19" t="str">
        <f>IF($A1546="","",IFERROR(INDEX(Bills!$B:$B,MATCH($A1546,Bills!$A:$A,0)),""))</f>
        <v/>
      </c>
      <c r="C1546" s="17"/>
      <c r="D1546" s="21" t="str">
        <f>IF($C1546="","",IFERROR(VLOOKUP($C1546,Services!$A$4:$C$203,2,FALSE),"Other"))</f>
        <v/>
      </c>
      <c r="E1546" s="17"/>
      <c r="F1546" s="18" t="str">
        <f>IF($C1546="","",IFERROR(VLOOKUP($C1546,Services!$A$4:$C$203,3,FALSE),0))</f>
        <v/>
      </c>
      <c r="G1546" s="20" t="str">
        <f t="shared" si="48"/>
        <v/>
      </c>
      <c r="H1546" s="18"/>
      <c r="I1546" s="20" t="str">
        <f t="shared" si="49"/>
        <v/>
      </c>
      <c r="J1546" s="21" t="str">
        <f>IF(OR($A1546="",$C1546=""),"",$A1546&amp;"#"&amp;COUNTIFS($A$4:$A1546,$A1546,$C$4:$C1546,"&lt;&gt;"))</f>
        <v/>
      </c>
    </row>
    <row r="1547" spans="1:10" x14ac:dyDescent="0.3">
      <c r="A1547" s="17"/>
      <c r="B1547" s="19" t="str">
        <f>IF($A1547="","",IFERROR(INDEX(Bills!$B:$B,MATCH($A1547,Bills!$A:$A,0)),""))</f>
        <v/>
      </c>
      <c r="C1547" s="17"/>
      <c r="D1547" s="21" t="str">
        <f>IF($C1547="","",IFERROR(VLOOKUP($C1547,Services!$A$4:$C$203,2,FALSE),"Other"))</f>
        <v/>
      </c>
      <c r="E1547" s="17"/>
      <c r="F1547" s="18" t="str">
        <f>IF($C1547="","",IFERROR(VLOOKUP($C1547,Services!$A$4:$C$203,3,FALSE),0))</f>
        <v/>
      </c>
      <c r="G1547" s="20" t="str">
        <f t="shared" si="48"/>
        <v/>
      </c>
      <c r="H1547" s="18"/>
      <c r="I1547" s="20" t="str">
        <f t="shared" si="49"/>
        <v/>
      </c>
      <c r="J1547" s="21" t="str">
        <f>IF(OR($A1547="",$C1547=""),"",$A1547&amp;"#"&amp;COUNTIFS($A$4:$A1547,$A1547,$C$4:$C1547,"&lt;&gt;"))</f>
        <v/>
      </c>
    </row>
    <row r="1548" spans="1:10" x14ac:dyDescent="0.3">
      <c r="A1548" s="17"/>
      <c r="B1548" s="19" t="str">
        <f>IF($A1548="","",IFERROR(INDEX(Bills!$B:$B,MATCH($A1548,Bills!$A:$A,0)),""))</f>
        <v/>
      </c>
      <c r="C1548" s="17"/>
      <c r="D1548" s="21" t="str">
        <f>IF($C1548="","",IFERROR(VLOOKUP($C1548,Services!$A$4:$C$203,2,FALSE),"Other"))</f>
        <v/>
      </c>
      <c r="E1548" s="17"/>
      <c r="F1548" s="18" t="str">
        <f>IF($C1548="","",IFERROR(VLOOKUP($C1548,Services!$A$4:$C$203,3,FALSE),0))</f>
        <v/>
      </c>
      <c r="G1548" s="20" t="str">
        <f t="shared" si="48"/>
        <v/>
      </c>
      <c r="H1548" s="18"/>
      <c r="I1548" s="20" t="str">
        <f t="shared" si="49"/>
        <v/>
      </c>
      <c r="J1548" s="21" t="str">
        <f>IF(OR($A1548="",$C1548=""),"",$A1548&amp;"#"&amp;COUNTIFS($A$4:$A1548,$A1548,$C$4:$C1548,"&lt;&gt;"))</f>
        <v/>
      </c>
    </row>
    <row r="1549" spans="1:10" x14ac:dyDescent="0.3">
      <c r="A1549" s="17"/>
      <c r="B1549" s="19" t="str">
        <f>IF($A1549="","",IFERROR(INDEX(Bills!$B:$B,MATCH($A1549,Bills!$A:$A,0)),""))</f>
        <v/>
      </c>
      <c r="C1549" s="17"/>
      <c r="D1549" s="21" t="str">
        <f>IF($C1549="","",IFERROR(VLOOKUP($C1549,Services!$A$4:$C$203,2,FALSE),"Other"))</f>
        <v/>
      </c>
      <c r="E1549" s="17"/>
      <c r="F1549" s="18" t="str">
        <f>IF($C1549="","",IFERROR(VLOOKUP($C1549,Services!$A$4:$C$203,3,FALSE),0))</f>
        <v/>
      </c>
      <c r="G1549" s="20" t="str">
        <f t="shared" si="48"/>
        <v/>
      </c>
      <c r="H1549" s="18"/>
      <c r="I1549" s="20" t="str">
        <f t="shared" si="49"/>
        <v/>
      </c>
      <c r="J1549" s="21" t="str">
        <f>IF(OR($A1549="",$C1549=""),"",$A1549&amp;"#"&amp;COUNTIFS($A$4:$A1549,$A1549,$C$4:$C1549,"&lt;&gt;"))</f>
        <v/>
      </c>
    </row>
    <row r="1550" spans="1:10" x14ac:dyDescent="0.3">
      <c r="A1550" s="17"/>
      <c r="B1550" s="19" t="str">
        <f>IF($A1550="","",IFERROR(INDEX(Bills!$B:$B,MATCH($A1550,Bills!$A:$A,0)),""))</f>
        <v/>
      </c>
      <c r="C1550" s="17"/>
      <c r="D1550" s="21" t="str">
        <f>IF($C1550="","",IFERROR(VLOOKUP($C1550,Services!$A$4:$C$203,2,FALSE),"Other"))</f>
        <v/>
      </c>
      <c r="E1550" s="17"/>
      <c r="F1550" s="18" t="str">
        <f>IF($C1550="","",IFERROR(VLOOKUP($C1550,Services!$A$4:$C$203,3,FALSE),0))</f>
        <v/>
      </c>
      <c r="G1550" s="20" t="str">
        <f t="shared" si="48"/>
        <v/>
      </c>
      <c r="H1550" s="18"/>
      <c r="I1550" s="20" t="str">
        <f t="shared" si="49"/>
        <v/>
      </c>
      <c r="J1550" s="21" t="str">
        <f>IF(OR($A1550="",$C1550=""),"",$A1550&amp;"#"&amp;COUNTIFS($A$4:$A1550,$A1550,$C$4:$C1550,"&lt;&gt;"))</f>
        <v/>
      </c>
    </row>
    <row r="1551" spans="1:10" x14ac:dyDescent="0.3">
      <c r="A1551" s="17"/>
      <c r="B1551" s="19" t="str">
        <f>IF($A1551="","",IFERROR(INDEX(Bills!$B:$B,MATCH($A1551,Bills!$A:$A,0)),""))</f>
        <v/>
      </c>
      <c r="C1551" s="17"/>
      <c r="D1551" s="21" t="str">
        <f>IF($C1551="","",IFERROR(VLOOKUP($C1551,Services!$A$4:$C$203,2,FALSE),"Other"))</f>
        <v/>
      </c>
      <c r="E1551" s="17"/>
      <c r="F1551" s="18" t="str">
        <f>IF($C1551="","",IFERROR(VLOOKUP($C1551,Services!$A$4:$C$203,3,FALSE),0))</f>
        <v/>
      </c>
      <c r="G1551" s="20" t="str">
        <f t="shared" si="48"/>
        <v/>
      </c>
      <c r="H1551" s="18"/>
      <c r="I1551" s="20" t="str">
        <f t="shared" si="49"/>
        <v/>
      </c>
      <c r="J1551" s="21" t="str">
        <f>IF(OR($A1551="",$C1551=""),"",$A1551&amp;"#"&amp;COUNTIFS($A$4:$A1551,$A1551,$C$4:$C1551,"&lt;&gt;"))</f>
        <v/>
      </c>
    </row>
    <row r="1552" spans="1:10" x14ac:dyDescent="0.3">
      <c r="A1552" s="17"/>
      <c r="B1552" s="19" t="str">
        <f>IF($A1552="","",IFERROR(INDEX(Bills!$B:$B,MATCH($A1552,Bills!$A:$A,0)),""))</f>
        <v/>
      </c>
      <c r="C1552" s="17"/>
      <c r="D1552" s="21" t="str">
        <f>IF($C1552="","",IFERROR(VLOOKUP($C1552,Services!$A$4:$C$203,2,FALSE),"Other"))</f>
        <v/>
      </c>
      <c r="E1552" s="17"/>
      <c r="F1552" s="18" t="str">
        <f>IF($C1552="","",IFERROR(VLOOKUP($C1552,Services!$A$4:$C$203,3,FALSE),0))</f>
        <v/>
      </c>
      <c r="G1552" s="20" t="str">
        <f t="shared" si="48"/>
        <v/>
      </c>
      <c r="H1552" s="18"/>
      <c r="I1552" s="20" t="str">
        <f t="shared" si="49"/>
        <v/>
      </c>
      <c r="J1552" s="21" t="str">
        <f>IF(OR($A1552="",$C1552=""),"",$A1552&amp;"#"&amp;COUNTIFS($A$4:$A1552,$A1552,$C$4:$C1552,"&lt;&gt;"))</f>
        <v/>
      </c>
    </row>
    <row r="1553" spans="1:10" x14ac:dyDescent="0.3">
      <c r="A1553" s="17"/>
      <c r="B1553" s="19" t="str">
        <f>IF($A1553="","",IFERROR(INDEX(Bills!$B:$B,MATCH($A1553,Bills!$A:$A,0)),""))</f>
        <v/>
      </c>
      <c r="C1553" s="17"/>
      <c r="D1553" s="21" t="str">
        <f>IF($C1553="","",IFERROR(VLOOKUP($C1553,Services!$A$4:$C$203,2,FALSE),"Other"))</f>
        <v/>
      </c>
      <c r="E1553" s="17"/>
      <c r="F1553" s="18" t="str">
        <f>IF($C1553="","",IFERROR(VLOOKUP($C1553,Services!$A$4:$C$203,3,FALSE),0))</f>
        <v/>
      </c>
      <c r="G1553" s="20" t="str">
        <f t="shared" si="48"/>
        <v/>
      </c>
      <c r="H1553" s="18"/>
      <c r="I1553" s="20" t="str">
        <f t="shared" si="49"/>
        <v/>
      </c>
      <c r="J1553" s="21" t="str">
        <f>IF(OR($A1553="",$C1553=""),"",$A1553&amp;"#"&amp;COUNTIFS($A$4:$A1553,$A1553,$C$4:$C1553,"&lt;&gt;"))</f>
        <v/>
      </c>
    </row>
    <row r="1554" spans="1:10" x14ac:dyDescent="0.3">
      <c r="A1554" s="17"/>
      <c r="B1554" s="19" t="str">
        <f>IF($A1554="","",IFERROR(INDEX(Bills!$B:$B,MATCH($A1554,Bills!$A:$A,0)),""))</f>
        <v/>
      </c>
      <c r="C1554" s="17"/>
      <c r="D1554" s="21" t="str">
        <f>IF($C1554="","",IFERROR(VLOOKUP($C1554,Services!$A$4:$C$203,2,FALSE),"Other"))</f>
        <v/>
      </c>
      <c r="E1554" s="17"/>
      <c r="F1554" s="18" t="str">
        <f>IF($C1554="","",IFERROR(VLOOKUP($C1554,Services!$A$4:$C$203,3,FALSE),0))</f>
        <v/>
      </c>
      <c r="G1554" s="20" t="str">
        <f t="shared" si="48"/>
        <v/>
      </c>
      <c r="H1554" s="18"/>
      <c r="I1554" s="20" t="str">
        <f t="shared" si="49"/>
        <v/>
      </c>
      <c r="J1554" s="21" t="str">
        <f>IF(OR($A1554="",$C1554=""),"",$A1554&amp;"#"&amp;COUNTIFS($A$4:$A1554,$A1554,$C$4:$C1554,"&lt;&gt;"))</f>
        <v/>
      </c>
    </row>
    <row r="1555" spans="1:10" x14ac:dyDescent="0.3">
      <c r="A1555" s="17"/>
      <c r="B1555" s="19" t="str">
        <f>IF($A1555="","",IFERROR(INDEX(Bills!$B:$B,MATCH($A1555,Bills!$A:$A,0)),""))</f>
        <v/>
      </c>
      <c r="C1555" s="17"/>
      <c r="D1555" s="21" t="str">
        <f>IF($C1555="","",IFERROR(VLOOKUP($C1555,Services!$A$4:$C$203,2,FALSE),"Other"))</f>
        <v/>
      </c>
      <c r="E1555" s="17"/>
      <c r="F1555" s="18" t="str">
        <f>IF($C1555="","",IFERROR(VLOOKUP($C1555,Services!$A$4:$C$203,3,FALSE),0))</f>
        <v/>
      </c>
      <c r="G1555" s="20" t="str">
        <f t="shared" si="48"/>
        <v/>
      </c>
      <c r="H1555" s="18"/>
      <c r="I1555" s="20" t="str">
        <f t="shared" si="49"/>
        <v/>
      </c>
      <c r="J1555" s="21" t="str">
        <f>IF(OR($A1555="",$C1555=""),"",$A1555&amp;"#"&amp;COUNTIFS($A$4:$A1555,$A1555,$C$4:$C1555,"&lt;&gt;"))</f>
        <v/>
      </c>
    </row>
    <row r="1556" spans="1:10" x14ac:dyDescent="0.3">
      <c r="A1556" s="17"/>
      <c r="B1556" s="19" t="str">
        <f>IF($A1556="","",IFERROR(INDEX(Bills!$B:$B,MATCH($A1556,Bills!$A:$A,0)),""))</f>
        <v/>
      </c>
      <c r="C1556" s="17"/>
      <c r="D1556" s="21" t="str">
        <f>IF($C1556="","",IFERROR(VLOOKUP($C1556,Services!$A$4:$C$203,2,FALSE),"Other"))</f>
        <v/>
      </c>
      <c r="E1556" s="17"/>
      <c r="F1556" s="18" t="str">
        <f>IF($C1556="","",IFERROR(VLOOKUP($C1556,Services!$A$4:$C$203,3,FALSE),0))</f>
        <v/>
      </c>
      <c r="G1556" s="20" t="str">
        <f t="shared" si="48"/>
        <v/>
      </c>
      <c r="H1556" s="18"/>
      <c r="I1556" s="20" t="str">
        <f t="shared" si="49"/>
        <v/>
      </c>
      <c r="J1556" s="21" t="str">
        <f>IF(OR($A1556="",$C1556=""),"",$A1556&amp;"#"&amp;COUNTIFS($A$4:$A1556,$A1556,$C$4:$C1556,"&lt;&gt;"))</f>
        <v/>
      </c>
    </row>
    <row r="1557" spans="1:10" x14ac:dyDescent="0.3">
      <c r="A1557" s="17"/>
      <c r="B1557" s="19" t="str">
        <f>IF($A1557="","",IFERROR(INDEX(Bills!$B:$B,MATCH($A1557,Bills!$A:$A,0)),""))</f>
        <v/>
      </c>
      <c r="C1557" s="17"/>
      <c r="D1557" s="21" t="str">
        <f>IF($C1557="","",IFERROR(VLOOKUP($C1557,Services!$A$4:$C$203,2,FALSE),"Other"))</f>
        <v/>
      </c>
      <c r="E1557" s="17"/>
      <c r="F1557" s="18" t="str">
        <f>IF($C1557="","",IFERROR(VLOOKUP($C1557,Services!$A$4:$C$203,3,FALSE),0))</f>
        <v/>
      </c>
      <c r="G1557" s="20" t="str">
        <f t="shared" si="48"/>
        <v/>
      </c>
      <c r="H1557" s="18"/>
      <c r="I1557" s="20" t="str">
        <f t="shared" si="49"/>
        <v/>
      </c>
      <c r="J1557" s="21" t="str">
        <f>IF(OR($A1557="",$C1557=""),"",$A1557&amp;"#"&amp;COUNTIFS($A$4:$A1557,$A1557,$C$4:$C1557,"&lt;&gt;"))</f>
        <v/>
      </c>
    </row>
    <row r="1558" spans="1:10" x14ac:dyDescent="0.3">
      <c r="A1558" s="17"/>
      <c r="B1558" s="19" t="str">
        <f>IF($A1558="","",IFERROR(INDEX(Bills!$B:$B,MATCH($A1558,Bills!$A:$A,0)),""))</f>
        <v/>
      </c>
      <c r="C1558" s="17"/>
      <c r="D1558" s="21" t="str">
        <f>IF($C1558="","",IFERROR(VLOOKUP($C1558,Services!$A$4:$C$203,2,FALSE),"Other"))</f>
        <v/>
      </c>
      <c r="E1558" s="17"/>
      <c r="F1558" s="18" t="str">
        <f>IF($C1558="","",IFERROR(VLOOKUP($C1558,Services!$A$4:$C$203,3,FALSE),0))</f>
        <v/>
      </c>
      <c r="G1558" s="20" t="str">
        <f t="shared" si="48"/>
        <v/>
      </c>
      <c r="H1558" s="18"/>
      <c r="I1558" s="20" t="str">
        <f t="shared" si="49"/>
        <v/>
      </c>
      <c r="J1558" s="21" t="str">
        <f>IF(OR($A1558="",$C1558=""),"",$A1558&amp;"#"&amp;COUNTIFS($A$4:$A1558,$A1558,$C$4:$C1558,"&lt;&gt;"))</f>
        <v/>
      </c>
    </row>
    <row r="1559" spans="1:10" x14ac:dyDescent="0.3">
      <c r="A1559" s="17"/>
      <c r="B1559" s="19" t="str">
        <f>IF($A1559="","",IFERROR(INDEX(Bills!$B:$B,MATCH($A1559,Bills!$A:$A,0)),""))</f>
        <v/>
      </c>
      <c r="C1559" s="17"/>
      <c r="D1559" s="21" t="str">
        <f>IF($C1559="","",IFERROR(VLOOKUP($C1559,Services!$A$4:$C$203,2,FALSE),"Other"))</f>
        <v/>
      </c>
      <c r="E1559" s="17"/>
      <c r="F1559" s="18" t="str">
        <f>IF($C1559="","",IFERROR(VLOOKUP($C1559,Services!$A$4:$C$203,3,FALSE),0))</f>
        <v/>
      </c>
      <c r="G1559" s="20" t="str">
        <f t="shared" si="48"/>
        <v/>
      </c>
      <c r="H1559" s="18"/>
      <c r="I1559" s="20" t="str">
        <f t="shared" si="49"/>
        <v/>
      </c>
      <c r="J1559" s="21" t="str">
        <f>IF(OR($A1559="",$C1559=""),"",$A1559&amp;"#"&amp;COUNTIFS($A$4:$A1559,$A1559,$C$4:$C1559,"&lt;&gt;"))</f>
        <v/>
      </c>
    </row>
    <row r="1560" spans="1:10" x14ac:dyDescent="0.3">
      <c r="A1560" s="17"/>
      <c r="B1560" s="19" t="str">
        <f>IF($A1560="","",IFERROR(INDEX(Bills!$B:$B,MATCH($A1560,Bills!$A:$A,0)),""))</f>
        <v/>
      </c>
      <c r="C1560" s="17"/>
      <c r="D1560" s="21" t="str">
        <f>IF($C1560="","",IFERROR(VLOOKUP($C1560,Services!$A$4:$C$203,2,FALSE),"Other"))</f>
        <v/>
      </c>
      <c r="E1560" s="17"/>
      <c r="F1560" s="18" t="str">
        <f>IF($C1560="","",IFERROR(VLOOKUP($C1560,Services!$A$4:$C$203,3,FALSE),0))</f>
        <v/>
      </c>
      <c r="G1560" s="20" t="str">
        <f t="shared" si="48"/>
        <v/>
      </c>
      <c r="H1560" s="18"/>
      <c r="I1560" s="20" t="str">
        <f t="shared" si="49"/>
        <v/>
      </c>
      <c r="J1560" s="21" t="str">
        <f>IF(OR($A1560="",$C1560=""),"",$A1560&amp;"#"&amp;COUNTIFS($A$4:$A1560,$A1560,$C$4:$C1560,"&lt;&gt;"))</f>
        <v/>
      </c>
    </row>
    <row r="1561" spans="1:10" x14ac:dyDescent="0.3">
      <c r="A1561" s="17"/>
      <c r="B1561" s="19" t="str">
        <f>IF($A1561="","",IFERROR(INDEX(Bills!$B:$B,MATCH($A1561,Bills!$A:$A,0)),""))</f>
        <v/>
      </c>
      <c r="C1561" s="17"/>
      <c r="D1561" s="21" t="str">
        <f>IF($C1561="","",IFERROR(VLOOKUP($C1561,Services!$A$4:$C$203,2,FALSE),"Other"))</f>
        <v/>
      </c>
      <c r="E1561" s="17"/>
      <c r="F1561" s="18" t="str">
        <f>IF($C1561="","",IFERROR(VLOOKUP($C1561,Services!$A$4:$C$203,3,FALSE),0))</f>
        <v/>
      </c>
      <c r="G1561" s="20" t="str">
        <f t="shared" si="48"/>
        <v/>
      </c>
      <c r="H1561" s="18"/>
      <c r="I1561" s="20" t="str">
        <f t="shared" si="49"/>
        <v/>
      </c>
      <c r="J1561" s="21" t="str">
        <f>IF(OR($A1561="",$C1561=""),"",$A1561&amp;"#"&amp;COUNTIFS($A$4:$A1561,$A1561,$C$4:$C1561,"&lt;&gt;"))</f>
        <v/>
      </c>
    </row>
    <row r="1562" spans="1:10" x14ac:dyDescent="0.3">
      <c r="A1562" s="17"/>
      <c r="B1562" s="19" t="str">
        <f>IF($A1562="","",IFERROR(INDEX(Bills!$B:$B,MATCH($A1562,Bills!$A:$A,0)),""))</f>
        <v/>
      </c>
      <c r="C1562" s="17"/>
      <c r="D1562" s="21" t="str">
        <f>IF($C1562="","",IFERROR(VLOOKUP($C1562,Services!$A$4:$C$203,2,FALSE),"Other"))</f>
        <v/>
      </c>
      <c r="E1562" s="17"/>
      <c r="F1562" s="18" t="str">
        <f>IF($C1562="","",IFERROR(VLOOKUP($C1562,Services!$A$4:$C$203,3,FALSE),0))</f>
        <v/>
      </c>
      <c r="G1562" s="20" t="str">
        <f t="shared" si="48"/>
        <v/>
      </c>
      <c r="H1562" s="18"/>
      <c r="I1562" s="20" t="str">
        <f t="shared" si="49"/>
        <v/>
      </c>
      <c r="J1562" s="21" t="str">
        <f>IF(OR($A1562="",$C1562=""),"",$A1562&amp;"#"&amp;COUNTIFS($A$4:$A1562,$A1562,$C$4:$C1562,"&lt;&gt;"))</f>
        <v/>
      </c>
    </row>
    <row r="1563" spans="1:10" x14ac:dyDescent="0.3">
      <c r="A1563" s="17"/>
      <c r="B1563" s="19" t="str">
        <f>IF($A1563="","",IFERROR(INDEX(Bills!$B:$B,MATCH($A1563,Bills!$A:$A,0)),""))</f>
        <v/>
      </c>
      <c r="C1563" s="17"/>
      <c r="D1563" s="21" t="str">
        <f>IF($C1563="","",IFERROR(VLOOKUP($C1563,Services!$A$4:$C$203,2,FALSE),"Other"))</f>
        <v/>
      </c>
      <c r="E1563" s="17"/>
      <c r="F1563" s="18" t="str">
        <f>IF($C1563="","",IFERROR(VLOOKUP($C1563,Services!$A$4:$C$203,3,FALSE),0))</f>
        <v/>
      </c>
      <c r="G1563" s="20" t="str">
        <f t="shared" si="48"/>
        <v/>
      </c>
      <c r="H1563" s="18"/>
      <c r="I1563" s="20" t="str">
        <f t="shared" si="49"/>
        <v/>
      </c>
      <c r="J1563" s="21" t="str">
        <f>IF(OR($A1563="",$C1563=""),"",$A1563&amp;"#"&amp;COUNTIFS($A$4:$A1563,$A1563,$C$4:$C1563,"&lt;&gt;"))</f>
        <v/>
      </c>
    </row>
    <row r="1564" spans="1:10" x14ac:dyDescent="0.3">
      <c r="A1564" s="17"/>
      <c r="B1564" s="19" t="str">
        <f>IF($A1564="","",IFERROR(INDEX(Bills!$B:$B,MATCH($A1564,Bills!$A:$A,0)),""))</f>
        <v/>
      </c>
      <c r="C1564" s="17"/>
      <c r="D1564" s="21" t="str">
        <f>IF($C1564="","",IFERROR(VLOOKUP($C1564,Services!$A$4:$C$203,2,FALSE),"Other"))</f>
        <v/>
      </c>
      <c r="E1564" s="17"/>
      <c r="F1564" s="18" t="str">
        <f>IF($C1564="","",IFERROR(VLOOKUP($C1564,Services!$A$4:$C$203,3,FALSE),0))</f>
        <v/>
      </c>
      <c r="G1564" s="20" t="str">
        <f t="shared" si="48"/>
        <v/>
      </c>
      <c r="H1564" s="18"/>
      <c r="I1564" s="20" t="str">
        <f t="shared" si="49"/>
        <v/>
      </c>
      <c r="J1564" s="21" t="str">
        <f>IF(OR($A1564="",$C1564=""),"",$A1564&amp;"#"&amp;COUNTIFS($A$4:$A1564,$A1564,$C$4:$C1564,"&lt;&gt;"))</f>
        <v/>
      </c>
    </row>
    <row r="1565" spans="1:10" x14ac:dyDescent="0.3">
      <c r="A1565" s="17"/>
      <c r="B1565" s="19" t="str">
        <f>IF($A1565="","",IFERROR(INDEX(Bills!$B:$B,MATCH($A1565,Bills!$A:$A,0)),""))</f>
        <v/>
      </c>
      <c r="C1565" s="17"/>
      <c r="D1565" s="21" t="str">
        <f>IF($C1565="","",IFERROR(VLOOKUP($C1565,Services!$A$4:$C$203,2,FALSE),"Other"))</f>
        <v/>
      </c>
      <c r="E1565" s="17"/>
      <c r="F1565" s="18" t="str">
        <f>IF($C1565="","",IFERROR(VLOOKUP($C1565,Services!$A$4:$C$203,3,FALSE),0))</f>
        <v/>
      </c>
      <c r="G1565" s="20" t="str">
        <f t="shared" si="48"/>
        <v/>
      </c>
      <c r="H1565" s="18"/>
      <c r="I1565" s="20" t="str">
        <f t="shared" si="49"/>
        <v/>
      </c>
      <c r="J1565" s="21" t="str">
        <f>IF(OR($A1565="",$C1565=""),"",$A1565&amp;"#"&amp;COUNTIFS($A$4:$A1565,$A1565,$C$4:$C1565,"&lt;&gt;"))</f>
        <v/>
      </c>
    </row>
    <row r="1566" spans="1:10" x14ac:dyDescent="0.3">
      <c r="A1566" s="17"/>
      <c r="B1566" s="19" t="str">
        <f>IF($A1566="","",IFERROR(INDEX(Bills!$B:$B,MATCH($A1566,Bills!$A:$A,0)),""))</f>
        <v/>
      </c>
      <c r="C1566" s="17"/>
      <c r="D1566" s="21" t="str">
        <f>IF($C1566="","",IFERROR(VLOOKUP($C1566,Services!$A$4:$C$203,2,FALSE),"Other"))</f>
        <v/>
      </c>
      <c r="E1566" s="17"/>
      <c r="F1566" s="18" t="str">
        <f>IF($C1566="","",IFERROR(VLOOKUP($C1566,Services!$A$4:$C$203,3,FALSE),0))</f>
        <v/>
      </c>
      <c r="G1566" s="20" t="str">
        <f t="shared" si="48"/>
        <v/>
      </c>
      <c r="H1566" s="18"/>
      <c r="I1566" s="20" t="str">
        <f t="shared" si="49"/>
        <v/>
      </c>
      <c r="J1566" s="21" t="str">
        <f>IF(OR($A1566="",$C1566=""),"",$A1566&amp;"#"&amp;COUNTIFS($A$4:$A1566,$A1566,$C$4:$C1566,"&lt;&gt;"))</f>
        <v/>
      </c>
    </row>
    <row r="1567" spans="1:10" x14ac:dyDescent="0.3">
      <c r="A1567" s="17"/>
      <c r="B1567" s="19" t="str">
        <f>IF($A1567="","",IFERROR(INDEX(Bills!$B:$B,MATCH($A1567,Bills!$A:$A,0)),""))</f>
        <v/>
      </c>
      <c r="C1567" s="17"/>
      <c r="D1567" s="21" t="str">
        <f>IF($C1567="","",IFERROR(VLOOKUP($C1567,Services!$A$4:$C$203,2,FALSE),"Other"))</f>
        <v/>
      </c>
      <c r="E1567" s="17"/>
      <c r="F1567" s="18" t="str">
        <f>IF($C1567="","",IFERROR(VLOOKUP($C1567,Services!$A$4:$C$203,3,FALSE),0))</f>
        <v/>
      </c>
      <c r="G1567" s="20" t="str">
        <f t="shared" si="48"/>
        <v/>
      </c>
      <c r="H1567" s="18"/>
      <c r="I1567" s="20" t="str">
        <f t="shared" si="49"/>
        <v/>
      </c>
      <c r="J1567" s="21" t="str">
        <f>IF(OR($A1567="",$C1567=""),"",$A1567&amp;"#"&amp;COUNTIFS($A$4:$A1567,$A1567,$C$4:$C1567,"&lt;&gt;"))</f>
        <v/>
      </c>
    </row>
    <row r="1568" spans="1:10" x14ac:dyDescent="0.3">
      <c r="A1568" s="17"/>
      <c r="B1568" s="19" t="str">
        <f>IF($A1568="","",IFERROR(INDEX(Bills!$B:$B,MATCH($A1568,Bills!$A:$A,0)),""))</f>
        <v/>
      </c>
      <c r="C1568" s="17"/>
      <c r="D1568" s="21" t="str">
        <f>IF($C1568="","",IFERROR(VLOOKUP($C1568,Services!$A$4:$C$203,2,FALSE),"Other"))</f>
        <v/>
      </c>
      <c r="E1568" s="17"/>
      <c r="F1568" s="18" t="str">
        <f>IF($C1568="","",IFERROR(VLOOKUP($C1568,Services!$A$4:$C$203,3,FALSE),0))</f>
        <v/>
      </c>
      <c r="G1568" s="20" t="str">
        <f t="shared" si="48"/>
        <v/>
      </c>
      <c r="H1568" s="18"/>
      <c r="I1568" s="20" t="str">
        <f t="shared" si="49"/>
        <v/>
      </c>
      <c r="J1568" s="21" t="str">
        <f>IF(OR($A1568="",$C1568=""),"",$A1568&amp;"#"&amp;COUNTIFS($A$4:$A1568,$A1568,$C$4:$C1568,"&lt;&gt;"))</f>
        <v/>
      </c>
    </row>
    <row r="1569" spans="1:10" x14ac:dyDescent="0.3">
      <c r="A1569" s="17"/>
      <c r="B1569" s="19" t="str">
        <f>IF($A1569="","",IFERROR(INDEX(Bills!$B:$B,MATCH($A1569,Bills!$A:$A,0)),""))</f>
        <v/>
      </c>
      <c r="C1569" s="17"/>
      <c r="D1569" s="21" t="str">
        <f>IF($C1569="","",IFERROR(VLOOKUP($C1569,Services!$A$4:$C$203,2,FALSE),"Other"))</f>
        <v/>
      </c>
      <c r="E1569" s="17"/>
      <c r="F1569" s="18" t="str">
        <f>IF($C1569="","",IFERROR(VLOOKUP($C1569,Services!$A$4:$C$203,3,FALSE),0))</f>
        <v/>
      </c>
      <c r="G1569" s="20" t="str">
        <f t="shared" si="48"/>
        <v/>
      </c>
      <c r="H1569" s="18"/>
      <c r="I1569" s="20" t="str">
        <f t="shared" si="49"/>
        <v/>
      </c>
      <c r="J1569" s="21" t="str">
        <f>IF(OR($A1569="",$C1569=""),"",$A1569&amp;"#"&amp;COUNTIFS($A$4:$A1569,$A1569,$C$4:$C1569,"&lt;&gt;"))</f>
        <v/>
      </c>
    </row>
    <row r="1570" spans="1:10" x14ac:dyDescent="0.3">
      <c r="A1570" s="17"/>
      <c r="B1570" s="19" t="str">
        <f>IF($A1570="","",IFERROR(INDEX(Bills!$B:$B,MATCH($A1570,Bills!$A:$A,0)),""))</f>
        <v/>
      </c>
      <c r="C1570" s="17"/>
      <c r="D1570" s="21" t="str">
        <f>IF($C1570="","",IFERROR(VLOOKUP($C1570,Services!$A$4:$C$203,2,FALSE),"Other"))</f>
        <v/>
      </c>
      <c r="E1570" s="17"/>
      <c r="F1570" s="18" t="str">
        <f>IF($C1570="","",IFERROR(VLOOKUP($C1570,Services!$A$4:$C$203,3,FALSE),0))</f>
        <v/>
      </c>
      <c r="G1570" s="20" t="str">
        <f t="shared" si="48"/>
        <v/>
      </c>
      <c r="H1570" s="18"/>
      <c r="I1570" s="20" t="str">
        <f t="shared" si="49"/>
        <v/>
      </c>
      <c r="J1570" s="21" t="str">
        <f>IF(OR($A1570="",$C1570=""),"",$A1570&amp;"#"&amp;COUNTIFS($A$4:$A1570,$A1570,$C$4:$C1570,"&lt;&gt;"))</f>
        <v/>
      </c>
    </row>
    <row r="1571" spans="1:10" x14ac:dyDescent="0.3">
      <c r="A1571" s="17"/>
      <c r="B1571" s="19" t="str">
        <f>IF($A1571="","",IFERROR(INDEX(Bills!$B:$B,MATCH($A1571,Bills!$A:$A,0)),""))</f>
        <v/>
      </c>
      <c r="C1571" s="17"/>
      <c r="D1571" s="21" t="str">
        <f>IF($C1571="","",IFERROR(VLOOKUP($C1571,Services!$A$4:$C$203,2,FALSE),"Other"))</f>
        <v/>
      </c>
      <c r="E1571" s="17"/>
      <c r="F1571" s="18" t="str">
        <f>IF($C1571="","",IFERROR(VLOOKUP($C1571,Services!$A$4:$C$203,3,FALSE),0))</f>
        <v/>
      </c>
      <c r="G1571" s="20" t="str">
        <f t="shared" si="48"/>
        <v/>
      </c>
      <c r="H1571" s="18"/>
      <c r="I1571" s="20" t="str">
        <f t="shared" si="49"/>
        <v/>
      </c>
      <c r="J1571" s="21" t="str">
        <f>IF(OR($A1571="",$C1571=""),"",$A1571&amp;"#"&amp;COUNTIFS($A$4:$A1571,$A1571,$C$4:$C1571,"&lt;&gt;"))</f>
        <v/>
      </c>
    </row>
    <row r="1572" spans="1:10" x14ac:dyDescent="0.3">
      <c r="A1572" s="17"/>
      <c r="B1572" s="19" t="str">
        <f>IF($A1572="","",IFERROR(INDEX(Bills!$B:$B,MATCH($A1572,Bills!$A:$A,0)),""))</f>
        <v/>
      </c>
      <c r="C1572" s="17"/>
      <c r="D1572" s="21" t="str">
        <f>IF($C1572="","",IFERROR(VLOOKUP($C1572,Services!$A$4:$C$203,2,FALSE),"Other"))</f>
        <v/>
      </c>
      <c r="E1572" s="17"/>
      <c r="F1572" s="18" t="str">
        <f>IF($C1572="","",IFERROR(VLOOKUP($C1572,Services!$A$4:$C$203,3,FALSE),0))</f>
        <v/>
      </c>
      <c r="G1572" s="20" t="str">
        <f t="shared" si="48"/>
        <v/>
      </c>
      <c r="H1572" s="18"/>
      <c r="I1572" s="20" t="str">
        <f t="shared" si="49"/>
        <v/>
      </c>
      <c r="J1572" s="21" t="str">
        <f>IF(OR($A1572="",$C1572=""),"",$A1572&amp;"#"&amp;COUNTIFS($A$4:$A1572,$A1572,$C$4:$C1572,"&lt;&gt;"))</f>
        <v/>
      </c>
    </row>
    <row r="1573" spans="1:10" x14ac:dyDescent="0.3">
      <c r="A1573" s="17"/>
      <c r="B1573" s="19" t="str">
        <f>IF($A1573="","",IFERROR(INDEX(Bills!$B:$B,MATCH($A1573,Bills!$A:$A,0)),""))</f>
        <v/>
      </c>
      <c r="C1573" s="17"/>
      <c r="D1573" s="21" t="str">
        <f>IF($C1573="","",IFERROR(VLOOKUP($C1573,Services!$A$4:$C$203,2,FALSE),"Other"))</f>
        <v/>
      </c>
      <c r="E1573" s="17"/>
      <c r="F1573" s="18" t="str">
        <f>IF($C1573="","",IFERROR(VLOOKUP($C1573,Services!$A$4:$C$203,3,FALSE),0))</f>
        <v/>
      </c>
      <c r="G1573" s="20" t="str">
        <f t="shared" si="48"/>
        <v/>
      </c>
      <c r="H1573" s="18"/>
      <c r="I1573" s="20" t="str">
        <f t="shared" si="49"/>
        <v/>
      </c>
      <c r="J1573" s="21" t="str">
        <f>IF(OR($A1573="",$C1573=""),"",$A1573&amp;"#"&amp;COUNTIFS($A$4:$A1573,$A1573,$C$4:$C1573,"&lt;&gt;"))</f>
        <v/>
      </c>
    </row>
    <row r="1574" spans="1:10" x14ac:dyDescent="0.3">
      <c r="A1574" s="17"/>
      <c r="B1574" s="19" t="str">
        <f>IF($A1574="","",IFERROR(INDEX(Bills!$B:$B,MATCH($A1574,Bills!$A:$A,0)),""))</f>
        <v/>
      </c>
      <c r="C1574" s="17"/>
      <c r="D1574" s="21" t="str">
        <f>IF($C1574="","",IFERROR(VLOOKUP($C1574,Services!$A$4:$C$203,2,FALSE),"Other"))</f>
        <v/>
      </c>
      <c r="E1574" s="17"/>
      <c r="F1574" s="18" t="str">
        <f>IF($C1574="","",IFERROR(VLOOKUP($C1574,Services!$A$4:$C$203,3,FALSE),0))</f>
        <v/>
      </c>
      <c r="G1574" s="20" t="str">
        <f t="shared" si="48"/>
        <v/>
      </c>
      <c r="H1574" s="18"/>
      <c r="I1574" s="20" t="str">
        <f t="shared" si="49"/>
        <v/>
      </c>
      <c r="J1574" s="21" t="str">
        <f>IF(OR($A1574="",$C1574=""),"",$A1574&amp;"#"&amp;COUNTIFS($A$4:$A1574,$A1574,$C$4:$C1574,"&lt;&gt;"))</f>
        <v/>
      </c>
    </row>
    <row r="1575" spans="1:10" x14ac:dyDescent="0.3">
      <c r="A1575" s="17"/>
      <c r="B1575" s="19" t="str">
        <f>IF($A1575="","",IFERROR(INDEX(Bills!$B:$B,MATCH($A1575,Bills!$A:$A,0)),""))</f>
        <v/>
      </c>
      <c r="C1575" s="17"/>
      <c r="D1575" s="21" t="str">
        <f>IF($C1575="","",IFERROR(VLOOKUP($C1575,Services!$A$4:$C$203,2,FALSE),"Other"))</f>
        <v/>
      </c>
      <c r="E1575" s="17"/>
      <c r="F1575" s="18" t="str">
        <f>IF($C1575="","",IFERROR(VLOOKUP($C1575,Services!$A$4:$C$203,3,FALSE),0))</f>
        <v/>
      </c>
      <c r="G1575" s="20" t="str">
        <f t="shared" si="48"/>
        <v/>
      </c>
      <c r="H1575" s="18"/>
      <c r="I1575" s="20" t="str">
        <f t="shared" si="49"/>
        <v/>
      </c>
      <c r="J1575" s="21" t="str">
        <f>IF(OR($A1575="",$C1575=""),"",$A1575&amp;"#"&amp;COUNTIFS($A$4:$A1575,$A1575,$C$4:$C1575,"&lt;&gt;"))</f>
        <v/>
      </c>
    </row>
    <row r="1576" spans="1:10" x14ac:dyDescent="0.3">
      <c r="A1576" s="17"/>
      <c r="B1576" s="19" t="str">
        <f>IF($A1576="","",IFERROR(INDEX(Bills!$B:$B,MATCH($A1576,Bills!$A:$A,0)),""))</f>
        <v/>
      </c>
      <c r="C1576" s="17"/>
      <c r="D1576" s="21" t="str">
        <f>IF($C1576="","",IFERROR(VLOOKUP($C1576,Services!$A$4:$C$203,2,FALSE),"Other"))</f>
        <v/>
      </c>
      <c r="E1576" s="17"/>
      <c r="F1576" s="18" t="str">
        <f>IF($C1576="","",IFERROR(VLOOKUP($C1576,Services!$A$4:$C$203,3,FALSE),0))</f>
        <v/>
      </c>
      <c r="G1576" s="20" t="str">
        <f t="shared" si="48"/>
        <v/>
      </c>
      <c r="H1576" s="18"/>
      <c r="I1576" s="20" t="str">
        <f t="shared" si="49"/>
        <v/>
      </c>
      <c r="J1576" s="21" t="str">
        <f>IF(OR($A1576="",$C1576=""),"",$A1576&amp;"#"&amp;COUNTIFS($A$4:$A1576,$A1576,$C$4:$C1576,"&lt;&gt;"))</f>
        <v/>
      </c>
    </row>
    <row r="1577" spans="1:10" x14ac:dyDescent="0.3">
      <c r="A1577" s="17"/>
      <c r="B1577" s="19" t="str">
        <f>IF($A1577="","",IFERROR(INDEX(Bills!$B:$B,MATCH($A1577,Bills!$A:$A,0)),""))</f>
        <v/>
      </c>
      <c r="C1577" s="17"/>
      <c r="D1577" s="21" t="str">
        <f>IF($C1577="","",IFERROR(VLOOKUP($C1577,Services!$A$4:$C$203,2,FALSE),"Other"))</f>
        <v/>
      </c>
      <c r="E1577" s="17"/>
      <c r="F1577" s="18" t="str">
        <f>IF($C1577="","",IFERROR(VLOOKUP($C1577,Services!$A$4:$C$203,3,FALSE),0))</f>
        <v/>
      </c>
      <c r="G1577" s="20" t="str">
        <f t="shared" si="48"/>
        <v/>
      </c>
      <c r="H1577" s="18"/>
      <c r="I1577" s="20" t="str">
        <f t="shared" si="49"/>
        <v/>
      </c>
      <c r="J1577" s="21" t="str">
        <f>IF(OR($A1577="",$C1577=""),"",$A1577&amp;"#"&amp;COUNTIFS($A$4:$A1577,$A1577,$C$4:$C1577,"&lt;&gt;"))</f>
        <v/>
      </c>
    </row>
    <row r="1578" spans="1:10" x14ac:dyDescent="0.3">
      <c r="A1578" s="17"/>
      <c r="B1578" s="19" t="str">
        <f>IF($A1578="","",IFERROR(INDEX(Bills!$B:$B,MATCH($A1578,Bills!$A:$A,0)),""))</f>
        <v/>
      </c>
      <c r="C1578" s="17"/>
      <c r="D1578" s="21" t="str">
        <f>IF($C1578="","",IFERROR(VLOOKUP($C1578,Services!$A$4:$C$203,2,FALSE),"Other"))</f>
        <v/>
      </c>
      <c r="E1578" s="17"/>
      <c r="F1578" s="18" t="str">
        <f>IF($C1578="","",IFERROR(VLOOKUP($C1578,Services!$A$4:$C$203,3,FALSE),0))</f>
        <v/>
      </c>
      <c r="G1578" s="20" t="str">
        <f t="shared" si="48"/>
        <v/>
      </c>
      <c r="H1578" s="18"/>
      <c r="I1578" s="20" t="str">
        <f t="shared" si="49"/>
        <v/>
      </c>
      <c r="J1578" s="21" t="str">
        <f>IF(OR($A1578="",$C1578=""),"",$A1578&amp;"#"&amp;COUNTIFS($A$4:$A1578,$A1578,$C$4:$C1578,"&lt;&gt;"))</f>
        <v/>
      </c>
    </row>
    <row r="1579" spans="1:10" x14ac:dyDescent="0.3">
      <c r="A1579" s="17"/>
      <c r="B1579" s="19" t="str">
        <f>IF($A1579="","",IFERROR(INDEX(Bills!$B:$B,MATCH($A1579,Bills!$A:$A,0)),""))</f>
        <v/>
      </c>
      <c r="C1579" s="17"/>
      <c r="D1579" s="21" t="str">
        <f>IF($C1579="","",IFERROR(VLOOKUP($C1579,Services!$A$4:$C$203,2,FALSE),"Other"))</f>
        <v/>
      </c>
      <c r="E1579" s="17"/>
      <c r="F1579" s="18" t="str">
        <f>IF($C1579="","",IFERROR(VLOOKUP($C1579,Services!$A$4:$C$203,3,FALSE),0))</f>
        <v/>
      </c>
      <c r="G1579" s="20" t="str">
        <f t="shared" si="48"/>
        <v/>
      </c>
      <c r="H1579" s="18"/>
      <c r="I1579" s="20" t="str">
        <f t="shared" si="49"/>
        <v/>
      </c>
      <c r="J1579" s="21" t="str">
        <f>IF(OR($A1579="",$C1579=""),"",$A1579&amp;"#"&amp;COUNTIFS($A$4:$A1579,$A1579,$C$4:$C1579,"&lt;&gt;"))</f>
        <v/>
      </c>
    </row>
    <row r="1580" spans="1:10" x14ac:dyDescent="0.3">
      <c r="A1580" s="17"/>
      <c r="B1580" s="19" t="str">
        <f>IF($A1580="","",IFERROR(INDEX(Bills!$B:$B,MATCH($A1580,Bills!$A:$A,0)),""))</f>
        <v/>
      </c>
      <c r="C1580" s="17"/>
      <c r="D1580" s="21" t="str">
        <f>IF($C1580="","",IFERROR(VLOOKUP($C1580,Services!$A$4:$C$203,2,FALSE),"Other"))</f>
        <v/>
      </c>
      <c r="E1580" s="17"/>
      <c r="F1580" s="18" t="str">
        <f>IF($C1580="","",IFERROR(VLOOKUP($C1580,Services!$A$4:$C$203,3,FALSE),0))</f>
        <v/>
      </c>
      <c r="G1580" s="20" t="str">
        <f t="shared" si="48"/>
        <v/>
      </c>
      <c r="H1580" s="18"/>
      <c r="I1580" s="20" t="str">
        <f t="shared" si="49"/>
        <v/>
      </c>
      <c r="J1580" s="21" t="str">
        <f>IF(OR($A1580="",$C1580=""),"",$A1580&amp;"#"&amp;COUNTIFS($A$4:$A1580,$A1580,$C$4:$C1580,"&lt;&gt;"))</f>
        <v/>
      </c>
    </row>
    <row r="1581" spans="1:10" x14ac:dyDescent="0.3">
      <c r="A1581" s="17"/>
      <c r="B1581" s="19" t="str">
        <f>IF($A1581="","",IFERROR(INDEX(Bills!$B:$B,MATCH($A1581,Bills!$A:$A,0)),""))</f>
        <v/>
      </c>
      <c r="C1581" s="17"/>
      <c r="D1581" s="21" t="str">
        <f>IF($C1581="","",IFERROR(VLOOKUP($C1581,Services!$A$4:$C$203,2,FALSE),"Other"))</f>
        <v/>
      </c>
      <c r="E1581" s="17"/>
      <c r="F1581" s="18" t="str">
        <f>IF($C1581="","",IFERROR(VLOOKUP($C1581,Services!$A$4:$C$203,3,FALSE),0))</f>
        <v/>
      </c>
      <c r="G1581" s="20" t="str">
        <f t="shared" si="48"/>
        <v/>
      </c>
      <c r="H1581" s="18"/>
      <c r="I1581" s="20" t="str">
        <f t="shared" si="49"/>
        <v/>
      </c>
      <c r="J1581" s="21" t="str">
        <f>IF(OR($A1581="",$C1581=""),"",$A1581&amp;"#"&amp;COUNTIFS($A$4:$A1581,$A1581,$C$4:$C1581,"&lt;&gt;"))</f>
        <v/>
      </c>
    </row>
    <row r="1582" spans="1:10" x14ac:dyDescent="0.3">
      <c r="A1582" s="17"/>
      <c r="B1582" s="19" t="str">
        <f>IF($A1582="","",IFERROR(INDEX(Bills!$B:$B,MATCH($A1582,Bills!$A:$A,0)),""))</f>
        <v/>
      </c>
      <c r="C1582" s="17"/>
      <c r="D1582" s="21" t="str">
        <f>IF($C1582="","",IFERROR(VLOOKUP($C1582,Services!$A$4:$C$203,2,FALSE),"Other"))</f>
        <v/>
      </c>
      <c r="E1582" s="17"/>
      <c r="F1582" s="18" t="str">
        <f>IF($C1582="","",IFERROR(VLOOKUP($C1582,Services!$A$4:$C$203,3,FALSE),0))</f>
        <v/>
      </c>
      <c r="G1582" s="20" t="str">
        <f t="shared" si="48"/>
        <v/>
      </c>
      <c r="H1582" s="18"/>
      <c r="I1582" s="20" t="str">
        <f t="shared" si="49"/>
        <v/>
      </c>
      <c r="J1582" s="21" t="str">
        <f>IF(OR($A1582="",$C1582=""),"",$A1582&amp;"#"&amp;COUNTIFS($A$4:$A1582,$A1582,$C$4:$C1582,"&lt;&gt;"))</f>
        <v/>
      </c>
    </row>
    <row r="1583" spans="1:10" x14ac:dyDescent="0.3">
      <c r="A1583" s="17"/>
      <c r="B1583" s="19" t="str">
        <f>IF($A1583="","",IFERROR(INDEX(Bills!$B:$B,MATCH($A1583,Bills!$A:$A,0)),""))</f>
        <v/>
      </c>
      <c r="C1583" s="17"/>
      <c r="D1583" s="21" t="str">
        <f>IF($C1583="","",IFERROR(VLOOKUP($C1583,Services!$A$4:$C$203,2,FALSE),"Other"))</f>
        <v/>
      </c>
      <c r="E1583" s="17"/>
      <c r="F1583" s="18" t="str">
        <f>IF($C1583="","",IFERROR(VLOOKUP($C1583,Services!$A$4:$C$203,3,FALSE),0))</f>
        <v/>
      </c>
      <c r="G1583" s="20" t="str">
        <f t="shared" si="48"/>
        <v/>
      </c>
      <c r="H1583" s="18"/>
      <c r="I1583" s="20" t="str">
        <f t="shared" si="49"/>
        <v/>
      </c>
      <c r="J1583" s="21" t="str">
        <f>IF(OR($A1583="",$C1583=""),"",$A1583&amp;"#"&amp;COUNTIFS($A$4:$A1583,$A1583,$C$4:$C1583,"&lt;&gt;"))</f>
        <v/>
      </c>
    </row>
    <row r="1584" spans="1:10" x14ac:dyDescent="0.3">
      <c r="A1584" s="17"/>
      <c r="B1584" s="19" t="str">
        <f>IF($A1584="","",IFERROR(INDEX(Bills!$B:$B,MATCH($A1584,Bills!$A:$A,0)),""))</f>
        <v/>
      </c>
      <c r="C1584" s="17"/>
      <c r="D1584" s="21" t="str">
        <f>IF($C1584="","",IFERROR(VLOOKUP($C1584,Services!$A$4:$C$203,2,FALSE),"Other"))</f>
        <v/>
      </c>
      <c r="E1584" s="17"/>
      <c r="F1584" s="18" t="str">
        <f>IF($C1584="","",IFERROR(VLOOKUP($C1584,Services!$A$4:$C$203,3,FALSE),0))</f>
        <v/>
      </c>
      <c r="G1584" s="20" t="str">
        <f t="shared" si="48"/>
        <v/>
      </c>
      <c r="H1584" s="18"/>
      <c r="I1584" s="20" t="str">
        <f t="shared" si="49"/>
        <v/>
      </c>
      <c r="J1584" s="21" t="str">
        <f>IF(OR($A1584="",$C1584=""),"",$A1584&amp;"#"&amp;COUNTIFS($A$4:$A1584,$A1584,$C$4:$C1584,"&lt;&gt;"))</f>
        <v/>
      </c>
    </row>
    <row r="1585" spans="1:10" x14ac:dyDescent="0.3">
      <c r="A1585" s="17"/>
      <c r="B1585" s="19" t="str">
        <f>IF($A1585="","",IFERROR(INDEX(Bills!$B:$B,MATCH($A1585,Bills!$A:$A,0)),""))</f>
        <v/>
      </c>
      <c r="C1585" s="17"/>
      <c r="D1585" s="21" t="str">
        <f>IF($C1585="","",IFERROR(VLOOKUP($C1585,Services!$A$4:$C$203,2,FALSE),"Other"))</f>
        <v/>
      </c>
      <c r="E1585" s="17"/>
      <c r="F1585" s="18" t="str">
        <f>IF($C1585="","",IFERROR(VLOOKUP($C1585,Services!$A$4:$C$203,3,FALSE),0))</f>
        <v/>
      </c>
      <c r="G1585" s="20" t="str">
        <f t="shared" si="48"/>
        <v/>
      </c>
      <c r="H1585" s="18"/>
      <c r="I1585" s="20" t="str">
        <f t="shared" si="49"/>
        <v/>
      </c>
      <c r="J1585" s="21" t="str">
        <f>IF(OR($A1585="",$C1585=""),"",$A1585&amp;"#"&amp;COUNTIFS($A$4:$A1585,$A1585,$C$4:$C1585,"&lt;&gt;"))</f>
        <v/>
      </c>
    </row>
    <row r="1586" spans="1:10" x14ac:dyDescent="0.3">
      <c r="A1586" s="17"/>
      <c r="B1586" s="19" t="str">
        <f>IF($A1586="","",IFERROR(INDEX(Bills!$B:$B,MATCH($A1586,Bills!$A:$A,0)),""))</f>
        <v/>
      </c>
      <c r="C1586" s="17"/>
      <c r="D1586" s="21" t="str">
        <f>IF($C1586="","",IFERROR(VLOOKUP($C1586,Services!$A$4:$C$203,2,FALSE),"Other"))</f>
        <v/>
      </c>
      <c r="E1586" s="17"/>
      <c r="F1586" s="18" t="str">
        <f>IF($C1586="","",IFERROR(VLOOKUP($C1586,Services!$A$4:$C$203,3,FALSE),0))</f>
        <v/>
      </c>
      <c r="G1586" s="20" t="str">
        <f t="shared" si="48"/>
        <v/>
      </c>
      <c r="H1586" s="18"/>
      <c r="I1586" s="20" t="str">
        <f t="shared" si="49"/>
        <v/>
      </c>
      <c r="J1586" s="21" t="str">
        <f>IF(OR($A1586="",$C1586=""),"",$A1586&amp;"#"&amp;COUNTIFS($A$4:$A1586,$A1586,$C$4:$C1586,"&lt;&gt;"))</f>
        <v/>
      </c>
    </row>
    <row r="1587" spans="1:10" x14ac:dyDescent="0.3">
      <c r="A1587" s="17"/>
      <c r="B1587" s="19" t="str">
        <f>IF($A1587="","",IFERROR(INDEX(Bills!$B:$B,MATCH($A1587,Bills!$A:$A,0)),""))</f>
        <v/>
      </c>
      <c r="C1587" s="17"/>
      <c r="D1587" s="21" t="str">
        <f>IF($C1587="","",IFERROR(VLOOKUP($C1587,Services!$A$4:$C$203,2,FALSE),"Other"))</f>
        <v/>
      </c>
      <c r="E1587" s="17"/>
      <c r="F1587" s="18" t="str">
        <f>IF($C1587="","",IFERROR(VLOOKUP($C1587,Services!$A$4:$C$203,3,FALSE),0))</f>
        <v/>
      </c>
      <c r="G1587" s="20" t="str">
        <f t="shared" si="48"/>
        <v/>
      </c>
      <c r="H1587" s="18"/>
      <c r="I1587" s="20" t="str">
        <f t="shared" si="49"/>
        <v/>
      </c>
      <c r="J1587" s="21" t="str">
        <f>IF(OR($A1587="",$C1587=""),"",$A1587&amp;"#"&amp;COUNTIFS($A$4:$A1587,$A1587,$C$4:$C1587,"&lt;&gt;"))</f>
        <v/>
      </c>
    </row>
    <row r="1588" spans="1:10" x14ac:dyDescent="0.3">
      <c r="A1588" s="17"/>
      <c r="B1588" s="19" t="str">
        <f>IF($A1588="","",IFERROR(INDEX(Bills!$B:$B,MATCH($A1588,Bills!$A:$A,0)),""))</f>
        <v/>
      </c>
      <c r="C1588" s="17"/>
      <c r="D1588" s="21" t="str">
        <f>IF($C1588="","",IFERROR(VLOOKUP($C1588,Services!$A$4:$C$203,2,FALSE),"Other"))</f>
        <v/>
      </c>
      <c r="E1588" s="17"/>
      <c r="F1588" s="18" t="str">
        <f>IF($C1588="","",IFERROR(VLOOKUP($C1588,Services!$A$4:$C$203,3,FALSE),0))</f>
        <v/>
      </c>
      <c r="G1588" s="20" t="str">
        <f t="shared" si="48"/>
        <v/>
      </c>
      <c r="H1588" s="18"/>
      <c r="I1588" s="20" t="str">
        <f t="shared" si="49"/>
        <v/>
      </c>
      <c r="J1588" s="21" t="str">
        <f>IF(OR($A1588="",$C1588=""),"",$A1588&amp;"#"&amp;COUNTIFS($A$4:$A1588,$A1588,$C$4:$C1588,"&lt;&gt;"))</f>
        <v/>
      </c>
    </row>
    <row r="1589" spans="1:10" x14ac:dyDescent="0.3">
      <c r="A1589" s="17"/>
      <c r="B1589" s="19" t="str">
        <f>IF($A1589="","",IFERROR(INDEX(Bills!$B:$B,MATCH($A1589,Bills!$A:$A,0)),""))</f>
        <v/>
      </c>
      <c r="C1589" s="17"/>
      <c r="D1589" s="21" t="str">
        <f>IF($C1589="","",IFERROR(VLOOKUP($C1589,Services!$A$4:$C$203,2,FALSE),"Other"))</f>
        <v/>
      </c>
      <c r="E1589" s="17"/>
      <c r="F1589" s="18" t="str">
        <f>IF($C1589="","",IFERROR(VLOOKUP($C1589,Services!$A$4:$C$203,3,FALSE),0))</f>
        <v/>
      </c>
      <c r="G1589" s="20" t="str">
        <f t="shared" si="48"/>
        <v/>
      </c>
      <c r="H1589" s="18"/>
      <c r="I1589" s="20" t="str">
        <f t="shared" si="49"/>
        <v/>
      </c>
      <c r="J1589" s="21" t="str">
        <f>IF(OR($A1589="",$C1589=""),"",$A1589&amp;"#"&amp;COUNTIFS($A$4:$A1589,$A1589,$C$4:$C1589,"&lt;&gt;"))</f>
        <v/>
      </c>
    </row>
    <row r="1590" spans="1:10" x14ac:dyDescent="0.3">
      <c r="A1590" s="17"/>
      <c r="B1590" s="19" t="str">
        <f>IF($A1590="","",IFERROR(INDEX(Bills!$B:$B,MATCH($A1590,Bills!$A:$A,0)),""))</f>
        <v/>
      </c>
      <c r="C1590" s="17"/>
      <c r="D1590" s="21" t="str">
        <f>IF($C1590="","",IFERROR(VLOOKUP($C1590,Services!$A$4:$C$203,2,FALSE),"Other"))</f>
        <v/>
      </c>
      <c r="E1590" s="17"/>
      <c r="F1590" s="18" t="str">
        <f>IF($C1590="","",IFERROR(VLOOKUP($C1590,Services!$A$4:$C$203,3,FALSE),0))</f>
        <v/>
      </c>
      <c r="G1590" s="20" t="str">
        <f t="shared" si="48"/>
        <v/>
      </c>
      <c r="H1590" s="18"/>
      <c r="I1590" s="20" t="str">
        <f t="shared" si="49"/>
        <v/>
      </c>
      <c r="J1590" s="21" t="str">
        <f>IF(OR($A1590="",$C1590=""),"",$A1590&amp;"#"&amp;COUNTIFS($A$4:$A1590,$A1590,$C$4:$C1590,"&lt;&gt;"))</f>
        <v/>
      </c>
    </row>
    <row r="1591" spans="1:10" x14ac:dyDescent="0.3">
      <c r="A1591" s="17"/>
      <c r="B1591" s="19" t="str">
        <f>IF($A1591="","",IFERROR(INDEX(Bills!$B:$B,MATCH($A1591,Bills!$A:$A,0)),""))</f>
        <v/>
      </c>
      <c r="C1591" s="17"/>
      <c r="D1591" s="21" t="str">
        <f>IF($C1591="","",IFERROR(VLOOKUP($C1591,Services!$A$4:$C$203,2,FALSE),"Other"))</f>
        <v/>
      </c>
      <c r="E1591" s="17"/>
      <c r="F1591" s="18" t="str">
        <f>IF($C1591="","",IFERROR(VLOOKUP($C1591,Services!$A$4:$C$203,3,FALSE),0))</f>
        <v/>
      </c>
      <c r="G1591" s="20" t="str">
        <f t="shared" si="48"/>
        <v/>
      </c>
      <c r="H1591" s="18"/>
      <c r="I1591" s="20" t="str">
        <f t="shared" si="49"/>
        <v/>
      </c>
      <c r="J1591" s="21" t="str">
        <f>IF(OR($A1591="",$C1591=""),"",$A1591&amp;"#"&amp;COUNTIFS($A$4:$A1591,$A1591,$C$4:$C1591,"&lt;&gt;"))</f>
        <v/>
      </c>
    </row>
    <row r="1592" spans="1:10" x14ac:dyDescent="0.3">
      <c r="A1592" s="17"/>
      <c r="B1592" s="19" t="str">
        <f>IF($A1592="","",IFERROR(INDEX(Bills!$B:$B,MATCH($A1592,Bills!$A:$A,0)),""))</f>
        <v/>
      </c>
      <c r="C1592" s="17"/>
      <c r="D1592" s="21" t="str">
        <f>IF($C1592="","",IFERROR(VLOOKUP($C1592,Services!$A$4:$C$203,2,FALSE),"Other"))</f>
        <v/>
      </c>
      <c r="E1592" s="17"/>
      <c r="F1592" s="18" t="str">
        <f>IF($C1592="","",IFERROR(VLOOKUP($C1592,Services!$A$4:$C$203,3,FALSE),0))</f>
        <v/>
      </c>
      <c r="G1592" s="20" t="str">
        <f t="shared" si="48"/>
        <v/>
      </c>
      <c r="H1592" s="18"/>
      <c r="I1592" s="20" t="str">
        <f t="shared" si="49"/>
        <v/>
      </c>
      <c r="J1592" s="21" t="str">
        <f>IF(OR($A1592="",$C1592=""),"",$A1592&amp;"#"&amp;COUNTIFS($A$4:$A1592,$A1592,$C$4:$C1592,"&lt;&gt;"))</f>
        <v/>
      </c>
    </row>
    <row r="1593" spans="1:10" x14ac:dyDescent="0.3">
      <c r="A1593" s="17"/>
      <c r="B1593" s="19" t="str">
        <f>IF($A1593="","",IFERROR(INDEX(Bills!$B:$B,MATCH($A1593,Bills!$A:$A,0)),""))</f>
        <v/>
      </c>
      <c r="C1593" s="17"/>
      <c r="D1593" s="21" t="str">
        <f>IF($C1593="","",IFERROR(VLOOKUP($C1593,Services!$A$4:$C$203,2,FALSE),"Other"))</f>
        <v/>
      </c>
      <c r="E1593" s="17"/>
      <c r="F1593" s="18" t="str">
        <f>IF($C1593="","",IFERROR(VLOOKUP($C1593,Services!$A$4:$C$203,3,FALSE),0))</f>
        <v/>
      </c>
      <c r="G1593" s="20" t="str">
        <f t="shared" si="48"/>
        <v/>
      </c>
      <c r="H1593" s="18"/>
      <c r="I1593" s="20" t="str">
        <f t="shared" si="49"/>
        <v/>
      </c>
      <c r="J1593" s="21" t="str">
        <f>IF(OR($A1593="",$C1593=""),"",$A1593&amp;"#"&amp;COUNTIFS($A$4:$A1593,$A1593,$C$4:$C1593,"&lt;&gt;"))</f>
        <v/>
      </c>
    </row>
    <row r="1594" spans="1:10" x14ac:dyDescent="0.3">
      <c r="A1594" s="17"/>
      <c r="B1594" s="19" t="str">
        <f>IF($A1594="","",IFERROR(INDEX(Bills!$B:$B,MATCH($A1594,Bills!$A:$A,0)),""))</f>
        <v/>
      </c>
      <c r="C1594" s="17"/>
      <c r="D1594" s="21" t="str">
        <f>IF($C1594="","",IFERROR(VLOOKUP($C1594,Services!$A$4:$C$203,2,FALSE),"Other"))</f>
        <v/>
      </c>
      <c r="E1594" s="17"/>
      <c r="F1594" s="18" t="str">
        <f>IF($C1594="","",IFERROR(VLOOKUP($C1594,Services!$A$4:$C$203,3,FALSE),0))</f>
        <v/>
      </c>
      <c r="G1594" s="20" t="str">
        <f t="shared" si="48"/>
        <v/>
      </c>
      <c r="H1594" s="18"/>
      <c r="I1594" s="20" t="str">
        <f t="shared" si="49"/>
        <v/>
      </c>
      <c r="J1594" s="21" t="str">
        <f>IF(OR($A1594="",$C1594=""),"",$A1594&amp;"#"&amp;COUNTIFS($A$4:$A1594,$A1594,$C$4:$C1594,"&lt;&gt;"))</f>
        <v/>
      </c>
    </row>
    <row r="1595" spans="1:10" x14ac:dyDescent="0.3">
      <c r="A1595" s="17"/>
      <c r="B1595" s="19" t="str">
        <f>IF($A1595="","",IFERROR(INDEX(Bills!$B:$B,MATCH($A1595,Bills!$A:$A,0)),""))</f>
        <v/>
      </c>
      <c r="C1595" s="17"/>
      <c r="D1595" s="21" t="str">
        <f>IF($C1595="","",IFERROR(VLOOKUP($C1595,Services!$A$4:$C$203,2,FALSE),"Other"))</f>
        <v/>
      </c>
      <c r="E1595" s="17"/>
      <c r="F1595" s="18" t="str">
        <f>IF($C1595="","",IFERROR(VLOOKUP($C1595,Services!$A$4:$C$203,3,FALSE),0))</f>
        <v/>
      </c>
      <c r="G1595" s="20" t="str">
        <f t="shared" si="48"/>
        <v/>
      </c>
      <c r="H1595" s="18"/>
      <c r="I1595" s="20" t="str">
        <f t="shared" si="49"/>
        <v/>
      </c>
      <c r="J1595" s="21" t="str">
        <f>IF(OR($A1595="",$C1595=""),"",$A1595&amp;"#"&amp;COUNTIFS($A$4:$A1595,$A1595,$C$4:$C1595,"&lt;&gt;"))</f>
        <v/>
      </c>
    </row>
    <row r="1596" spans="1:10" x14ac:dyDescent="0.3">
      <c r="A1596" s="17"/>
      <c r="B1596" s="19" t="str">
        <f>IF($A1596="","",IFERROR(INDEX(Bills!$B:$B,MATCH($A1596,Bills!$A:$A,0)),""))</f>
        <v/>
      </c>
      <c r="C1596" s="17"/>
      <c r="D1596" s="21" t="str">
        <f>IF($C1596="","",IFERROR(VLOOKUP($C1596,Services!$A$4:$C$203,2,FALSE),"Other"))</f>
        <v/>
      </c>
      <c r="E1596" s="17"/>
      <c r="F1596" s="18" t="str">
        <f>IF($C1596="","",IFERROR(VLOOKUP($C1596,Services!$A$4:$C$203,3,FALSE),0))</f>
        <v/>
      </c>
      <c r="G1596" s="20" t="str">
        <f t="shared" si="48"/>
        <v/>
      </c>
      <c r="H1596" s="18"/>
      <c r="I1596" s="20" t="str">
        <f t="shared" si="49"/>
        <v/>
      </c>
      <c r="J1596" s="21" t="str">
        <f>IF(OR($A1596="",$C1596=""),"",$A1596&amp;"#"&amp;COUNTIFS($A$4:$A1596,$A1596,$C$4:$C1596,"&lt;&gt;"))</f>
        <v/>
      </c>
    </row>
    <row r="1597" spans="1:10" x14ac:dyDescent="0.3">
      <c r="A1597" s="17"/>
      <c r="B1597" s="19" t="str">
        <f>IF($A1597="","",IFERROR(INDEX(Bills!$B:$B,MATCH($A1597,Bills!$A:$A,0)),""))</f>
        <v/>
      </c>
      <c r="C1597" s="17"/>
      <c r="D1597" s="21" t="str">
        <f>IF($C1597="","",IFERROR(VLOOKUP($C1597,Services!$A$4:$C$203,2,FALSE),"Other"))</f>
        <v/>
      </c>
      <c r="E1597" s="17"/>
      <c r="F1597" s="18" t="str">
        <f>IF($C1597="","",IFERROR(VLOOKUP($C1597,Services!$A$4:$C$203,3,FALSE),0))</f>
        <v/>
      </c>
      <c r="G1597" s="20" t="str">
        <f t="shared" si="48"/>
        <v/>
      </c>
      <c r="H1597" s="18"/>
      <c r="I1597" s="20" t="str">
        <f t="shared" si="49"/>
        <v/>
      </c>
      <c r="J1597" s="21" t="str">
        <f>IF(OR($A1597="",$C1597=""),"",$A1597&amp;"#"&amp;COUNTIFS($A$4:$A1597,$A1597,$C$4:$C1597,"&lt;&gt;"))</f>
        <v/>
      </c>
    </row>
    <row r="1598" spans="1:10" x14ac:dyDescent="0.3">
      <c r="A1598" s="17"/>
      <c r="B1598" s="19" t="str">
        <f>IF($A1598="","",IFERROR(INDEX(Bills!$B:$B,MATCH($A1598,Bills!$A:$A,0)),""))</f>
        <v/>
      </c>
      <c r="C1598" s="17"/>
      <c r="D1598" s="21" t="str">
        <f>IF($C1598="","",IFERROR(VLOOKUP($C1598,Services!$A$4:$C$203,2,FALSE),"Other"))</f>
        <v/>
      </c>
      <c r="E1598" s="17"/>
      <c r="F1598" s="18" t="str">
        <f>IF($C1598="","",IFERROR(VLOOKUP($C1598,Services!$A$4:$C$203,3,FALSE),0))</f>
        <v/>
      </c>
      <c r="G1598" s="20" t="str">
        <f t="shared" si="48"/>
        <v/>
      </c>
      <c r="H1598" s="18"/>
      <c r="I1598" s="20" t="str">
        <f t="shared" si="49"/>
        <v/>
      </c>
      <c r="J1598" s="21" t="str">
        <f>IF(OR($A1598="",$C1598=""),"",$A1598&amp;"#"&amp;COUNTIFS($A$4:$A1598,$A1598,$C$4:$C1598,"&lt;&gt;"))</f>
        <v/>
      </c>
    </row>
    <row r="1599" spans="1:10" x14ac:dyDescent="0.3">
      <c r="A1599" s="17"/>
      <c r="B1599" s="19" t="str">
        <f>IF($A1599="","",IFERROR(INDEX(Bills!$B:$B,MATCH($A1599,Bills!$A:$A,0)),""))</f>
        <v/>
      </c>
      <c r="C1599" s="17"/>
      <c r="D1599" s="21" t="str">
        <f>IF($C1599="","",IFERROR(VLOOKUP($C1599,Services!$A$4:$C$203,2,FALSE),"Other"))</f>
        <v/>
      </c>
      <c r="E1599" s="17"/>
      <c r="F1599" s="18" t="str">
        <f>IF($C1599="","",IFERROR(VLOOKUP($C1599,Services!$A$4:$C$203,3,FALSE),0))</f>
        <v/>
      </c>
      <c r="G1599" s="20" t="str">
        <f t="shared" si="48"/>
        <v/>
      </c>
      <c r="H1599" s="18"/>
      <c r="I1599" s="20" t="str">
        <f t="shared" si="49"/>
        <v/>
      </c>
      <c r="J1599" s="21" t="str">
        <f>IF(OR($A1599="",$C1599=""),"",$A1599&amp;"#"&amp;COUNTIFS($A$4:$A1599,$A1599,$C$4:$C1599,"&lt;&gt;"))</f>
        <v/>
      </c>
    </row>
    <row r="1600" spans="1:10" x14ac:dyDescent="0.3">
      <c r="A1600" s="17"/>
      <c r="B1600" s="19" t="str">
        <f>IF($A1600="","",IFERROR(INDEX(Bills!$B:$B,MATCH($A1600,Bills!$A:$A,0)),""))</f>
        <v/>
      </c>
      <c r="C1600" s="17"/>
      <c r="D1600" s="21" t="str">
        <f>IF($C1600="","",IFERROR(VLOOKUP($C1600,Services!$A$4:$C$203,2,FALSE),"Other"))</f>
        <v/>
      </c>
      <c r="E1600" s="17"/>
      <c r="F1600" s="18" t="str">
        <f>IF($C1600="","",IFERROR(VLOOKUP($C1600,Services!$A$4:$C$203,3,FALSE),0))</f>
        <v/>
      </c>
      <c r="G1600" s="20" t="str">
        <f t="shared" si="48"/>
        <v/>
      </c>
      <c r="H1600" s="18"/>
      <c r="I1600" s="20" t="str">
        <f t="shared" si="49"/>
        <v/>
      </c>
      <c r="J1600" s="21" t="str">
        <f>IF(OR($A1600="",$C1600=""),"",$A1600&amp;"#"&amp;COUNTIFS($A$4:$A1600,$A1600,$C$4:$C1600,"&lt;&gt;"))</f>
        <v/>
      </c>
    </row>
    <row r="1601" spans="1:10" x14ac:dyDescent="0.3">
      <c r="A1601" s="17"/>
      <c r="B1601" s="19" t="str">
        <f>IF($A1601="","",IFERROR(INDEX(Bills!$B:$B,MATCH($A1601,Bills!$A:$A,0)),""))</f>
        <v/>
      </c>
      <c r="C1601" s="17"/>
      <c r="D1601" s="21" t="str">
        <f>IF($C1601="","",IFERROR(VLOOKUP($C1601,Services!$A$4:$C$203,2,FALSE),"Other"))</f>
        <v/>
      </c>
      <c r="E1601" s="17"/>
      <c r="F1601" s="18" t="str">
        <f>IF($C1601="","",IFERROR(VLOOKUP($C1601,Services!$A$4:$C$203,3,FALSE),0))</f>
        <v/>
      </c>
      <c r="G1601" s="20" t="str">
        <f t="shared" si="48"/>
        <v/>
      </c>
      <c r="H1601" s="18"/>
      <c r="I1601" s="20" t="str">
        <f t="shared" si="49"/>
        <v/>
      </c>
      <c r="J1601" s="21" t="str">
        <f>IF(OR($A1601="",$C1601=""),"",$A1601&amp;"#"&amp;COUNTIFS($A$4:$A1601,$A1601,$C$4:$C1601,"&lt;&gt;"))</f>
        <v/>
      </c>
    </row>
    <row r="1602" spans="1:10" x14ac:dyDescent="0.3">
      <c r="A1602" s="17"/>
      <c r="B1602" s="19" t="str">
        <f>IF($A1602="","",IFERROR(INDEX(Bills!$B:$B,MATCH($A1602,Bills!$A:$A,0)),""))</f>
        <v/>
      </c>
      <c r="C1602" s="17"/>
      <c r="D1602" s="21" t="str">
        <f>IF($C1602="","",IFERROR(VLOOKUP($C1602,Services!$A$4:$C$203,2,FALSE),"Other"))</f>
        <v/>
      </c>
      <c r="E1602" s="17"/>
      <c r="F1602" s="18" t="str">
        <f>IF($C1602="","",IFERROR(VLOOKUP($C1602,Services!$A$4:$C$203,3,FALSE),0))</f>
        <v/>
      </c>
      <c r="G1602" s="20" t="str">
        <f t="shared" si="48"/>
        <v/>
      </c>
      <c r="H1602" s="18"/>
      <c r="I1602" s="20" t="str">
        <f t="shared" si="49"/>
        <v/>
      </c>
      <c r="J1602" s="21" t="str">
        <f>IF(OR($A1602="",$C1602=""),"",$A1602&amp;"#"&amp;COUNTIFS($A$4:$A1602,$A1602,$C$4:$C1602,"&lt;&gt;"))</f>
        <v/>
      </c>
    </row>
    <row r="1603" spans="1:10" x14ac:dyDescent="0.3">
      <c r="A1603" s="17"/>
      <c r="B1603" s="19" t="str">
        <f>IF($A1603="","",IFERROR(INDEX(Bills!$B:$B,MATCH($A1603,Bills!$A:$A,0)),""))</f>
        <v/>
      </c>
      <c r="C1603" s="17"/>
      <c r="D1603" s="21" t="str">
        <f>IF($C1603="","",IFERROR(VLOOKUP($C1603,Services!$A$4:$C$203,2,FALSE),"Other"))</f>
        <v/>
      </c>
      <c r="E1603" s="17"/>
      <c r="F1603" s="18" t="str">
        <f>IF($C1603="","",IFERROR(VLOOKUP($C1603,Services!$A$4:$C$203,3,FALSE),0))</f>
        <v/>
      </c>
      <c r="G1603" s="20" t="str">
        <f t="shared" si="48"/>
        <v/>
      </c>
      <c r="H1603" s="18"/>
      <c r="I1603" s="20" t="str">
        <f t="shared" si="49"/>
        <v/>
      </c>
      <c r="J1603" s="21" t="str">
        <f>IF(OR($A1603="",$C1603=""),"",$A1603&amp;"#"&amp;COUNTIFS($A$4:$A1603,$A1603,$C$4:$C1603,"&lt;&gt;"))</f>
        <v/>
      </c>
    </row>
    <row r="1604" spans="1:10" x14ac:dyDescent="0.3">
      <c r="A1604" s="17"/>
      <c r="B1604" s="19" t="str">
        <f>IF($A1604="","",IFERROR(INDEX(Bills!$B:$B,MATCH($A1604,Bills!$A:$A,0)),""))</f>
        <v/>
      </c>
      <c r="C1604" s="17"/>
      <c r="D1604" s="21" t="str">
        <f>IF($C1604="","",IFERROR(VLOOKUP($C1604,Services!$A$4:$C$203,2,FALSE),"Other"))</f>
        <v/>
      </c>
      <c r="E1604" s="17"/>
      <c r="F1604" s="18" t="str">
        <f>IF($C1604="","",IFERROR(VLOOKUP($C1604,Services!$A$4:$C$203,3,FALSE),0))</f>
        <v/>
      </c>
      <c r="G1604" s="20" t="str">
        <f t="shared" ref="G1604:G1667" si="50">IF($C1604="","",IF($E1604="",1,N($E1604))*N($F1604))</f>
        <v/>
      </c>
      <c r="H1604" s="18"/>
      <c r="I1604" s="20" t="str">
        <f t="shared" ref="I1604:I1667" si="51">IF($C1604="","",G1604-N(H1604))</f>
        <v/>
      </c>
      <c r="J1604" s="21" t="str">
        <f>IF(OR($A1604="",$C1604=""),"",$A1604&amp;"#"&amp;COUNTIFS($A$4:$A1604,$A1604,$C$4:$C1604,"&lt;&gt;"))</f>
        <v/>
      </c>
    </row>
    <row r="1605" spans="1:10" x14ac:dyDescent="0.3">
      <c r="A1605" s="17"/>
      <c r="B1605" s="19" t="str">
        <f>IF($A1605="","",IFERROR(INDEX(Bills!$B:$B,MATCH($A1605,Bills!$A:$A,0)),""))</f>
        <v/>
      </c>
      <c r="C1605" s="17"/>
      <c r="D1605" s="21" t="str">
        <f>IF($C1605="","",IFERROR(VLOOKUP($C1605,Services!$A$4:$C$203,2,FALSE),"Other"))</f>
        <v/>
      </c>
      <c r="E1605" s="17"/>
      <c r="F1605" s="18" t="str">
        <f>IF($C1605="","",IFERROR(VLOOKUP($C1605,Services!$A$4:$C$203,3,FALSE),0))</f>
        <v/>
      </c>
      <c r="G1605" s="20" t="str">
        <f t="shared" si="50"/>
        <v/>
      </c>
      <c r="H1605" s="18"/>
      <c r="I1605" s="20" t="str">
        <f t="shared" si="51"/>
        <v/>
      </c>
      <c r="J1605" s="21" t="str">
        <f>IF(OR($A1605="",$C1605=""),"",$A1605&amp;"#"&amp;COUNTIFS($A$4:$A1605,$A1605,$C$4:$C1605,"&lt;&gt;"))</f>
        <v/>
      </c>
    </row>
    <row r="1606" spans="1:10" x14ac:dyDescent="0.3">
      <c r="A1606" s="17"/>
      <c r="B1606" s="19" t="str">
        <f>IF($A1606="","",IFERROR(INDEX(Bills!$B:$B,MATCH($A1606,Bills!$A:$A,0)),""))</f>
        <v/>
      </c>
      <c r="C1606" s="17"/>
      <c r="D1606" s="21" t="str">
        <f>IF($C1606="","",IFERROR(VLOOKUP($C1606,Services!$A$4:$C$203,2,FALSE),"Other"))</f>
        <v/>
      </c>
      <c r="E1606" s="17"/>
      <c r="F1606" s="18" t="str">
        <f>IF($C1606="","",IFERROR(VLOOKUP($C1606,Services!$A$4:$C$203,3,FALSE),0))</f>
        <v/>
      </c>
      <c r="G1606" s="20" t="str">
        <f t="shared" si="50"/>
        <v/>
      </c>
      <c r="H1606" s="18"/>
      <c r="I1606" s="20" t="str">
        <f t="shared" si="51"/>
        <v/>
      </c>
      <c r="J1606" s="21" t="str">
        <f>IF(OR($A1606="",$C1606=""),"",$A1606&amp;"#"&amp;COUNTIFS($A$4:$A1606,$A1606,$C$4:$C1606,"&lt;&gt;"))</f>
        <v/>
      </c>
    </row>
    <row r="1607" spans="1:10" x14ac:dyDescent="0.3">
      <c r="A1607" s="17"/>
      <c r="B1607" s="19" t="str">
        <f>IF($A1607="","",IFERROR(INDEX(Bills!$B:$B,MATCH($A1607,Bills!$A:$A,0)),""))</f>
        <v/>
      </c>
      <c r="C1607" s="17"/>
      <c r="D1607" s="21" t="str">
        <f>IF($C1607="","",IFERROR(VLOOKUP($C1607,Services!$A$4:$C$203,2,FALSE),"Other"))</f>
        <v/>
      </c>
      <c r="E1607" s="17"/>
      <c r="F1607" s="18" t="str">
        <f>IF($C1607="","",IFERROR(VLOOKUP($C1607,Services!$A$4:$C$203,3,FALSE),0))</f>
        <v/>
      </c>
      <c r="G1607" s="20" t="str">
        <f t="shared" si="50"/>
        <v/>
      </c>
      <c r="H1607" s="18"/>
      <c r="I1607" s="20" t="str">
        <f t="shared" si="51"/>
        <v/>
      </c>
      <c r="J1607" s="21" t="str">
        <f>IF(OR($A1607="",$C1607=""),"",$A1607&amp;"#"&amp;COUNTIFS($A$4:$A1607,$A1607,$C$4:$C1607,"&lt;&gt;"))</f>
        <v/>
      </c>
    </row>
    <row r="1608" spans="1:10" x14ac:dyDescent="0.3">
      <c r="A1608" s="17"/>
      <c r="B1608" s="19" t="str">
        <f>IF($A1608="","",IFERROR(INDEX(Bills!$B:$B,MATCH($A1608,Bills!$A:$A,0)),""))</f>
        <v/>
      </c>
      <c r="C1608" s="17"/>
      <c r="D1608" s="21" t="str">
        <f>IF($C1608="","",IFERROR(VLOOKUP($C1608,Services!$A$4:$C$203,2,FALSE),"Other"))</f>
        <v/>
      </c>
      <c r="E1608" s="17"/>
      <c r="F1608" s="18" t="str">
        <f>IF($C1608="","",IFERROR(VLOOKUP($C1608,Services!$A$4:$C$203,3,FALSE),0))</f>
        <v/>
      </c>
      <c r="G1608" s="20" t="str">
        <f t="shared" si="50"/>
        <v/>
      </c>
      <c r="H1608" s="18"/>
      <c r="I1608" s="20" t="str">
        <f t="shared" si="51"/>
        <v/>
      </c>
      <c r="J1608" s="21" t="str">
        <f>IF(OR($A1608="",$C1608=""),"",$A1608&amp;"#"&amp;COUNTIFS($A$4:$A1608,$A1608,$C$4:$C1608,"&lt;&gt;"))</f>
        <v/>
      </c>
    </row>
    <row r="1609" spans="1:10" x14ac:dyDescent="0.3">
      <c r="A1609" s="17"/>
      <c r="B1609" s="19" t="str">
        <f>IF($A1609="","",IFERROR(INDEX(Bills!$B:$B,MATCH($A1609,Bills!$A:$A,0)),""))</f>
        <v/>
      </c>
      <c r="C1609" s="17"/>
      <c r="D1609" s="21" t="str">
        <f>IF($C1609="","",IFERROR(VLOOKUP($C1609,Services!$A$4:$C$203,2,FALSE),"Other"))</f>
        <v/>
      </c>
      <c r="E1609" s="17"/>
      <c r="F1609" s="18" t="str">
        <f>IF($C1609="","",IFERROR(VLOOKUP($C1609,Services!$A$4:$C$203,3,FALSE),0))</f>
        <v/>
      </c>
      <c r="G1609" s="20" t="str">
        <f t="shared" si="50"/>
        <v/>
      </c>
      <c r="H1609" s="18"/>
      <c r="I1609" s="20" t="str">
        <f t="shared" si="51"/>
        <v/>
      </c>
      <c r="J1609" s="21" t="str">
        <f>IF(OR($A1609="",$C1609=""),"",$A1609&amp;"#"&amp;COUNTIFS($A$4:$A1609,$A1609,$C$4:$C1609,"&lt;&gt;"))</f>
        <v/>
      </c>
    </row>
    <row r="1610" spans="1:10" x14ac:dyDescent="0.3">
      <c r="A1610" s="17"/>
      <c r="B1610" s="19" t="str">
        <f>IF($A1610="","",IFERROR(INDEX(Bills!$B:$B,MATCH($A1610,Bills!$A:$A,0)),""))</f>
        <v/>
      </c>
      <c r="C1610" s="17"/>
      <c r="D1610" s="21" t="str">
        <f>IF($C1610="","",IFERROR(VLOOKUP($C1610,Services!$A$4:$C$203,2,FALSE),"Other"))</f>
        <v/>
      </c>
      <c r="E1610" s="17"/>
      <c r="F1610" s="18" t="str">
        <f>IF($C1610="","",IFERROR(VLOOKUP($C1610,Services!$A$4:$C$203,3,FALSE),0))</f>
        <v/>
      </c>
      <c r="G1610" s="20" t="str">
        <f t="shared" si="50"/>
        <v/>
      </c>
      <c r="H1610" s="18"/>
      <c r="I1610" s="20" t="str">
        <f t="shared" si="51"/>
        <v/>
      </c>
      <c r="J1610" s="21" t="str">
        <f>IF(OR($A1610="",$C1610=""),"",$A1610&amp;"#"&amp;COUNTIFS($A$4:$A1610,$A1610,$C$4:$C1610,"&lt;&gt;"))</f>
        <v/>
      </c>
    </row>
    <row r="1611" spans="1:10" x14ac:dyDescent="0.3">
      <c r="A1611" s="17"/>
      <c r="B1611" s="19" t="str">
        <f>IF($A1611="","",IFERROR(INDEX(Bills!$B:$B,MATCH($A1611,Bills!$A:$A,0)),""))</f>
        <v/>
      </c>
      <c r="C1611" s="17"/>
      <c r="D1611" s="21" t="str">
        <f>IF($C1611="","",IFERROR(VLOOKUP($C1611,Services!$A$4:$C$203,2,FALSE),"Other"))</f>
        <v/>
      </c>
      <c r="E1611" s="17"/>
      <c r="F1611" s="18" t="str">
        <f>IF($C1611="","",IFERROR(VLOOKUP($C1611,Services!$A$4:$C$203,3,FALSE),0))</f>
        <v/>
      </c>
      <c r="G1611" s="20" t="str">
        <f t="shared" si="50"/>
        <v/>
      </c>
      <c r="H1611" s="18"/>
      <c r="I1611" s="20" t="str">
        <f t="shared" si="51"/>
        <v/>
      </c>
      <c r="J1611" s="21" t="str">
        <f>IF(OR($A1611="",$C1611=""),"",$A1611&amp;"#"&amp;COUNTIFS($A$4:$A1611,$A1611,$C$4:$C1611,"&lt;&gt;"))</f>
        <v/>
      </c>
    </row>
    <row r="1612" spans="1:10" x14ac:dyDescent="0.3">
      <c r="A1612" s="17"/>
      <c r="B1612" s="19" t="str">
        <f>IF($A1612="","",IFERROR(INDEX(Bills!$B:$B,MATCH($A1612,Bills!$A:$A,0)),""))</f>
        <v/>
      </c>
      <c r="C1612" s="17"/>
      <c r="D1612" s="21" t="str">
        <f>IF($C1612="","",IFERROR(VLOOKUP($C1612,Services!$A$4:$C$203,2,FALSE),"Other"))</f>
        <v/>
      </c>
      <c r="E1612" s="17"/>
      <c r="F1612" s="18" t="str">
        <f>IF($C1612="","",IFERROR(VLOOKUP($C1612,Services!$A$4:$C$203,3,FALSE),0))</f>
        <v/>
      </c>
      <c r="G1612" s="20" t="str">
        <f t="shared" si="50"/>
        <v/>
      </c>
      <c r="H1612" s="18"/>
      <c r="I1612" s="20" t="str">
        <f t="shared" si="51"/>
        <v/>
      </c>
      <c r="J1612" s="21" t="str">
        <f>IF(OR($A1612="",$C1612=""),"",$A1612&amp;"#"&amp;COUNTIFS($A$4:$A1612,$A1612,$C$4:$C1612,"&lt;&gt;"))</f>
        <v/>
      </c>
    </row>
    <row r="1613" spans="1:10" x14ac:dyDescent="0.3">
      <c r="A1613" s="17"/>
      <c r="B1613" s="19" t="str">
        <f>IF($A1613="","",IFERROR(INDEX(Bills!$B:$B,MATCH($A1613,Bills!$A:$A,0)),""))</f>
        <v/>
      </c>
      <c r="C1613" s="17"/>
      <c r="D1613" s="21" t="str">
        <f>IF($C1613="","",IFERROR(VLOOKUP($C1613,Services!$A$4:$C$203,2,FALSE),"Other"))</f>
        <v/>
      </c>
      <c r="E1613" s="17"/>
      <c r="F1613" s="18" t="str">
        <f>IF($C1613="","",IFERROR(VLOOKUP($C1613,Services!$A$4:$C$203,3,FALSE),0))</f>
        <v/>
      </c>
      <c r="G1613" s="20" t="str">
        <f t="shared" si="50"/>
        <v/>
      </c>
      <c r="H1613" s="18"/>
      <c r="I1613" s="20" t="str">
        <f t="shared" si="51"/>
        <v/>
      </c>
      <c r="J1613" s="21" t="str">
        <f>IF(OR($A1613="",$C1613=""),"",$A1613&amp;"#"&amp;COUNTIFS($A$4:$A1613,$A1613,$C$4:$C1613,"&lt;&gt;"))</f>
        <v/>
      </c>
    </row>
    <row r="1614" spans="1:10" x14ac:dyDescent="0.3">
      <c r="A1614" s="17"/>
      <c r="B1614" s="19" t="str">
        <f>IF($A1614="","",IFERROR(INDEX(Bills!$B:$B,MATCH($A1614,Bills!$A:$A,0)),""))</f>
        <v/>
      </c>
      <c r="C1614" s="17"/>
      <c r="D1614" s="21" t="str">
        <f>IF($C1614="","",IFERROR(VLOOKUP($C1614,Services!$A$4:$C$203,2,FALSE),"Other"))</f>
        <v/>
      </c>
      <c r="E1614" s="17"/>
      <c r="F1614" s="18" t="str">
        <f>IF($C1614="","",IFERROR(VLOOKUP($C1614,Services!$A$4:$C$203,3,FALSE),0))</f>
        <v/>
      </c>
      <c r="G1614" s="20" t="str">
        <f t="shared" si="50"/>
        <v/>
      </c>
      <c r="H1614" s="18"/>
      <c r="I1614" s="20" t="str">
        <f t="shared" si="51"/>
        <v/>
      </c>
      <c r="J1614" s="21" t="str">
        <f>IF(OR($A1614="",$C1614=""),"",$A1614&amp;"#"&amp;COUNTIFS($A$4:$A1614,$A1614,$C$4:$C1614,"&lt;&gt;"))</f>
        <v/>
      </c>
    </row>
    <row r="1615" spans="1:10" x14ac:dyDescent="0.3">
      <c r="A1615" s="17"/>
      <c r="B1615" s="19" t="str">
        <f>IF($A1615="","",IFERROR(INDEX(Bills!$B:$B,MATCH($A1615,Bills!$A:$A,0)),""))</f>
        <v/>
      </c>
      <c r="C1615" s="17"/>
      <c r="D1615" s="21" t="str">
        <f>IF($C1615="","",IFERROR(VLOOKUP($C1615,Services!$A$4:$C$203,2,FALSE),"Other"))</f>
        <v/>
      </c>
      <c r="E1615" s="17"/>
      <c r="F1615" s="18" t="str">
        <f>IF($C1615="","",IFERROR(VLOOKUP($C1615,Services!$A$4:$C$203,3,FALSE),0))</f>
        <v/>
      </c>
      <c r="G1615" s="20" t="str">
        <f t="shared" si="50"/>
        <v/>
      </c>
      <c r="H1615" s="18"/>
      <c r="I1615" s="20" t="str">
        <f t="shared" si="51"/>
        <v/>
      </c>
      <c r="J1615" s="21" t="str">
        <f>IF(OR($A1615="",$C1615=""),"",$A1615&amp;"#"&amp;COUNTIFS($A$4:$A1615,$A1615,$C$4:$C1615,"&lt;&gt;"))</f>
        <v/>
      </c>
    </row>
    <row r="1616" spans="1:10" x14ac:dyDescent="0.3">
      <c r="A1616" s="17"/>
      <c r="B1616" s="19" t="str">
        <f>IF($A1616="","",IFERROR(INDEX(Bills!$B:$B,MATCH($A1616,Bills!$A:$A,0)),""))</f>
        <v/>
      </c>
      <c r="C1616" s="17"/>
      <c r="D1616" s="21" t="str">
        <f>IF($C1616="","",IFERROR(VLOOKUP($C1616,Services!$A$4:$C$203,2,FALSE),"Other"))</f>
        <v/>
      </c>
      <c r="E1616" s="17"/>
      <c r="F1616" s="18" t="str">
        <f>IF($C1616="","",IFERROR(VLOOKUP($C1616,Services!$A$4:$C$203,3,FALSE),0))</f>
        <v/>
      </c>
      <c r="G1616" s="20" t="str">
        <f t="shared" si="50"/>
        <v/>
      </c>
      <c r="H1616" s="18"/>
      <c r="I1616" s="20" t="str">
        <f t="shared" si="51"/>
        <v/>
      </c>
      <c r="J1616" s="21" t="str">
        <f>IF(OR($A1616="",$C1616=""),"",$A1616&amp;"#"&amp;COUNTIFS($A$4:$A1616,$A1616,$C$4:$C1616,"&lt;&gt;"))</f>
        <v/>
      </c>
    </row>
    <row r="1617" spans="1:10" x14ac:dyDescent="0.3">
      <c r="A1617" s="17"/>
      <c r="B1617" s="19" t="str">
        <f>IF($A1617="","",IFERROR(INDEX(Bills!$B:$B,MATCH($A1617,Bills!$A:$A,0)),""))</f>
        <v/>
      </c>
      <c r="C1617" s="17"/>
      <c r="D1617" s="21" t="str">
        <f>IF($C1617="","",IFERROR(VLOOKUP($C1617,Services!$A$4:$C$203,2,FALSE),"Other"))</f>
        <v/>
      </c>
      <c r="E1617" s="17"/>
      <c r="F1617" s="18" t="str">
        <f>IF($C1617="","",IFERROR(VLOOKUP($C1617,Services!$A$4:$C$203,3,FALSE),0))</f>
        <v/>
      </c>
      <c r="G1617" s="20" t="str">
        <f t="shared" si="50"/>
        <v/>
      </c>
      <c r="H1617" s="18"/>
      <c r="I1617" s="20" t="str">
        <f t="shared" si="51"/>
        <v/>
      </c>
      <c r="J1617" s="21" t="str">
        <f>IF(OR($A1617="",$C1617=""),"",$A1617&amp;"#"&amp;COUNTIFS($A$4:$A1617,$A1617,$C$4:$C1617,"&lt;&gt;"))</f>
        <v/>
      </c>
    </row>
    <row r="1618" spans="1:10" x14ac:dyDescent="0.3">
      <c r="A1618" s="17"/>
      <c r="B1618" s="19" t="str">
        <f>IF($A1618="","",IFERROR(INDEX(Bills!$B:$B,MATCH($A1618,Bills!$A:$A,0)),""))</f>
        <v/>
      </c>
      <c r="C1618" s="17"/>
      <c r="D1618" s="21" t="str">
        <f>IF($C1618="","",IFERROR(VLOOKUP($C1618,Services!$A$4:$C$203,2,FALSE),"Other"))</f>
        <v/>
      </c>
      <c r="E1618" s="17"/>
      <c r="F1618" s="18" t="str">
        <f>IF($C1618="","",IFERROR(VLOOKUP($C1618,Services!$A$4:$C$203,3,FALSE),0))</f>
        <v/>
      </c>
      <c r="G1618" s="20" t="str">
        <f t="shared" si="50"/>
        <v/>
      </c>
      <c r="H1618" s="18"/>
      <c r="I1618" s="20" t="str">
        <f t="shared" si="51"/>
        <v/>
      </c>
      <c r="J1618" s="21" t="str">
        <f>IF(OR($A1618="",$C1618=""),"",$A1618&amp;"#"&amp;COUNTIFS($A$4:$A1618,$A1618,$C$4:$C1618,"&lt;&gt;"))</f>
        <v/>
      </c>
    </row>
    <row r="1619" spans="1:10" x14ac:dyDescent="0.3">
      <c r="A1619" s="17"/>
      <c r="B1619" s="19" t="str">
        <f>IF($A1619="","",IFERROR(INDEX(Bills!$B:$B,MATCH($A1619,Bills!$A:$A,0)),""))</f>
        <v/>
      </c>
      <c r="C1619" s="17"/>
      <c r="D1619" s="21" t="str">
        <f>IF($C1619="","",IFERROR(VLOOKUP($C1619,Services!$A$4:$C$203,2,FALSE),"Other"))</f>
        <v/>
      </c>
      <c r="E1619" s="17"/>
      <c r="F1619" s="18" t="str">
        <f>IF($C1619="","",IFERROR(VLOOKUP($C1619,Services!$A$4:$C$203,3,FALSE),0))</f>
        <v/>
      </c>
      <c r="G1619" s="20" t="str">
        <f t="shared" si="50"/>
        <v/>
      </c>
      <c r="H1619" s="18"/>
      <c r="I1619" s="20" t="str">
        <f t="shared" si="51"/>
        <v/>
      </c>
      <c r="J1619" s="21" t="str">
        <f>IF(OR($A1619="",$C1619=""),"",$A1619&amp;"#"&amp;COUNTIFS($A$4:$A1619,$A1619,$C$4:$C1619,"&lt;&gt;"))</f>
        <v/>
      </c>
    </row>
    <row r="1620" spans="1:10" x14ac:dyDescent="0.3">
      <c r="A1620" s="17"/>
      <c r="B1620" s="19" t="str">
        <f>IF($A1620="","",IFERROR(INDEX(Bills!$B:$B,MATCH($A1620,Bills!$A:$A,0)),""))</f>
        <v/>
      </c>
      <c r="C1620" s="17"/>
      <c r="D1620" s="21" t="str">
        <f>IF($C1620="","",IFERROR(VLOOKUP($C1620,Services!$A$4:$C$203,2,FALSE),"Other"))</f>
        <v/>
      </c>
      <c r="E1620" s="17"/>
      <c r="F1620" s="18" t="str">
        <f>IF($C1620="","",IFERROR(VLOOKUP($C1620,Services!$A$4:$C$203,3,FALSE),0))</f>
        <v/>
      </c>
      <c r="G1620" s="20" t="str">
        <f t="shared" si="50"/>
        <v/>
      </c>
      <c r="H1620" s="18"/>
      <c r="I1620" s="20" t="str">
        <f t="shared" si="51"/>
        <v/>
      </c>
      <c r="J1620" s="21" t="str">
        <f>IF(OR($A1620="",$C1620=""),"",$A1620&amp;"#"&amp;COUNTIFS($A$4:$A1620,$A1620,$C$4:$C1620,"&lt;&gt;"))</f>
        <v/>
      </c>
    </row>
    <row r="1621" spans="1:10" x14ac:dyDescent="0.3">
      <c r="A1621" s="17"/>
      <c r="B1621" s="19" t="str">
        <f>IF($A1621="","",IFERROR(INDEX(Bills!$B:$B,MATCH($A1621,Bills!$A:$A,0)),""))</f>
        <v/>
      </c>
      <c r="C1621" s="17"/>
      <c r="D1621" s="21" t="str">
        <f>IF($C1621="","",IFERROR(VLOOKUP($C1621,Services!$A$4:$C$203,2,FALSE),"Other"))</f>
        <v/>
      </c>
      <c r="E1621" s="17"/>
      <c r="F1621" s="18" t="str">
        <f>IF($C1621="","",IFERROR(VLOOKUP($C1621,Services!$A$4:$C$203,3,FALSE),0))</f>
        <v/>
      </c>
      <c r="G1621" s="20" t="str">
        <f t="shared" si="50"/>
        <v/>
      </c>
      <c r="H1621" s="18"/>
      <c r="I1621" s="20" t="str">
        <f t="shared" si="51"/>
        <v/>
      </c>
      <c r="J1621" s="21" t="str">
        <f>IF(OR($A1621="",$C1621=""),"",$A1621&amp;"#"&amp;COUNTIFS($A$4:$A1621,$A1621,$C$4:$C1621,"&lt;&gt;"))</f>
        <v/>
      </c>
    </row>
    <row r="1622" spans="1:10" x14ac:dyDescent="0.3">
      <c r="A1622" s="17"/>
      <c r="B1622" s="19" t="str">
        <f>IF($A1622="","",IFERROR(INDEX(Bills!$B:$B,MATCH($A1622,Bills!$A:$A,0)),""))</f>
        <v/>
      </c>
      <c r="C1622" s="17"/>
      <c r="D1622" s="21" t="str">
        <f>IF($C1622="","",IFERROR(VLOOKUP($C1622,Services!$A$4:$C$203,2,FALSE),"Other"))</f>
        <v/>
      </c>
      <c r="E1622" s="17"/>
      <c r="F1622" s="18" t="str">
        <f>IF($C1622="","",IFERROR(VLOOKUP($C1622,Services!$A$4:$C$203,3,FALSE),0))</f>
        <v/>
      </c>
      <c r="G1622" s="20" t="str">
        <f t="shared" si="50"/>
        <v/>
      </c>
      <c r="H1622" s="18"/>
      <c r="I1622" s="20" t="str">
        <f t="shared" si="51"/>
        <v/>
      </c>
      <c r="J1622" s="21" t="str">
        <f>IF(OR($A1622="",$C1622=""),"",$A1622&amp;"#"&amp;COUNTIFS($A$4:$A1622,$A1622,$C$4:$C1622,"&lt;&gt;"))</f>
        <v/>
      </c>
    </row>
    <row r="1623" spans="1:10" x14ac:dyDescent="0.3">
      <c r="A1623" s="17"/>
      <c r="B1623" s="19" t="str">
        <f>IF($A1623="","",IFERROR(INDEX(Bills!$B:$B,MATCH($A1623,Bills!$A:$A,0)),""))</f>
        <v/>
      </c>
      <c r="C1623" s="17"/>
      <c r="D1623" s="21" t="str">
        <f>IF($C1623="","",IFERROR(VLOOKUP($C1623,Services!$A$4:$C$203,2,FALSE),"Other"))</f>
        <v/>
      </c>
      <c r="E1623" s="17"/>
      <c r="F1623" s="18" t="str">
        <f>IF($C1623="","",IFERROR(VLOOKUP($C1623,Services!$A$4:$C$203,3,FALSE),0))</f>
        <v/>
      </c>
      <c r="G1623" s="20" t="str">
        <f t="shared" si="50"/>
        <v/>
      </c>
      <c r="H1623" s="18"/>
      <c r="I1623" s="20" t="str">
        <f t="shared" si="51"/>
        <v/>
      </c>
      <c r="J1623" s="21" t="str">
        <f>IF(OR($A1623="",$C1623=""),"",$A1623&amp;"#"&amp;COUNTIFS($A$4:$A1623,$A1623,$C$4:$C1623,"&lt;&gt;"))</f>
        <v/>
      </c>
    </row>
    <row r="1624" spans="1:10" x14ac:dyDescent="0.3">
      <c r="A1624" s="17"/>
      <c r="B1624" s="19" t="str">
        <f>IF($A1624="","",IFERROR(INDEX(Bills!$B:$B,MATCH($A1624,Bills!$A:$A,0)),""))</f>
        <v/>
      </c>
      <c r="C1624" s="17"/>
      <c r="D1624" s="21" t="str">
        <f>IF($C1624="","",IFERROR(VLOOKUP($C1624,Services!$A$4:$C$203,2,FALSE),"Other"))</f>
        <v/>
      </c>
      <c r="E1624" s="17"/>
      <c r="F1624" s="18" t="str">
        <f>IF($C1624="","",IFERROR(VLOOKUP($C1624,Services!$A$4:$C$203,3,FALSE),0))</f>
        <v/>
      </c>
      <c r="G1624" s="20" t="str">
        <f t="shared" si="50"/>
        <v/>
      </c>
      <c r="H1624" s="18"/>
      <c r="I1624" s="20" t="str">
        <f t="shared" si="51"/>
        <v/>
      </c>
      <c r="J1624" s="21" t="str">
        <f>IF(OR($A1624="",$C1624=""),"",$A1624&amp;"#"&amp;COUNTIFS($A$4:$A1624,$A1624,$C$4:$C1624,"&lt;&gt;"))</f>
        <v/>
      </c>
    </row>
    <row r="1625" spans="1:10" x14ac:dyDescent="0.3">
      <c r="A1625" s="17"/>
      <c r="B1625" s="19" t="str">
        <f>IF($A1625="","",IFERROR(INDEX(Bills!$B:$B,MATCH($A1625,Bills!$A:$A,0)),""))</f>
        <v/>
      </c>
      <c r="C1625" s="17"/>
      <c r="D1625" s="21" t="str">
        <f>IF($C1625="","",IFERROR(VLOOKUP($C1625,Services!$A$4:$C$203,2,FALSE),"Other"))</f>
        <v/>
      </c>
      <c r="E1625" s="17"/>
      <c r="F1625" s="18" t="str">
        <f>IF($C1625="","",IFERROR(VLOOKUP($C1625,Services!$A$4:$C$203,3,FALSE),0))</f>
        <v/>
      </c>
      <c r="G1625" s="20" t="str">
        <f t="shared" si="50"/>
        <v/>
      </c>
      <c r="H1625" s="18"/>
      <c r="I1625" s="20" t="str">
        <f t="shared" si="51"/>
        <v/>
      </c>
      <c r="J1625" s="21" t="str">
        <f>IF(OR($A1625="",$C1625=""),"",$A1625&amp;"#"&amp;COUNTIFS($A$4:$A1625,$A1625,$C$4:$C1625,"&lt;&gt;"))</f>
        <v/>
      </c>
    </row>
    <row r="1626" spans="1:10" x14ac:dyDescent="0.3">
      <c r="A1626" s="17"/>
      <c r="B1626" s="19" t="str">
        <f>IF($A1626="","",IFERROR(INDEX(Bills!$B:$B,MATCH($A1626,Bills!$A:$A,0)),""))</f>
        <v/>
      </c>
      <c r="C1626" s="17"/>
      <c r="D1626" s="21" t="str">
        <f>IF($C1626="","",IFERROR(VLOOKUP($C1626,Services!$A$4:$C$203,2,FALSE),"Other"))</f>
        <v/>
      </c>
      <c r="E1626" s="17"/>
      <c r="F1626" s="18" t="str">
        <f>IF($C1626="","",IFERROR(VLOOKUP($C1626,Services!$A$4:$C$203,3,FALSE),0))</f>
        <v/>
      </c>
      <c r="G1626" s="20" t="str">
        <f t="shared" si="50"/>
        <v/>
      </c>
      <c r="H1626" s="18"/>
      <c r="I1626" s="20" t="str">
        <f t="shared" si="51"/>
        <v/>
      </c>
      <c r="J1626" s="21" t="str">
        <f>IF(OR($A1626="",$C1626=""),"",$A1626&amp;"#"&amp;COUNTIFS($A$4:$A1626,$A1626,$C$4:$C1626,"&lt;&gt;"))</f>
        <v/>
      </c>
    </row>
    <row r="1627" spans="1:10" x14ac:dyDescent="0.3">
      <c r="A1627" s="17"/>
      <c r="B1627" s="19" t="str">
        <f>IF($A1627="","",IFERROR(INDEX(Bills!$B:$B,MATCH($A1627,Bills!$A:$A,0)),""))</f>
        <v/>
      </c>
      <c r="C1627" s="17"/>
      <c r="D1627" s="21" t="str">
        <f>IF($C1627="","",IFERROR(VLOOKUP($C1627,Services!$A$4:$C$203,2,FALSE),"Other"))</f>
        <v/>
      </c>
      <c r="E1627" s="17"/>
      <c r="F1627" s="18" t="str">
        <f>IF($C1627="","",IFERROR(VLOOKUP($C1627,Services!$A$4:$C$203,3,FALSE),0))</f>
        <v/>
      </c>
      <c r="G1627" s="20" t="str">
        <f t="shared" si="50"/>
        <v/>
      </c>
      <c r="H1627" s="18"/>
      <c r="I1627" s="20" t="str">
        <f t="shared" si="51"/>
        <v/>
      </c>
      <c r="J1627" s="21" t="str">
        <f>IF(OR($A1627="",$C1627=""),"",$A1627&amp;"#"&amp;COUNTIFS($A$4:$A1627,$A1627,$C$4:$C1627,"&lt;&gt;"))</f>
        <v/>
      </c>
    </row>
    <row r="1628" spans="1:10" x14ac:dyDescent="0.3">
      <c r="A1628" s="17"/>
      <c r="B1628" s="19" t="str">
        <f>IF($A1628="","",IFERROR(INDEX(Bills!$B:$B,MATCH($A1628,Bills!$A:$A,0)),""))</f>
        <v/>
      </c>
      <c r="C1628" s="17"/>
      <c r="D1628" s="21" t="str">
        <f>IF($C1628="","",IFERROR(VLOOKUP($C1628,Services!$A$4:$C$203,2,FALSE),"Other"))</f>
        <v/>
      </c>
      <c r="E1628" s="17"/>
      <c r="F1628" s="18" t="str">
        <f>IF($C1628="","",IFERROR(VLOOKUP($C1628,Services!$A$4:$C$203,3,FALSE),0))</f>
        <v/>
      </c>
      <c r="G1628" s="20" t="str">
        <f t="shared" si="50"/>
        <v/>
      </c>
      <c r="H1628" s="18"/>
      <c r="I1628" s="20" t="str">
        <f t="shared" si="51"/>
        <v/>
      </c>
      <c r="J1628" s="21" t="str">
        <f>IF(OR($A1628="",$C1628=""),"",$A1628&amp;"#"&amp;COUNTIFS($A$4:$A1628,$A1628,$C$4:$C1628,"&lt;&gt;"))</f>
        <v/>
      </c>
    </row>
    <row r="1629" spans="1:10" x14ac:dyDescent="0.3">
      <c r="A1629" s="17"/>
      <c r="B1629" s="19" t="str">
        <f>IF($A1629="","",IFERROR(INDEX(Bills!$B:$B,MATCH($A1629,Bills!$A:$A,0)),""))</f>
        <v/>
      </c>
      <c r="C1629" s="17"/>
      <c r="D1629" s="21" t="str">
        <f>IF($C1629="","",IFERROR(VLOOKUP($C1629,Services!$A$4:$C$203,2,FALSE),"Other"))</f>
        <v/>
      </c>
      <c r="E1629" s="17"/>
      <c r="F1629" s="18" t="str">
        <f>IF($C1629="","",IFERROR(VLOOKUP($C1629,Services!$A$4:$C$203,3,FALSE),0))</f>
        <v/>
      </c>
      <c r="G1629" s="20" t="str">
        <f t="shared" si="50"/>
        <v/>
      </c>
      <c r="H1629" s="18"/>
      <c r="I1629" s="20" t="str">
        <f t="shared" si="51"/>
        <v/>
      </c>
      <c r="J1629" s="21" t="str">
        <f>IF(OR($A1629="",$C1629=""),"",$A1629&amp;"#"&amp;COUNTIFS($A$4:$A1629,$A1629,$C$4:$C1629,"&lt;&gt;"))</f>
        <v/>
      </c>
    </row>
    <row r="1630" spans="1:10" x14ac:dyDescent="0.3">
      <c r="A1630" s="17"/>
      <c r="B1630" s="19" t="str">
        <f>IF($A1630="","",IFERROR(INDEX(Bills!$B:$B,MATCH($A1630,Bills!$A:$A,0)),""))</f>
        <v/>
      </c>
      <c r="C1630" s="17"/>
      <c r="D1630" s="21" t="str">
        <f>IF($C1630="","",IFERROR(VLOOKUP($C1630,Services!$A$4:$C$203,2,FALSE),"Other"))</f>
        <v/>
      </c>
      <c r="E1630" s="17"/>
      <c r="F1630" s="18" t="str">
        <f>IF($C1630="","",IFERROR(VLOOKUP($C1630,Services!$A$4:$C$203,3,FALSE),0))</f>
        <v/>
      </c>
      <c r="G1630" s="20" t="str">
        <f t="shared" si="50"/>
        <v/>
      </c>
      <c r="H1630" s="18"/>
      <c r="I1630" s="20" t="str">
        <f t="shared" si="51"/>
        <v/>
      </c>
      <c r="J1630" s="21" t="str">
        <f>IF(OR($A1630="",$C1630=""),"",$A1630&amp;"#"&amp;COUNTIFS($A$4:$A1630,$A1630,$C$4:$C1630,"&lt;&gt;"))</f>
        <v/>
      </c>
    </row>
    <row r="1631" spans="1:10" x14ac:dyDescent="0.3">
      <c r="A1631" s="17"/>
      <c r="B1631" s="19" t="str">
        <f>IF($A1631="","",IFERROR(INDEX(Bills!$B:$B,MATCH($A1631,Bills!$A:$A,0)),""))</f>
        <v/>
      </c>
      <c r="C1631" s="17"/>
      <c r="D1631" s="21" t="str">
        <f>IF($C1631="","",IFERROR(VLOOKUP($C1631,Services!$A$4:$C$203,2,FALSE),"Other"))</f>
        <v/>
      </c>
      <c r="E1631" s="17"/>
      <c r="F1631" s="18" t="str">
        <f>IF($C1631="","",IFERROR(VLOOKUP($C1631,Services!$A$4:$C$203,3,FALSE),0))</f>
        <v/>
      </c>
      <c r="G1631" s="20" t="str">
        <f t="shared" si="50"/>
        <v/>
      </c>
      <c r="H1631" s="18"/>
      <c r="I1631" s="20" t="str">
        <f t="shared" si="51"/>
        <v/>
      </c>
      <c r="J1631" s="21" t="str">
        <f>IF(OR($A1631="",$C1631=""),"",$A1631&amp;"#"&amp;COUNTIFS($A$4:$A1631,$A1631,$C$4:$C1631,"&lt;&gt;"))</f>
        <v/>
      </c>
    </row>
    <row r="1632" spans="1:10" x14ac:dyDescent="0.3">
      <c r="A1632" s="17"/>
      <c r="B1632" s="19" t="str">
        <f>IF($A1632="","",IFERROR(INDEX(Bills!$B:$B,MATCH($A1632,Bills!$A:$A,0)),""))</f>
        <v/>
      </c>
      <c r="C1632" s="17"/>
      <c r="D1632" s="21" t="str">
        <f>IF($C1632="","",IFERROR(VLOOKUP($C1632,Services!$A$4:$C$203,2,FALSE),"Other"))</f>
        <v/>
      </c>
      <c r="E1632" s="17"/>
      <c r="F1632" s="18" t="str">
        <f>IF($C1632="","",IFERROR(VLOOKUP($C1632,Services!$A$4:$C$203,3,FALSE),0))</f>
        <v/>
      </c>
      <c r="G1632" s="20" t="str">
        <f t="shared" si="50"/>
        <v/>
      </c>
      <c r="H1632" s="18"/>
      <c r="I1632" s="20" t="str">
        <f t="shared" si="51"/>
        <v/>
      </c>
      <c r="J1632" s="21" t="str">
        <f>IF(OR($A1632="",$C1632=""),"",$A1632&amp;"#"&amp;COUNTIFS($A$4:$A1632,$A1632,$C$4:$C1632,"&lt;&gt;"))</f>
        <v/>
      </c>
    </row>
    <row r="1633" spans="1:10" x14ac:dyDescent="0.3">
      <c r="A1633" s="17"/>
      <c r="B1633" s="19" t="str">
        <f>IF($A1633="","",IFERROR(INDEX(Bills!$B:$B,MATCH($A1633,Bills!$A:$A,0)),""))</f>
        <v/>
      </c>
      <c r="C1633" s="17"/>
      <c r="D1633" s="21" t="str">
        <f>IF($C1633="","",IFERROR(VLOOKUP($C1633,Services!$A$4:$C$203,2,FALSE),"Other"))</f>
        <v/>
      </c>
      <c r="E1633" s="17"/>
      <c r="F1633" s="18" t="str">
        <f>IF($C1633="","",IFERROR(VLOOKUP($C1633,Services!$A$4:$C$203,3,FALSE),0))</f>
        <v/>
      </c>
      <c r="G1633" s="20" t="str">
        <f t="shared" si="50"/>
        <v/>
      </c>
      <c r="H1633" s="18"/>
      <c r="I1633" s="20" t="str">
        <f t="shared" si="51"/>
        <v/>
      </c>
      <c r="J1633" s="21" t="str">
        <f>IF(OR($A1633="",$C1633=""),"",$A1633&amp;"#"&amp;COUNTIFS($A$4:$A1633,$A1633,$C$4:$C1633,"&lt;&gt;"))</f>
        <v/>
      </c>
    </row>
    <row r="1634" spans="1:10" x14ac:dyDescent="0.3">
      <c r="A1634" s="17"/>
      <c r="B1634" s="19" t="str">
        <f>IF($A1634="","",IFERROR(INDEX(Bills!$B:$B,MATCH($A1634,Bills!$A:$A,0)),""))</f>
        <v/>
      </c>
      <c r="C1634" s="17"/>
      <c r="D1634" s="21" t="str">
        <f>IF($C1634="","",IFERROR(VLOOKUP($C1634,Services!$A$4:$C$203,2,FALSE),"Other"))</f>
        <v/>
      </c>
      <c r="E1634" s="17"/>
      <c r="F1634" s="18" t="str">
        <f>IF($C1634="","",IFERROR(VLOOKUP($C1634,Services!$A$4:$C$203,3,FALSE),0))</f>
        <v/>
      </c>
      <c r="G1634" s="20" t="str">
        <f t="shared" si="50"/>
        <v/>
      </c>
      <c r="H1634" s="18"/>
      <c r="I1634" s="20" t="str">
        <f t="shared" si="51"/>
        <v/>
      </c>
      <c r="J1634" s="21" t="str">
        <f>IF(OR($A1634="",$C1634=""),"",$A1634&amp;"#"&amp;COUNTIFS($A$4:$A1634,$A1634,$C$4:$C1634,"&lt;&gt;"))</f>
        <v/>
      </c>
    </row>
    <row r="1635" spans="1:10" x14ac:dyDescent="0.3">
      <c r="A1635" s="17"/>
      <c r="B1635" s="19" t="str">
        <f>IF($A1635="","",IFERROR(INDEX(Bills!$B:$B,MATCH($A1635,Bills!$A:$A,0)),""))</f>
        <v/>
      </c>
      <c r="C1635" s="17"/>
      <c r="D1635" s="21" t="str">
        <f>IF($C1635="","",IFERROR(VLOOKUP($C1635,Services!$A$4:$C$203,2,FALSE),"Other"))</f>
        <v/>
      </c>
      <c r="E1635" s="17"/>
      <c r="F1635" s="18" t="str">
        <f>IF($C1635="","",IFERROR(VLOOKUP($C1635,Services!$A$4:$C$203,3,FALSE),0))</f>
        <v/>
      </c>
      <c r="G1635" s="20" t="str">
        <f t="shared" si="50"/>
        <v/>
      </c>
      <c r="H1635" s="18"/>
      <c r="I1635" s="20" t="str">
        <f t="shared" si="51"/>
        <v/>
      </c>
      <c r="J1635" s="21" t="str">
        <f>IF(OR($A1635="",$C1635=""),"",$A1635&amp;"#"&amp;COUNTIFS($A$4:$A1635,$A1635,$C$4:$C1635,"&lt;&gt;"))</f>
        <v/>
      </c>
    </row>
    <row r="1636" spans="1:10" x14ac:dyDescent="0.3">
      <c r="A1636" s="17"/>
      <c r="B1636" s="19" t="str">
        <f>IF($A1636="","",IFERROR(INDEX(Bills!$B:$B,MATCH($A1636,Bills!$A:$A,0)),""))</f>
        <v/>
      </c>
      <c r="C1636" s="17"/>
      <c r="D1636" s="21" t="str">
        <f>IF($C1636="","",IFERROR(VLOOKUP($C1636,Services!$A$4:$C$203,2,FALSE),"Other"))</f>
        <v/>
      </c>
      <c r="E1636" s="17"/>
      <c r="F1636" s="18" t="str">
        <f>IF($C1636="","",IFERROR(VLOOKUP($C1636,Services!$A$4:$C$203,3,FALSE),0))</f>
        <v/>
      </c>
      <c r="G1636" s="20" t="str">
        <f t="shared" si="50"/>
        <v/>
      </c>
      <c r="H1636" s="18"/>
      <c r="I1636" s="20" t="str">
        <f t="shared" si="51"/>
        <v/>
      </c>
      <c r="J1636" s="21" t="str">
        <f>IF(OR($A1636="",$C1636=""),"",$A1636&amp;"#"&amp;COUNTIFS($A$4:$A1636,$A1636,$C$4:$C1636,"&lt;&gt;"))</f>
        <v/>
      </c>
    </row>
    <row r="1637" spans="1:10" x14ac:dyDescent="0.3">
      <c r="A1637" s="17"/>
      <c r="B1637" s="19" t="str">
        <f>IF($A1637="","",IFERROR(INDEX(Bills!$B:$B,MATCH($A1637,Bills!$A:$A,0)),""))</f>
        <v/>
      </c>
      <c r="C1637" s="17"/>
      <c r="D1637" s="21" t="str">
        <f>IF($C1637="","",IFERROR(VLOOKUP($C1637,Services!$A$4:$C$203,2,FALSE),"Other"))</f>
        <v/>
      </c>
      <c r="E1637" s="17"/>
      <c r="F1637" s="18" t="str">
        <f>IF($C1637="","",IFERROR(VLOOKUP($C1637,Services!$A$4:$C$203,3,FALSE),0))</f>
        <v/>
      </c>
      <c r="G1637" s="20" t="str">
        <f t="shared" si="50"/>
        <v/>
      </c>
      <c r="H1637" s="18"/>
      <c r="I1637" s="20" t="str">
        <f t="shared" si="51"/>
        <v/>
      </c>
      <c r="J1637" s="21" t="str">
        <f>IF(OR($A1637="",$C1637=""),"",$A1637&amp;"#"&amp;COUNTIFS($A$4:$A1637,$A1637,$C$4:$C1637,"&lt;&gt;"))</f>
        <v/>
      </c>
    </row>
    <row r="1638" spans="1:10" x14ac:dyDescent="0.3">
      <c r="A1638" s="17"/>
      <c r="B1638" s="19" t="str">
        <f>IF($A1638="","",IFERROR(INDEX(Bills!$B:$B,MATCH($A1638,Bills!$A:$A,0)),""))</f>
        <v/>
      </c>
      <c r="C1638" s="17"/>
      <c r="D1638" s="21" t="str">
        <f>IF($C1638="","",IFERROR(VLOOKUP($C1638,Services!$A$4:$C$203,2,FALSE),"Other"))</f>
        <v/>
      </c>
      <c r="E1638" s="17"/>
      <c r="F1638" s="18" t="str">
        <f>IF($C1638="","",IFERROR(VLOOKUP($C1638,Services!$A$4:$C$203,3,FALSE),0))</f>
        <v/>
      </c>
      <c r="G1638" s="20" t="str">
        <f t="shared" si="50"/>
        <v/>
      </c>
      <c r="H1638" s="18"/>
      <c r="I1638" s="20" t="str">
        <f t="shared" si="51"/>
        <v/>
      </c>
      <c r="J1638" s="21" t="str">
        <f>IF(OR($A1638="",$C1638=""),"",$A1638&amp;"#"&amp;COUNTIFS($A$4:$A1638,$A1638,$C$4:$C1638,"&lt;&gt;"))</f>
        <v/>
      </c>
    </row>
    <row r="1639" spans="1:10" x14ac:dyDescent="0.3">
      <c r="A1639" s="17"/>
      <c r="B1639" s="19" t="str">
        <f>IF($A1639="","",IFERROR(INDEX(Bills!$B:$B,MATCH($A1639,Bills!$A:$A,0)),""))</f>
        <v/>
      </c>
      <c r="C1639" s="17"/>
      <c r="D1639" s="21" t="str">
        <f>IF($C1639="","",IFERROR(VLOOKUP($C1639,Services!$A$4:$C$203,2,FALSE),"Other"))</f>
        <v/>
      </c>
      <c r="E1639" s="17"/>
      <c r="F1639" s="18" t="str">
        <f>IF($C1639="","",IFERROR(VLOOKUP($C1639,Services!$A$4:$C$203,3,FALSE),0))</f>
        <v/>
      </c>
      <c r="G1639" s="20" t="str">
        <f t="shared" si="50"/>
        <v/>
      </c>
      <c r="H1639" s="18"/>
      <c r="I1639" s="20" t="str">
        <f t="shared" si="51"/>
        <v/>
      </c>
      <c r="J1639" s="21" t="str">
        <f>IF(OR($A1639="",$C1639=""),"",$A1639&amp;"#"&amp;COUNTIFS($A$4:$A1639,$A1639,$C$4:$C1639,"&lt;&gt;"))</f>
        <v/>
      </c>
    </row>
    <row r="1640" spans="1:10" x14ac:dyDescent="0.3">
      <c r="A1640" s="17"/>
      <c r="B1640" s="19" t="str">
        <f>IF($A1640="","",IFERROR(INDEX(Bills!$B:$B,MATCH($A1640,Bills!$A:$A,0)),""))</f>
        <v/>
      </c>
      <c r="C1640" s="17"/>
      <c r="D1640" s="21" t="str">
        <f>IF($C1640="","",IFERROR(VLOOKUP($C1640,Services!$A$4:$C$203,2,FALSE),"Other"))</f>
        <v/>
      </c>
      <c r="E1640" s="17"/>
      <c r="F1640" s="18" t="str">
        <f>IF($C1640="","",IFERROR(VLOOKUP($C1640,Services!$A$4:$C$203,3,FALSE),0))</f>
        <v/>
      </c>
      <c r="G1640" s="20" t="str">
        <f t="shared" si="50"/>
        <v/>
      </c>
      <c r="H1640" s="18"/>
      <c r="I1640" s="20" t="str">
        <f t="shared" si="51"/>
        <v/>
      </c>
      <c r="J1640" s="21" t="str">
        <f>IF(OR($A1640="",$C1640=""),"",$A1640&amp;"#"&amp;COUNTIFS($A$4:$A1640,$A1640,$C$4:$C1640,"&lt;&gt;"))</f>
        <v/>
      </c>
    </row>
    <row r="1641" spans="1:10" x14ac:dyDescent="0.3">
      <c r="A1641" s="17"/>
      <c r="B1641" s="19" t="str">
        <f>IF($A1641="","",IFERROR(INDEX(Bills!$B:$B,MATCH($A1641,Bills!$A:$A,0)),""))</f>
        <v/>
      </c>
      <c r="C1641" s="17"/>
      <c r="D1641" s="21" t="str">
        <f>IF($C1641="","",IFERROR(VLOOKUP($C1641,Services!$A$4:$C$203,2,FALSE),"Other"))</f>
        <v/>
      </c>
      <c r="E1641" s="17"/>
      <c r="F1641" s="18" t="str">
        <f>IF($C1641="","",IFERROR(VLOOKUP($C1641,Services!$A$4:$C$203,3,FALSE),0))</f>
        <v/>
      </c>
      <c r="G1641" s="20" t="str">
        <f t="shared" si="50"/>
        <v/>
      </c>
      <c r="H1641" s="18"/>
      <c r="I1641" s="20" t="str">
        <f t="shared" si="51"/>
        <v/>
      </c>
      <c r="J1641" s="21" t="str">
        <f>IF(OR($A1641="",$C1641=""),"",$A1641&amp;"#"&amp;COUNTIFS($A$4:$A1641,$A1641,$C$4:$C1641,"&lt;&gt;"))</f>
        <v/>
      </c>
    </row>
    <row r="1642" spans="1:10" x14ac:dyDescent="0.3">
      <c r="A1642" s="17"/>
      <c r="B1642" s="19" t="str">
        <f>IF($A1642="","",IFERROR(INDEX(Bills!$B:$B,MATCH($A1642,Bills!$A:$A,0)),""))</f>
        <v/>
      </c>
      <c r="C1642" s="17"/>
      <c r="D1642" s="21" t="str">
        <f>IF($C1642="","",IFERROR(VLOOKUP($C1642,Services!$A$4:$C$203,2,FALSE),"Other"))</f>
        <v/>
      </c>
      <c r="E1642" s="17"/>
      <c r="F1642" s="18" t="str">
        <f>IF($C1642="","",IFERROR(VLOOKUP($C1642,Services!$A$4:$C$203,3,FALSE),0))</f>
        <v/>
      </c>
      <c r="G1642" s="20" t="str">
        <f t="shared" si="50"/>
        <v/>
      </c>
      <c r="H1642" s="18"/>
      <c r="I1642" s="20" t="str">
        <f t="shared" si="51"/>
        <v/>
      </c>
      <c r="J1642" s="21" t="str">
        <f>IF(OR($A1642="",$C1642=""),"",$A1642&amp;"#"&amp;COUNTIFS($A$4:$A1642,$A1642,$C$4:$C1642,"&lt;&gt;"))</f>
        <v/>
      </c>
    </row>
    <row r="1643" spans="1:10" x14ac:dyDescent="0.3">
      <c r="A1643" s="17"/>
      <c r="B1643" s="19" t="str">
        <f>IF($A1643="","",IFERROR(INDEX(Bills!$B:$B,MATCH($A1643,Bills!$A:$A,0)),""))</f>
        <v/>
      </c>
      <c r="C1643" s="17"/>
      <c r="D1643" s="21" t="str">
        <f>IF($C1643="","",IFERROR(VLOOKUP($C1643,Services!$A$4:$C$203,2,FALSE),"Other"))</f>
        <v/>
      </c>
      <c r="E1643" s="17"/>
      <c r="F1643" s="18" t="str">
        <f>IF($C1643="","",IFERROR(VLOOKUP($C1643,Services!$A$4:$C$203,3,FALSE),0))</f>
        <v/>
      </c>
      <c r="G1643" s="20" t="str">
        <f t="shared" si="50"/>
        <v/>
      </c>
      <c r="H1643" s="18"/>
      <c r="I1643" s="20" t="str">
        <f t="shared" si="51"/>
        <v/>
      </c>
      <c r="J1643" s="21" t="str">
        <f>IF(OR($A1643="",$C1643=""),"",$A1643&amp;"#"&amp;COUNTIFS($A$4:$A1643,$A1643,$C$4:$C1643,"&lt;&gt;"))</f>
        <v/>
      </c>
    </row>
    <row r="1644" spans="1:10" x14ac:dyDescent="0.3">
      <c r="A1644" s="17"/>
      <c r="B1644" s="19" t="str">
        <f>IF($A1644="","",IFERROR(INDEX(Bills!$B:$B,MATCH($A1644,Bills!$A:$A,0)),""))</f>
        <v/>
      </c>
      <c r="C1644" s="17"/>
      <c r="D1644" s="21" t="str">
        <f>IF($C1644="","",IFERROR(VLOOKUP($C1644,Services!$A$4:$C$203,2,FALSE),"Other"))</f>
        <v/>
      </c>
      <c r="E1644" s="17"/>
      <c r="F1644" s="18" t="str">
        <f>IF($C1644="","",IFERROR(VLOOKUP($C1644,Services!$A$4:$C$203,3,FALSE),0))</f>
        <v/>
      </c>
      <c r="G1644" s="20" t="str">
        <f t="shared" si="50"/>
        <v/>
      </c>
      <c r="H1644" s="18"/>
      <c r="I1644" s="20" t="str">
        <f t="shared" si="51"/>
        <v/>
      </c>
      <c r="J1644" s="21" t="str">
        <f>IF(OR($A1644="",$C1644=""),"",$A1644&amp;"#"&amp;COUNTIFS($A$4:$A1644,$A1644,$C$4:$C1644,"&lt;&gt;"))</f>
        <v/>
      </c>
    </row>
    <row r="1645" spans="1:10" x14ac:dyDescent="0.3">
      <c r="A1645" s="17"/>
      <c r="B1645" s="19" t="str">
        <f>IF($A1645="","",IFERROR(INDEX(Bills!$B:$B,MATCH($A1645,Bills!$A:$A,0)),""))</f>
        <v/>
      </c>
      <c r="C1645" s="17"/>
      <c r="D1645" s="21" t="str">
        <f>IF($C1645="","",IFERROR(VLOOKUP($C1645,Services!$A$4:$C$203,2,FALSE),"Other"))</f>
        <v/>
      </c>
      <c r="E1645" s="17"/>
      <c r="F1645" s="18" t="str">
        <f>IF($C1645="","",IFERROR(VLOOKUP($C1645,Services!$A$4:$C$203,3,FALSE),0))</f>
        <v/>
      </c>
      <c r="G1645" s="20" t="str">
        <f t="shared" si="50"/>
        <v/>
      </c>
      <c r="H1645" s="18"/>
      <c r="I1645" s="20" t="str">
        <f t="shared" si="51"/>
        <v/>
      </c>
      <c r="J1645" s="21" t="str">
        <f>IF(OR($A1645="",$C1645=""),"",$A1645&amp;"#"&amp;COUNTIFS($A$4:$A1645,$A1645,$C$4:$C1645,"&lt;&gt;"))</f>
        <v/>
      </c>
    </row>
    <row r="1646" spans="1:10" x14ac:dyDescent="0.3">
      <c r="A1646" s="17"/>
      <c r="B1646" s="19" t="str">
        <f>IF($A1646="","",IFERROR(INDEX(Bills!$B:$B,MATCH($A1646,Bills!$A:$A,0)),""))</f>
        <v/>
      </c>
      <c r="C1646" s="17"/>
      <c r="D1646" s="21" t="str">
        <f>IF($C1646="","",IFERROR(VLOOKUP($C1646,Services!$A$4:$C$203,2,FALSE),"Other"))</f>
        <v/>
      </c>
      <c r="E1646" s="17"/>
      <c r="F1646" s="18" t="str">
        <f>IF($C1646="","",IFERROR(VLOOKUP($C1646,Services!$A$4:$C$203,3,FALSE),0))</f>
        <v/>
      </c>
      <c r="G1646" s="20" t="str">
        <f t="shared" si="50"/>
        <v/>
      </c>
      <c r="H1646" s="18"/>
      <c r="I1646" s="20" t="str">
        <f t="shared" si="51"/>
        <v/>
      </c>
      <c r="J1646" s="21" t="str">
        <f>IF(OR($A1646="",$C1646=""),"",$A1646&amp;"#"&amp;COUNTIFS($A$4:$A1646,$A1646,$C$4:$C1646,"&lt;&gt;"))</f>
        <v/>
      </c>
    </row>
    <row r="1647" spans="1:10" x14ac:dyDescent="0.3">
      <c r="A1647" s="17"/>
      <c r="B1647" s="19" t="str">
        <f>IF($A1647="","",IFERROR(INDEX(Bills!$B:$B,MATCH($A1647,Bills!$A:$A,0)),""))</f>
        <v/>
      </c>
      <c r="C1647" s="17"/>
      <c r="D1647" s="21" t="str">
        <f>IF($C1647="","",IFERROR(VLOOKUP($C1647,Services!$A$4:$C$203,2,FALSE),"Other"))</f>
        <v/>
      </c>
      <c r="E1647" s="17"/>
      <c r="F1647" s="18" t="str">
        <f>IF($C1647="","",IFERROR(VLOOKUP($C1647,Services!$A$4:$C$203,3,FALSE),0))</f>
        <v/>
      </c>
      <c r="G1647" s="20" t="str">
        <f t="shared" si="50"/>
        <v/>
      </c>
      <c r="H1647" s="18"/>
      <c r="I1647" s="20" t="str">
        <f t="shared" si="51"/>
        <v/>
      </c>
      <c r="J1647" s="21" t="str">
        <f>IF(OR($A1647="",$C1647=""),"",$A1647&amp;"#"&amp;COUNTIFS($A$4:$A1647,$A1647,$C$4:$C1647,"&lt;&gt;"))</f>
        <v/>
      </c>
    </row>
    <row r="1648" spans="1:10" x14ac:dyDescent="0.3">
      <c r="A1648" s="17"/>
      <c r="B1648" s="19" t="str">
        <f>IF($A1648="","",IFERROR(INDEX(Bills!$B:$B,MATCH($A1648,Bills!$A:$A,0)),""))</f>
        <v/>
      </c>
      <c r="C1648" s="17"/>
      <c r="D1648" s="21" t="str">
        <f>IF($C1648="","",IFERROR(VLOOKUP($C1648,Services!$A$4:$C$203,2,FALSE),"Other"))</f>
        <v/>
      </c>
      <c r="E1648" s="17"/>
      <c r="F1648" s="18" t="str">
        <f>IF($C1648="","",IFERROR(VLOOKUP($C1648,Services!$A$4:$C$203,3,FALSE),0))</f>
        <v/>
      </c>
      <c r="G1648" s="20" t="str">
        <f t="shared" si="50"/>
        <v/>
      </c>
      <c r="H1648" s="18"/>
      <c r="I1648" s="20" t="str">
        <f t="shared" si="51"/>
        <v/>
      </c>
      <c r="J1648" s="21" t="str">
        <f>IF(OR($A1648="",$C1648=""),"",$A1648&amp;"#"&amp;COUNTIFS($A$4:$A1648,$A1648,$C$4:$C1648,"&lt;&gt;"))</f>
        <v/>
      </c>
    </row>
    <row r="1649" spans="1:10" x14ac:dyDescent="0.3">
      <c r="A1649" s="17"/>
      <c r="B1649" s="19" t="str">
        <f>IF($A1649="","",IFERROR(INDEX(Bills!$B:$B,MATCH($A1649,Bills!$A:$A,0)),""))</f>
        <v/>
      </c>
      <c r="C1649" s="17"/>
      <c r="D1649" s="21" t="str">
        <f>IF($C1649="","",IFERROR(VLOOKUP($C1649,Services!$A$4:$C$203,2,FALSE),"Other"))</f>
        <v/>
      </c>
      <c r="E1649" s="17"/>
      <c r="F1649" s="18" t="str">
        <f>IF($C1649="","",IFERROR(VLOOKUP($C1649,Services!$A$4:$C$203,3,FALSE),0))</f>
        <v/>
      </c>
      <c r="G1649" s="20" t="str">
        <f t="shared" si="50"/>
        <v/>
      </c>
      <c r="H1649" s="18"/>
      <c r="I1649" s="20" t="str">
        <f t="shared" si="51"/>
        <v/>
      </c>
      <c r="J1649" s="21" t="str">
        <f>IF(OR($A1649="",$C1649=""),"",$A1649&amp;"#"&amp;COUNTIFS($A$4:$A1649,$A1649,$C$4:$C1649,"&lt;&gt;"))</f>
        <v/>
      </c>
    </row>
    <row r="1650" spans="1:10" x14ac:dyDescent="0.3">
      <c r="A1650" s="17"/>
      <c r="B1650" s="19" t="str">
        <f>IF($A1650="","",IFERROR(INDEX(Bills!$B:$B,MATCH($A1650,Bills!$A:$A,0)),""))</f>
        <v/>
      </c>
      <c r="C1650" s="17"/>
      <c r="D1650" s="21" t="str">
        <f>IF($C1650="","",IFERROR(VLOOKUP($C1650,Services!$A$4:$C$203,2,FALSE),"Other"))</f>
        <v/>
      </c>
      <c r="E1650" s="17"/>
      <c r="F1650" s="18" t="str">
        <f>IF($C1650="","",IFERROR(VLOOKUP($C1650,Services!$A$4:$C$203,3,FALSE),0))</f>
        <v/>
      </c>
      <c r="G1650" s="20" t="str">
        <f t="shared" si="50"/>
        <v/>
      </c>
      <c r="H1650" s="18"/>
      <c r="I1650" s="20" t="str">
        <f t="shared" si="51"/>
        <v/>
      </c>
      <c r="J1650" s="21" t="str">
        <f>IF(OR($A1650="",$C1650=""),"",$A1650&amp;"#"&amp;COUNTIFS($A$4:$A1650,$A1650,$C$4:$C1650,"&lt;&gt;"))</f>
        <v/>
      </c>
    </row>
    <row r="1651" spans="1:10" x14ac:dyDescent="0.3">
      <c r="A1651" s="17"/>
      <c r="B1651" s="19" t="str">
        <f>IF($A1651="","",IFERROR(INDEX(Bills!$B:$B,MATCH($A1651,Bills!$A:$A,0)),""))</f>
        <v/>
      </c>
      <c r="C1651" s="17"/>
      <c r="D1651" s="21" t="str">
        <f>IF($C1651="","",IFERROR(VLOOKUP($C1651,Services!$A$4:$C$203,2,FALSE),"Other"))</f>
        <v/>
      </c>
      <c r="E1651" s="17"/>
      <c r="F1651" s="18" t="str">
        <f>IF($C1651="","",IFERROR(VLOOKUP($C1651,Services!$A$4:$C$203,3,FALSE),0))</f>
        <v/>
      </c>
      <c r="G1651" s="20" t="str">
        <f t="shared" si="50"/>
        <v/>
      </c>
      <c r="H1651" s="18"/>
      <c r="I1651" s="20" t="str">
        <f t="shared" si="51"/>
        <v/>
      </c>
      <c r="J1651" s="21" t="str">
        <f>IF(OR($A1651="",$C1651=""),"",$A1651&amp;"#"&amp;COUNTIFS($A$4:$A1651,$A1651,$C$4:$C1651,"&lt;&gt;"))</f>
        <v/>
      </c>
    </row>
    <row r="1652" spans="1:10" x14ac:dyDescent="0.3">
      <c r="A1652" s="17"/>
      <c r="B1652" s="19" t="str">
        <f>IF($A1652="","",IFERROR(INDEX(Bills!$B:$B,MATCH($A1652,Bills!$A:$A,0)),""))</f>
        <v/>
      </c>
      <c r="C1652" s="17"/>
      <c r="D1652" s="21" t="str">
        <f>IF($C1652="","",IFERROR(VLOOKUP($C1652,Services!$A$4:$C$203,2,FALSE),"Other"))</f>
        <v/>
      </c>
      <c r="E1652" s="17"/>
      <c r="F1652" s="18" t="str">
        <f>IF($C1652="","",IFERROR(VLOOKUP($C1652,Services!$A$4:$C$203,3,FALSE),0))</f>
        <v/>
      </c>
      <c r="G1652" s="20" t="str">
        <f t="shared" si="50"/>
        <v/>
      </c>
      <c r="H1652" s="18"/>
      <c r="I1652" s="20" t="str">
        <f t="shared" si="51"/>
        <v/>
      </c>
      <c r="J1652" s="21" t="str">
        <f>IF(OR($A1652="",$C1652=""),"",$A1652&amp;"#"&amp;COUNTIFS($A$4:$A1652,$A1652,$C$4:$C1652,"&lt;&gt;"))</f>
        <v/>
      </c>
    </row>
    <row r="1653" spans="1:10" x14ac:dyDescent="0.3">
      <c r="A1653" s="17"/>
      <c r="B1653" s="19" t="str">
        <f>IF($A1653="","",IFERROR(INDEX(Bills!$B:$B,MATCH($A1653,Bills!$A:$A,0)),""))</f>
        <v/>
      </c>
      <c r="C1653" s="17"/>
      <c r="D1653" s="21" t="str">
        <f>IF($C1653="","",IFERROR(VLOOKUP($C1653,Services!$A$4:$C$203,2,FALSE),"Other"))</f>
        <v/>
      </c>
      <c r="E1653" s="17"/>
      <c r="F1653" s="18" t="str">
        <f>IF($C1653="","",IFERROR(VLOOKUP($C1653,Services!$A$4:$C$203,3,FALSE),0))</f>
        <v/>
      </c>
      <c r="G1653" s="20" t="str">
        <f t="shared" si="50"/>
        <v/>
      </c>
      <c r="H1653" s="18"/>
      <c r="I1653" s="20" t="str">
        <f t="shared" si="51"/>
        <v/>
      </c>
      <c r="J1653" s="21" t="str">
        <f>IF(OR($A1653="",$C1653=""),"",$A1653&amp;"#"&amp;COUNTIFS($A$4:$A1653,$A1653,$C$4:$C1653,"&lt;&gt;"))</f>
        <v/>
      </c>
    </row>
    <row r="1654" spans="1:10" x14ac:dyDescent="0.3">
      <c r="A1654" s="17"/>
      <c r="B1654" s="19" t="str">
        <f>IF($A1654="","",IFERROR(INDEX(Bills!$B:$B,MATCH($A1654,Bills!$A:$A,0)),""))</f>
        <v/>
      </c>
      <c r="C1654" s="17"/>
      <c r="D1654" s="21" t="str">
        <f>IF($C1654="","",IFERROR(VLOOKUP($C1654,Services!$A$4:$C$203,2,FALSE),"Other"))</f>
        <v/>
      </c>
      <c r="E1654" s="17"/>
      <c r="F1654" s="18" t="str">
        <f>IF($C1654="","",IFERROR(VLOOKUP($C1654,Services!$A$4:$C$203,3,FALSE),0))</f>
        <v/>
      </c>
      <c r="G1654" s="20" t="str">
        <f t="shared" si="50"/>
        <v/>
      </c>
      <c r="H1654" s="18"/>
      <c r="I1654" s="20" t="str">
        <f t="shared" si="51"/>
        <v/>
      </c>
      <c r="J1654" s="21" t="str">
        <f>IF(OR($A1654="",$C1654=""),"",$A1654&amp;"#"&amp;COUNTIFS($A$4:$A1654,$A1654,$C$4:$C1654,"&lt;&gt;"))</f>
        <v/>
      </c>
    </row>
    <row r="1655" spans="1:10" x14ac:dyDescent="0.3">
      <c r="A1655" s="17"/>
      <c r="B1655" s="19" t="str">
        <f>IF($A1655="","",IFERROR(INDEX(Bills!$B:$B,MATCH($A1655,Bills!$A:$A,0)),""))</f>
        <v/>
      </c>
      <c r="C1655" s="17"/>
      <c r="D1655" s="21" t="str">
        <f>IF($C1655="","",IFERROR(VLOOKUP($C1655,Services!$A$4:$C$203,2,FALSE),"Other"))</f>
        <v/>
      </c>
      <c r="E1655" s="17"/>
      <c r="F1655" s="18" t="str">
        <f>IF($C1655="","",IFERROR(VLOOKUP($C1655,Services!$A$4:$C$203,3,FALSE),0))</f>
        <v/>
      </c>
      <c r="G1655" s="20" t="str">
        <f t="shared" si="50"/>
        <v/>
      </c>
      <c r="H1655" s="18"/>
      <c r="I1655" s="20" t="str">
        <f t="shared" si="51"/>
        <v/>
      </c>
      <c r="J1655" s="21" t="str">
        <f>IF(OR($A1655="",$C1655=""),"",$A1655&amp;"#"&amp;COUNTIFS($A$4:$A1655,$A1655,$C$4:$C1655,"&lt;&gt;"))</f>
        <v/>
      </c>
    </row>
    <row r="1656" spans="1:10" x14ac:dyDescent="0.3">
      <c r="A1656" s="17"/>
      <c r="B1656" s="19" t="str">
        <f>IF($A1656="","",IFERROR(INDEX(Bills!$B:$B,MATCH($A1656,Bills!$A:$A,0)),""))</f>
        <v/>
      </c>
      <c r="C1656" s="17"/>
      <c r="D1656" s="21" t="str">
        <f>IF($C1656="","",IFERROR(VLOOKUP($C1656,Services!$A$4:$C$203,2,FALSE),"Other"))</f>
        <v/>
      </c>
      <c r="E1656" s="17"/>
      <c r="F1656" s="18" t="str">
        <f>IF($C1656="","",IFERROR(VLOOKUP($C1656,Services!$A$4:$C$203,3,FALSE),0))</f>
        <v/>
      </c>
      <c r="G1656" s="20" t="str">
        <f t="shared" si="50"/>
        <v/>
      </c>
      <c r="H1656" s="18"/>
      <c r="I1656" s="20" t="str">
        <f t="shared" si="51"/>
        <v/>
      </c>
      <c r="J1656" s="21" t="str">
        <f>IF(OR($A1656="",$C1656=""),"",$A1656&amp;"#"&amp;COUNTIFS($A$4:$A1656,$A1656,$C$4:$C1656,"&lt;&gt;"))</f>
        <v/>
      </c>
    </row>
    <row r="1657" spans="1:10" x14ac:dyDescent="0.3">
      <c r="A1657" s="17"/>
      <c r="B1657" s="19" t="str">
        <f>IF($A1657="","",IFERROR(INDEX(Bills!$B:$B,MATCH($A1657,Bills!$A:$A,0)),""))</f>
        <v/>
      </c>
      <c r="C1657" s="17"/>
      <c r="D1657" s="21" t="str">
        <f>IF($C1657="","",IFERROR(VLOOKUP($C1657,Services!$A$4:$C$203,2,FALSE),"Other"))</f>
        <v/>
      </c>
      <c r="E1657" s="17"/>
      <c r="F1657" s="18" t="str">
        <f>IF($C1657="","",IFERROR(VLOOKUP($C1657,Services!$A$4:$C$203,3,FALSE),0))</f>
        <v/>
      </c>
      <c r="G1657" s="20" t="str">
        <f t="shared" si="50"/>
        <v/>
      </c>
      <c r="H1657" s="18"/>
      <c r="I1657" s="20" t="str">
        <f t="shared" si="51"/>
        <v/>
      </c>
      <c r="J1657" s="21" t="str">
        <f>IF(OR($A1657="",$C1657=""),"",$A1657&amp;"#"&amp;COUNTIFS($A$4:$A1657,$A1657,$C$4:$C1657,"&lt;&gt;"))</f>
        <v/>
      </c>
    </row>
    <row r="1658" spans="1:10" x14ac:dyDescent="0.3">
      <c r="A1658" s="17"/>
      <c r="B1658" s="19" t="str">
        <f>IF($A1658="","",IFERROR(INDEX(Bills!$B:$B,MATCH($A1658,Bills!$A:$A,0)),""))</f>
        <v/>
      </c>
      <c r="C1658" s="17"/>
      <c r="D1658" s="21" t="str">
        <f>IF($C1658="","",IFERROR(VLOOKUP($C1658,Services!$A$4:$C$203,2,FALSE),"Other"))</f>
        <v/>
      </c>
      <c r="E1658" s="17"/>
      <c r="F1658" s="18" t="str">
        <f>IF($C1658="","",IFERROR(VLOOKUP($C1658,Services!$A$4:$C$203,3,FALSE),0))</f>
        <v/>
      </c>
      <c r="G1658" s="20" t="str">
        <f t="shared" si="50"/>
        <v/>
      </c>
      <c r="H1658" s="18"/>
      <c r="I1658" s="20" t="str">
        <f t="shared" si="51"/>
        <v/>
      </c>
      <c r="J1658" s="21" t="str">
        <f>IF(OR($A1658="",$C1658=""),"",$A1658&amp;"#"&amp;COUNTIFS($A$4:$A1658,$A1658,$C$4:$C1658,"&lt;&gt;"))</f>
        <v/>
      </c>
    </row>
    <row r="1659" spans="1:10" x14ac:dyDescent="0.3">
      <c r="A1659" s="17"/>
      <c r="B1659" s="19" t="str">
        <f>IF($A1659="","",IFERROR(INDEX(Bills!$B:$B,MATCH($A1659,Bills!$A:$A,0)),""))</f>
        <v/>
      </c>
      <c r="C1659" s="17"/>
      <c r="D1659" s="21" t="str">
        <f>IF($C1659="","",IFERROR(VLOOKUP($C1659,Services!$A$4:$C$203,2,FALSE),"Other"))</f>
        <v/>
      </c>
      <c r="E1659" s="17"/>
      <c r="F1659" s="18" t="str">
        <f>IF($C1659="","",IFERROR(VLOOKUP($C1659,Services!$A$4:$C$203,3,FALSE),0))</f>
        <v/>
      </c>
      <c r="G1659" s="20" t="str">
        <f t="shared" si="50"/>
        <v/>
      </c>
      <c r="H1659" s="18"/>
      <c r="I1659" s="20" t="str">
        <f t="shared" si="51"/>
        <v/>
      </c>
      <c r="J1659" s="21" t="str">
        <f>IF(OR($A1659="",$C1659=""),"",$A1659&amp;"#"&amp;COUNTIFS($A$4:$A1659,$A1659,$C$4:$C1659,"&lt;&gt;"))</f>
        <v/>
      </c>
    </row>
    <row r="1660" spans="1:10" x14ac:dyDescent="0.3">
      <c r="A1660" s="17"/>
      <c r="B1660" s="19" t="str">
        <f>IF($A1660="","",IFERROR(INDEX(Bills!$B:$B,MATCH($A1660,Bills!$A:$A,0)),""))</f>
        <v/>
      </c>
      <c r="C1660" s="17"/>
      <c r="D1660" s="21" t="str">
        <f>IF($C1660="","",IFERROR(VLOOKUP($C1660,Services!$A$4:$C$203,2,FALSE),"Other"))</f>
        <v/>
      </c>
      <c r="E1660" s="17"/>
      <c r="F1660" s="18" t="str">
        <f>IF($C1660="","",IFERROR(VLOOKUP($C1660,Services!$A$4:$C$203,3,FALSE),0))</f>
        <v/>
      </c>
      <c r="G1660" s="20" t="str">
        <f t="shared" si="50"/>
        <v/>
      </c>
      <c r="H1660" s="18"/>
      <c r="I1660" s="20" t="str">
        <f t="shared" si="51"/>
        <v/>
      </c>
      <c r="J1660" s="21" t="str">
        <f>IF(OR($A1660="",$C1660=""),"",$A1660&amp;"#"&amp;COUNTIFS($A$4:$A1660,$A1660,$C$4:$C1660,"&lt;&gt;"))</f>
        <v/>
      </c>
    </row>
    <row r="1661" spans="1:10" x14ac:dyDescent="0.3">
      <c r="A1661" s="17"/>
      <c r="B1661" s="19" t="str">
        <f>IF($A1661="","",IFERROR(INDEX(Bills!$B:$B,MATCH($A1661,Bills!$A:$A,0)),""))</f>
        <v/>
      </c>
      <c r="C1661" s="17"/>
      <c r="D1661" s="21" t="str">
        <f>IF($C1661="","",IFERROR(VLOOKUP($C1661,Services!$A$4:$C$203,2,FALSE),"Other"))</f>
        <v/>
      </c>
      <c r="E1661" s="17"/>
      <c r="F1661" s="18" t="str">
        <f>IF($C1661="","",IFERROR(VLOOKUP($C1661,Services!$A$4:$C$203,3,FALSE),0))</f>
        <v/>
      </c>
      <c r="G1661" s="20" t="str">
        <f t="shared" si="50"/>
        <v/>
      </c>
      <c r="H1661" s="18"/>
      <c r="I1661" s="20" t="str">
        <f t="shared" si="51"/>
        <v/>
      </c>
      <c r="J1661" s="21" t="str">
        <f>IF(OR($A1661="",$C1661=""),"",$A1661&amp;"#"&amp;COUNTIFS($A$4:$A1661,$A1661,$C$4:$C1661,"&lt;&gt;"))</f>
        <v/>
      </c>
    </row>
    <row r="1662" spans="1:10" x14ac:dyDescent="0.3">
      <c r="A1662" s="17"/>
      <c r="B1662" s="19" t="str">
        <f>IF($A1662="","",IFERROR(INDEX(Bills!$B:$B,MATCH($A1662,Bills!$A:$A,0)),""))</f>
        <v/>
      </c>
      <c r="C1662" s="17"/>
      <c r="D1662" s="21" t="str">
        <f>IF($C1662="","",IFERROR(VLOOKUP($C1662,Services!$A$4:$C$203,2,FALSE),"Other"))</f>
        <v/>
      </c>
      <c r="E1662" s="17"/>
      <c r="F1662" s="18" t="str">
        <f>IF($C1662="","",IFERROR(VLOOKUP($C1662,Services!$A$4:$C$203,3,FALSE),0))</f>
        <v/>
      </c>
      <c r="G1662" s="20" t="str">
        <f t="shared" si="50"/>
        <v/>
      </c>
      <c r="H1662" s="18"/>
      <c r="I1662" s="20" t="str">
        <f t="shared" si="51"/>
        <v/>
      </c>
      <c r="J1662" s="21" t="str">
        <f>IF(OR($A1662="",$C1662=""),"",$A1662&amp;"#"&amp;COUNTIFS($A$4:$A1662,$A1662,$C$4:$C1662,"&lt;&gt;"))</f>
        <v/>
      </c>
    </row>
    <row r="1663" spans="1:10" x14ac:dyDescent="0.3">
      <c r="A1663" s="17"/>
      <c r="B1663" s="19" t="str">
        <f>IF($A1663="","",IFERROR(INDEX(Bills!$B:$B,MATCH($A1663,Bills!$A:$A,0)),""))</f>
        <v/>
      </c>
      <c r="C1663" s="17"/>
      <c r="D1663" s="21" t="str">
        <f>IF($C1663="","",IFERROR(VLOOKUP($C1663,Services!$A$4:$C$203,2,FALSE),"Other"))</f>
        <v/>
      </c>
      <c r="E1663" s="17"/>
      <c r="F1663" s="18" t="str">
        <f>IF($C1663="","",IFERROR(VLOOKUP($C1663,Services!$A$4:$C$203,3,FALSE),0))</f>
        <v/>
      </c>
      <c r="G1663" s="20" t="str">
        <f t="shared" si="50"/>
        <v/>
      </c>
      <c r="H1663" s="18"/>
      <c r="I1663" s="20" t="str">
        <f t="shared" si="51"/>
        <v/>
      </c>
      <c r="J1663" s="21" t="str">
        <f>IF(OR($A1663="",$C1663=""),"",$A1663&amp;"#"&amp;COUNTIFS($A$4:$A1663,$A1663,$C$4:$C1663,"&lt;&gt;"))</f>
        <v/>
      </c>
    </row>
    <row r="1664" spans="1:10" x14ac:dyDescent="0.3">
      <c r="A1664" s="17"/>
      <c r="B1664" s="19" t="str">
        <f>IF($A1664="","",IFERROR(INDEX(Bills!$B:$B,MATCH($A1664,Bills!$A:$A,0)),""))</f>
        <v/>
      </c>
      <c r="C1664" s="17"/>
      <c r="D1664" s="21" t="str">
        <f>IF($C1664="","",IFERROR(VLOOKUP($C1664,Services!$A$4:$C$203,2,FALSE),"Other"))</f>
        <v/>
      </c>
      <c r="E1664" s="17"/>
      <c r="F1664" s="18" t="str">
        <f>IF($C1664="","",IFERROR(VLOOKUP($C1664,Services!$A$4:$C$203,3,FALSE),0))</f>
        <v/>
      </c>
      <c r="G1664" s="20" t="str">
        <f t="shared" si="50"/>
        <v/>
      </c>
      <c r="H1664" s="18"/>
      <c r="I1664" s="20" t="str">
        <f t="shared" si="51"/>
        <v/>
      </c>
      <c r="J1664" s="21" t="str">
        <f>IF(OR($A1664="",$C1664=""),"",$A1664&amp;"#"&amp;COUNTIFS($A$4:$A1664,$A1664,$C$4:$C1664,"&lt;&gt;"))</f>
        <v/>
      </c>
    </row>
    <row r="1665" spans="1:10" x14ac:dyDescent="0.3">
      <c r="A1665" s="17"/>
      <c r="B1665" s="19" t="str">
        <f>IF($A1665="","",IFERROR(INDEX(Bills!$B:$B,MATCH($A1665,Bills!$A:$A,0)),""))</f>
        <v/>
      </c>
      <c r="C1665" s="17"/>
      <c r="D1665" s="21" t="str">
        <f>IF($C1665="","",IFERROR(VLOOKUP($C1665,Services!$A$4:$C$203,2,FALSE),"Other"))</f>
        <v/>
      </c>
      <c r="E1665" s="17"/>
      <c r="F1665" s="18" t="str">
        <f>IF($C1665="","",IFERROR(VLOOKUP($C1665,Services!$A$4:$C$203,3,FALSE),0))</f>
        <v/>
      </c>
      <c r="G1665" s="20" t="str">
        <f t="shared" si="50"/>
        <v/>
      </c>
      <c r="H1665" s="18"/>
      <c r="I1665" s="20" t="str">
        <f t="shared" si="51"/>
        <v/>
      </c>
      <c r="J1665" s="21" t="str">
        <f>IF(OR($A1665="",$C1665=""),"",$A1665&amp;"#"&amp;COUNTIFS($A$4:$A1665,$A1665,$C$4:$C1665,"&lt;&gt;"))</f>
        <v/>
      </c>
    </row>
    <row r="1666" spans="1:10" x14ac:dyDescent="0.3">
      <c r="A1666" s="17"/>
      <c r="B1666" s="19" t="str">
        <f>IF($A1666="","",IFERROR(INDEX(Bills!$B:$B,MATCH($A1666,Bills!$A:$A,0)),""))</f>
        <v/>
      </c>
      <c r="C1666" s="17"/>
      <c r="D1666" s="21" t="str">
        <f>IF($C1666="","",IFERROR(VLOOKUP($C1666,Services!$A$4:$C$203,2,FALSE),"Other"))</f>
        <v/>
      </c>
      <c r="E1666" s="17"/>
      <c r="F1666" s="18" t="str">
        <f>IF($C1666="","",IFERROR(VLOOKUP($C1666,Services!$A$4:$C$203,3,FALSE),0))</f>
        <v/>
      </c>
      <c r="G1666" s="20" t="str">
        <f t="shared" si="50"/>
        <v/>
      </c>
      <c r="H1666" s="18"/>
      <c r="I1666" s="20" t="str">
        <f t="shared" si="51"/>
        <v/>
      </c>
      <c r="J1666" s="21" t="str">
        <f>IF(OR($A1666="",$C1666=""),"",$A1666&amp;"#"&amp;COUNTIFS($A$4:$A1666,$A1666,$C$4:$C1666,"&lt;&gt;"))</f>
        <v/>
      </c>
    </row>
    <row r="1667" spans="1:10" x14ac:dyDescent="0.3">
      <c r="A1667" s="17"/>
      <c r="B1667" s="19" t="str">
        <f>IF($A1667="","",IFERROR(INDEX(Bills!$B:$B,MATCH($A1667,Bills!$A:$A,0)),""))</f>
        <v/>
      </c>
      <c r="C1667" s="17"/>
      <c r="D1667" s="21" t="str">
        <f>IF($C1667="","",IFERROR(VLOOKUP($C1667,Services!$A$4:$C$203,2,FALSE),"Other"))</f>
        <v/>
      </c>
      <c r="E1667" s="17"/>
      <c r="F1667" s="18" t="str">
        <f>IF($C1667="","",IFERROR(VLOOKUP($C1667,Services!$A$4:$C$203,3,FALSE),0))</f>
        <v/>
      </c>
      <c r="G1667" s="20" t="str">
        <f t="shared" si="50"/>
        <v/>
      </c>
      <c r="H1667" s="18"/>
      <c r="I1667" s="20" t="str">
        <f t="shared" si="51"/>
        <v/>
      </c>
      <c r="J1667" s="21" t="str">
        <f>IF(OR($A1667="",$C1667=""),"",$A1667&amp;"#"&amp;COUNTIFS($A$4:$A1667,$A1667,$C$4:$C1667,"&lt;&gt;"))</f>
        <v/>
      </c>
    </row>
    <row r="1668" spans="1:10" x14ac:dyDescent="0.3">
      <c r="A1668" s="17"/>
      <c r="B1668" s="19" t="str">
        <f>IF($A1668="","",IFERROR(INDEX(Bills!$B:$B,MATCH($A1668,Bills!$A:$A,0)),""))</f>
        <v/>
      </c>
      <c r="C1668" s="17"/>
      <c r="D1668" s="21" t="str">
        <f>IF($C1668="","",IFERROR(VLOOKUP($C1668,Services!$A$4:$C$203,2,FALSE),"Other"))</f>
        <v/>
      </c>
      <c r="E1668" s="17"/>
      <c r="F1668" s="18" t="str">
        <f>IF($C1668="","",IFERROR(VLOOKUP($C1668,Services!$A$4:$C$203,3,FALSE),0))</f>
        <v/>
      </c>
      <c r="G1668" s="20" t="str">
        <f t="shared" ref="G1668:G1731" si="52">IF($C1668="","",IF($E1668="",1,N($E1668))*N($F1668))</f>
        <v/>
      </c>
      <c r="H1668" s="18"/>
      <c r="I1668" s="20" t="str">
        <f t="shared" ref="I1668:I1731" si="53">IF($C1668="","",G1668-N(H1668))</f>
        <v/>
      </c>
      <c r="J1668" s="21" t="str">
        <f>IF(OR($A1668="",$C1668=""),"",$A1668&amp;"#"&amp;COUNTIFS($A$4:$A1668,$A1668,$C$4:$C1668,"&lt;&gt;"))</f>
        <v/>
      </c>
    </row>
    <row r="1669" spans="1:10" x14ac:dyDescent="0.3">
      <c r="A1669" s="17"/>
      <c r="B1669" s="19" t="str">
        <f>IF($A1669="","",IFERROR(INDEX(Bills!$B:$B,MATCH($A1669,Bills!$A:$A,0)),""))</f>
        <v/>
      </c>
      <c r="C1669" s="17"/>
      <c r="D1669" s="21" t="str">
        <f>IF($C1669="","",IFERROR(VLOOKUP($C1669,Services!$A$4:$C$203,2,FALSE),"Other"))</f>
        <v/>
      </c>
      <c r="E1669" s="17"/>
      <c r="F1669" s="18" t="str">
        <f>IF($C1669="","",IFERROR(VLOOKUP($C1669,Services!$A$4:$C$203,3,FALSE),0))</f>
        <v/>
      </c>
      <c r="G1669" s="20" t="str">
        <f t="shared" si="52"/>
        <v/>
      </c>
      <c r="H1669" s="18"/>
      <c r="I1669" s="20" t="str">
        <f t="shared" si="53"/>
        <v/>
      </c>
      <c r="J1669" s="21" t="str">
        <f>IF(OR($A1669="",$C1669=""),"",$A1669&amp;"#"&amp;COUNTIFS($A$4:$A1669,$A1669,$C$4:$C1669,"&lt;&gt;"))</f>
        <v/>
      </c>
    </row>
    <row r="1670" spans="1:10" x14ac:dyDescent="0.3">
      <c r="A1670" s="17"/>
      <c r="B1670" s="19" t="str">
        <f>IF($A1670="","",IFERROR(INDEX(Bills!$B:$B,MATCH($A1670,Bills!$A:$A,0)),""))</f>
        <v/>
      </c>
      <c r="C1670" s="17"/>
      <c r="D1670" s="21" t="str">
        <f>IF($C1670="","",IFERROR(VLOOKUP($C1670,Services!$A$4:$C$203,2,FALSE),"Other"))</f>
        <v/>
      </c>
      <c r="E1670" s="17"/>
      <c r="F1670" s="18" t="str">
        <f>IF($C1670="","",IFERROR(VLOOKUP($C1670,Services!$A$4:$C$203,3,FALSE),0))</f>
        <v/>
      </c>
      <c r="G1670" s="20" t="str">
        <f t="shared" si="52"/>
        <v/>
      </c>
      <c r="H1670" s="18"/>
      <c r="I1670" s="20" t="str">
        <f t="shared" si="53"/>
        <v/>
      </c>
      <c r="J1670" s="21" t="str">
        <f>IF(OR($A1670="",$C1670=""),"",$A1670&amp;"#"&amp;COUNTIFS($A$4:$A1670,$A1670,$C$4:$C1670,"&lt;&gt;"))</f>
        <v/>
      </c>
    </row>
    <row r="1671" spans="1:10" x14ac:dyDescent="0.3">
      <c r="A1671" s="17"/>
      <c r="B1671" s="19" t="str">
        <f>IF($A1671="","",IFERROR(INDEX(Bills!$B:$B,MATCH($A1671,Bills!$A:$A,0)),""))</f>
        <v/>
      </c>
      <c r="C1671" s="17"/>
      <c r="D1671" s="21" t="str">
        <f>IF($C1671="","",IFERROR(VLOOKUP($C1671,Services!$A$4:$C$203,2,FALSE),"Other"))</f>
        <v/>
      </c>
      <c r="E1671" s="17"/>
      <c r="F1671" s="18" t="str">
        <f>IF($C1671="","",IFERROR(VLOOKUP($C1671,Services!$A$4:$C$203,3,FALSE),0))</f>
        <v/>
      </c>
      <c r="G1671" s="20" t="str">
        <f t="shared" si="52"/>
        <v/>
      </c>
      <c r="H1671" s="18"/>
      <c r="I1671" s="20" t="str">
        <f t="shared" si="53"/>
        <v/>
      </c>
      <c r="J1671" s="21" t="str">
        <f>IF(OR($A1671="",$C1671=""),"",$A1671&amp;"#"&amp;COUNTIFS($A$4:$A1671,$A1671,$C$4:$C1671,"&lt;&gt;"))</f>
        <v/>
      </c>
    </row>
    <row r="1672" spans="1:10" x14ac:dyDescent="0.3">
      <c r="A1672" s="17"/>
      <c r="B1672" s="19" t="str">
        <f>IF($A1672="","",IFERROR(INDEX(Bills!$B:$B,MATCH($A1672,Bills!$A:$A,0)),""))</f>
        <v/>
      </c>
      <c r="C1672" s="17"/>
      <c r="D1672" s="21" t="str">
        <f>IF($C1672="","",IFERROR(VLOOKUP($C1672,Services!$A$4:$C$203,2,FALSE),"Other"))</f>
        <v/>
      </c>
      <c r="E1672" s="17"/>
      <c r="F1672" s="18" t="str">
        <f>IF($C1672="","",IFERROR(VLOOKUP($C1672,Services!$A$4:$C$203,3,FALSE),0))</f>
        <v/>
      </c>
      <c r="G1672" s="20" t="str">
        <f t="shared" si="52"/>
        <v/>
      </c>
      <c r="H1672" s="18"/>
      <c r="I1672" s="20" t="str">
        <f t="shared" si="53"/>
        <v/>
      </c>
      <c r="J1672" s="21" t="str">
        <f>IF(OR($A1672="",$C1672=""),"",$A1672&amp;"#"&amp;COUNTIFS($A$4:$A1672,$A1672,$C$4:$C1672,"&lt;&gt;"))</f>
        <v/>
      </c>
    </row>
    <row r="1673" spans="1:10" x14ac:dyDescent="0.3">
      <c r="A1673" s="17"/>
      <c r="B1673" s="19" t="str">
        <f>IF($A1673="","",IFERROR(INDEX(Bills!$B:$B,MATCH($A1673,Bills!$A:$A,0)),""))</f>
        <v/>
      </c>
      <c r="C1673" s="17"/>
      <c r="D1673" s="21" t="str">
        <f>IF($C1673="","",IFERROR(VLOOKUP($C1673,Services!$A$4:$C$203,2,FALSE),"Other"))</f>
        <v/>
      </c>
      <c r="E1673" s="17"/>
      <c r="F1673" s="18" t="str">
        <f>IF($C1673="","",IFERROR(VLOOKUP($C1673,Services!$A$4:$C$203,3,FALSE),0))</f>
        <v/>
      </c>
      <c r="G1673" s="20" t="str">
        <f t="shared" si="52"/>
        <v/>
      </c>
      <c r="H1673" s="18"/>
      <c r="I1673" s="20" t="str">
        <f t="shared" si="53"/>
        <v/>
      </c>
      <c r="J1673" s="21" t="str">
        <f>IF(OR($A1673="",$C1673=""),"",$A1673&amp;"#"&amp;COUNTIFS($A$4:$A1673,$A1673,$C$4:$C1673,"&lt;&gt;"))</f>
        <v/>
      </c>
    </row>
    <row r="1674" spans="1:10" x14ac:dyDescent="0.3">
      <c r="A1674" s="17"/>
      <c r="B1674" s="19" t="str">
        <f>IF($A1674="","",IFERROR(INDEX(Bills!$B:$B,MATCH($A1674,Bills!$A:$A,0)),""))</f>
        <v/>
      </c>
      <c r="C1674" s="17"/>
      <c r="D1674" s="21" t="str">
        <f>IF($C1674="","",IFERROR(VLOOKUP($C1674,Services!$A$4:$C$203,2,FALSE),"Other"))</f>
        <v/>
      </c>
      <c r="E1674" s="17"/>
      <c r="F1674" s="18" t="str">
        <f>IF($C1674="","",IFERROR(VLOOKUP($C1674,Services!$A$4:$C$203,3,FALSE),0))</f>
        <v/>
      </c>
      <c r="G1674" s="20" t="str">
        <f t="shared" si="52"/>
        <v/>
      </c>
      <c r="H1674" s="18"/>
      <c r="I1674" s="20" t="str">
        <f t="shared" si="53"/>
        <v/>
      </c>
      <c r="J1674" s="21" t="str">
        <f>IF(OR($A1674="",$C1674=""),"",$A1674&amp;"#"&amp;COUNTIFS($A$4:$A1674,$A1674,$C$4:$C1674,"&lt;&gt;"))</f>
        <v/>
      </c>
    </row>
    <row r="1675" spans="1:10" x14ac:dyDescent="0.3">
      <c r="A1675" s="17"/>
      <c r="B1675" s="19" t="str">
        <f>IF($A1675="","",IFERROR(INDEX(Bills!$B:$B,MATCH($A1675,Bills!$A:$A,0)),""))</f>
        <v/>
      </c>
      <c r="C1675" s="17"/>
      <c r="D1675" s="21" t="str">
        <f>IF($C1675="","",IFERROR(VLOOKUP($C1675,Services!$A$4:$C$203,2,FALSE),"Other"))</f>
        <v/>
      </c>
      <c r="E1675" s="17"/>
      <c r="F1675" s="18" t="str">
        <f>IF($C1675="","",IFERROR(VLOOKUP($C1675,Services!$A$4:$C$203,3,FALSE),0))</f>
        <v/>
      </c>
      <c r="G1675" s="20" t="str">
        <f t="shared" si="52"/>
        <v/>
      </c>
      <c r="H1675" s="18"/>
      <c r="I1675" s="20" t="str">
        <f t="shared" si="53"/>
        <v/>
      </c>
      <c r="J1675" s="21" t="str">
        <f>IF(OR($A1675="",$C1675=""),"",$A1675&amp;"#"&amp;COUNTIFS($A$4:$A1675,$A1675,$C$4:$C1675,"&lt;&gt;"))</f>
        <v/>
      </c>
    </row>
    <row r="1676" spans="1:10" x14ac:dyDescent="0.3">
      <c r="A1676" s="17"/>
      <c r="B1676" s="19" t="str">
        <f>IF($A1676="","",IFERROR(INDEX(Bills!$B:$B,MATCH($A1676,Bills!$A:$A,0)),""))</f>
        <v/>
      </c>
      <c r="C1676" s="17"/>
      <c r="D1676" s="21" t="str">
        <f>IF($C1676="","",IFERROR(VLOOKUP($C1676,Services!$A$4:$C$203,2,FALSE),"Other"))</f>
        <v/>
      </c>
      <c r="E1676" s="17"/>
      <c r="F1676" s="18" t="str">
        <f>IF($C1676="","",IFERROR(VLOOKUP($C1676,Services!$A$4:$C$203,3,FALSE),0))</f>
        <v/>
      </c>
      <c r="G1676" s="20" t="str">
        <f t="shared" si="52"/>
        <v/>
      </c>
      <c r="H1676" s="18"/>
      <c r="I1676" s="20" t="str">
        <f t="shared" si="53"/>
        <v/>
      </c>
      <c r="J1676" s="21" t="str">
        <f>IF(OR($A1676="",$C1676=""),"",$A1676&amp;"#"&amp;COUNTIFS($A$4:$A1676,$A1676,$C$4:$C1676,"&lt;&gt;"))</f>
        <v/>
      </c>
    </row>
    <row r="1677" spans="1:10" x14ac:dyDescent="0.3">
      <c r="A1677" s="17"/>
      <c r="B1677" s="19" t="str">
        <f>IF($A1677="","",IFERROR(INDEX(Bills!$B:$B,MATCH($A1677,Bills!$A:$A,0)),""))</f>
        <v/>
      </c>
      <c r="C1677" s="17"/>
      <c r="D1677" s="21" t="str">
        <f>IF($C1677="","",IFERROR(VLOOKUP($C1677,Services!$A$4:$C$203,2,FALSE),"Other"))</f>
        <v/>
      </c>
      <c r="E1677" s="17"/>
      <c r="F1677" s="18" t="str">
        <f>IF($C1677="","",IFERROR(VLOOKUP($C1677,Services!$A$4:$C$203,3,FALSE),0))</f>
        <v/>
      </c>
      <c r="G1677" s="20" t="str">
        <f t="shared" si="52"/>
        <v/>
      </c>
      <c r="H1677" s="18"/>
      <c r="I1677" s="20" t="str">
        <f t="shared" si="53"/>
        <v/>
      </c>
      <c r="J1677" s="21" t="str">
        <f>IF(OR($A1677="",$C1677=""),"",$A1677&amp;"#"&amp;COUNTIFS($A$4:$A1677,$A1677,$C$4:$C1677,"&lt;&gt;"))</f>
        <v/>
      </c>
    </row>
    <row r="1678" spans="1:10" x14ac:dyDescent="0.3">
      <c r="A1678" s="17"/>
      <c r="B1678" s="19" t="str">
        <f>IF($A1678="","",IFERROR(INDEX(Bills!$B:$B,MATCH($A1678,Bills!$A:$A,0)),""))</f>
        <v/>
      </c>
      <c r="C1678" s="17"/>
      <c r="D1678" s="21" t="str">
        <f>IF($C1678="","",IFERROR(VLOOKUP($C1678,Services!$A$4:$C$203,2,FALSE),"Other"))</f>
        <v/>
      </c>
      <c r="E1678" s="17"/>
      <c r="F1678" s="18" t="str">
        <f>IF($C1678="","",IFERROR(VLOOKUP($C1678,Services!$A$4:$C$203,3,FALSE),0))</f>
        <v/>
      </c>
      <c r="G1678" s="20" t="str">
        <f t="shared" si="52"/>
        <v/>
      </c>
      <c r="H1678" s="18"/>
      <c r="I1678" s="20" t="str">
        <f t="shared" si="53"/>
        <v/>
      </c>
      <c r="J1678" s="21" t="str">
        <f>IF(OR($A1678="",$C1678=""),"",$A1678&amp;"#"&amp;COUNTIFS($A$4:$A1678,$A1678,$C$4:$C1678,"&lt;&gt;"))</f>
        <v/>
      </c>
    </row>
    <row r="1679" spans="1:10" x14ac:dyDescent="0.3">
      <c r="A1679" s="17"/>
      <c r="B1679" s="19" t="str">
        <f>IF($A1679="","",IFERROR(INDEX(Bills!$B:$B,MATCH($A1679,Bills!$A:$A,0)),""))</f>
        <v/>
      </c>
      <c r="C1679" s="17"/>
      <c r="D1679" s="21" t="str">
        <f>IF($C1679="","",IFERROR(VLOOKUP($C1679,Services!$A$4:$C$203,2,FALSE),"Other"))</f>
        <v/>
      </c>
      <c r="E1679" s="17"/>
      <c r="F1679" s="18" t="str">
        <f>IF($C1679="","",IFERROR(VLOOKUP($C1679,Services!$A$4:$C$203,3,FALSE),0))</f>
        <v/>
      </c>
      <c r="G1679" s="20" t="str">
        <f t="shared" si="52"/>
        <v/>
      </c>
      <c r="H1679" s="18"/>
      <c r="I1679" s="20" t="str">
        <f t="shared" si="53"/>
        <v/>
      </c>
      <c r="J1679" s="21" t="str">
        <f>IF(OR($A1679="",$C1679=""),"",$A1679&amp;"#"&amp;COUNTIFS($A$4:$A1679,$A1679,$C$4:$C1679,"&lt;&gt;"))</f>
        <v/>
      </c>
    </row>
    <row r="1680" spans="1:10" x14ac:dyDescent="0.3">
      <c r="A1680" s="17"/>
      <c r="B1680" s="19" t="str">
        <f>IF($A1680="","",IFERROR(INDEX(Bills!$B:$B,MATCH($A1680,Bills!$A:$A,0)),""))</f>
        <v/>
      </c>
      <c r="C1680" s="17"/>
      <c r="D1680" s="21" t="str">
        <f>IF($C1680="","",IFERROR(VLOOKUP($C1680,Services!$A$4:$C$203,2,FALSE),"Other"))</f>
        <v/>
      </c>
      <c r="E1680" s="17"/>
      <c r="F1680" s="18" t="str">
        <f>IF($C1680="","",IFERROR(VLOOKUP($C1680,Services!$A$4:$C$203,3,FALSE),0))</f>
        <v/>
      </c>
      <c r="G1680" s="20" t="str">
        <f t="shared" si="52"/>
        <v/>
      </c>
      <c r="H1680" s="18"/>
      <c r="I1680" s="20" t="str">
        <f t="shared" si="53"/>
        <v/>
      </c>
      <c r="J1680" s="21" t="str">
        <f>IF(OR($A1680="",$C1680=""),"",$A1680&amp;"#"&amp;COUNTIFS($A$4:$A1680,$A1680,$C$4:$C1680,"&lt;&gt;"))</f>
        <v/>
      </c>
    </row>
    <row r="1681" spans="1:10" x14ac:dyDescent="0.3">
      <c r="A1681" s="17"/>
      <c r="B1681" s="19" t="str">
        <f>IF($A1681="","",IFERROR(INDEX(Bills!$B:$B,MATCH($A1681,Bills!$A:$A,0)),""))</f>
        <v/>
      </c>
      <c r="C1681" s="17"/>
      <c r="D1681" s="21" t="str">
        <f>IF($C1681="","",IFERROR(VLOOKUP($C1681,Services!$A$4:$C$203,2,FALSE),"Other"))</f>
        <v/>
      </c>
      <c r="E1681" s="17"/>
      <c r="F1681" s="18" t="str">
        <f>IF($C1681="","",IFERROR(VLOOKUP($C1681,Services!$A$4:$C$203,3,FALSE),0))</f>
        <v/>
      </c>
      <c r="G1681" s="20" t="str">
        <f t="shared" si="52"/>
        <v/>
      </c>
      <c r="H1681" s="18"/>
      <c r="I1681" s="20" t="str">
        <f t="shared" si="53"/>
        <v/>
      </c>
      <c r="J1681" s="21" t="str">
        <f>IF(OR($A1681="",$C1681=""),"",$A1681&amp;"#"&amp;COUNTIFS($A$4:$A1681,$A1681,$C$4:$C1681,"&lt;&gt;"))</f>
        <v/>
      </c>
    </row>
    <row r="1682" spans="1:10" x14ac:dyDescent="0.3">
      <c r="A1682" s="17"/>
      <c r="B1682" s="19" t="str">
        <f>IF($A1682="","",IFERROR(INDEX(Bills!$B:$B,MATCH($A1682,Bills!$A:$A,0)),""))</f>
        <v/>
      </c>
      <c r="C1682" s="17"/>
      <c r="D1682" s="21" t="str">
        <f>IF($C1682="","",IFERROR(VLOOKUP($C1682,Services!$A$4:$C$203,2,FALSE),"Other"))</f>
        <v/>
      </c>
      <c r="E1682" s="17"/>
      <c r="F1682" s="18" t="str">
        <f>IF($C1682="","",IFERROR(VLOOKUP($C1682,Services!$A$4:$C$203,3,FALSE),0))</f>
        <v/>
      </c>
      <c r="G1682" s="20" t="str">
        <f t="shared" si="52"/>
        <v/>
      </c>
      <c r="H1682" s="18"/>
      <c r="I1682" s="20" t="str">
        <f t="shared" si="53"/>
        <v/>
      </c>
      <c r="J1682" s="21" t="str">
        <f>IF(OR($A1682="",$C1682=""),"",$A1682&amp;"#"&amp;COUNTIFS($A$4:$A1682,$A1682,$C$4:$C1682,"&lt;&gt;"))</f>
        <v/>
      </c>
    </row>
    <row r="1683" spans="1:10" x14ac:dyDescent="0.3">
      <c r="A1683" s="17"/>
      <c r="B1683" s="19" t="str">
        <f>IF($A1683="","",IFERROR(INDEX(Bills!$B:$B,MATCH($A1683,Bills!$A:$A,0)),""))</f>
        <v/>
      </c>
      <c r="C1683" s="17"/>
      <c r="D1683" s="21" t="str">
        <f>IF($C1683="","",IFERROR(VLOOKUP($C1683,Services!$A$4:$C$203,2,FALSE),"Other"))</f>
        <v/>
      </c>
      <c r="E1683" s="17"/>
      <c r="F1683" s="18" t="str">
        <f>IF($C1683="","",IFERROR(VLOOKUP($C1683,Services!$A$4:$C$203,3,FALSE),0))</f>
        <v/>
      </c>
      <c r="G1683" s="20" t="str">
        <f t="shared" si="52"/>
        <v/>
      </c>
      <c r="H1683" s="18"/>
      <c r="I1683" s="20" t="str">
        <f t="shared" si="53"/>
        <v/>
      </c>
      <c r="J1683" s="21" t="str">
        <f>IF(OR($A1683="",$C1683=""),"",$A1683&amp;"#"&amp;COUNTIFS($A$4:$A1683,$A1683,$C$4:$C1683,"&lt;&gt;"))</f>
        <v/>
      </c>
    </row>
    <row r="1684" spans="1:10" x14ac:dyDescent="0.3">
      <c r="A1684" s="17"/>
      <c r="B1684" s="19" t="str">
        <f>IF($A1684="","",IFERROR(INDEX(Bills!$B:$B,MATCH($A1684,Bills!$A:$A,0)),""))</f>
        <v/>
      </c>
      <c r="C1684" s="17"/>
      <c r="D1684" s="21" t="str">
        <f>IF($C1684="","",IFERROR(VLOOKUP($C1684,Services!$A$4:$C$203,2,FALSE),"Other"))</f>
        <v/>
      </c>
      <c r="E1684" s="17"/>
      <c r="F1684" s="18" t="str">
        <f>IF($C1684="","",IFERROR(VLOOKUP($C1684,Services!$A$4:$C$203,3,FALSE),0))</f>
        <v/>
      </c>
      <c r="G1684" s="20" t="str">
        <f t="shared" si="52"/>
        <v/>
      </c>
      <c r="H1684" s="18"/>
      <c r="I1684" s="20" t="str">
        <f t="shared" si="53"/>
        <v/>
      </c>
      <c r="J1684" s="21" t="str">
        <f>IF(OR($A1684="",$C1684=""),"",$A1684&amp;"#"&amp;COUNTIFS($A$4:$A1684,$A1684,$C$4:$C1684,"&lt;&gt;"))</f>
        <v/>
      </c>
    </row>
    <row r="1685" spans="1:10" x14ac:dyDescent="0.3">
      <c r="A1685" s="17"/>
      <c r="B1685" s="19" t="str">
        <f>IF($A1685="","",IFERROR(INDEX(Bills!$B:$B,MATCH($A1685,Bills!$A:$A,0)),""))</f>
        <v/>
      </c>
      <c r="C1685" s="17"/>
      <c r="D1685" s="21" t="str">
        <f>IF($C1685="","",IFERROR(VLOOKUP($C1685,Services!$A$4:$C$203,2,FALSE),"Other"))</f>
        <v/>
      </c>
      <c r="E1685" s="17"/>
      <c r="F1685" s="18" t="str">
        <f>IF($C1685="","",IFERROR(VLOOKUP($C1685,Services!$A$4:$C$203,3,FALSE),0))</f>
        <v/>
      </c>
      <c r="G1685" s="20" t="str">
        <f t="shared" si="52"/>
        <v/>
      </c>
      <c r="H1685" s="18"/>
      <c r="I1685" s="20" t="str">
        <f t="shared" si="53"/>
        <v/>
      </c>
      <c r="J1685" s="21" t="str">
        <f>IF(OR($A1685="",$C1685=""),"",$A1685&amp;"#"&amp;COUNTIFS($A$4:$A1685,$A1685,$C$4:$C1685,"&lt;&gt;"))</f>
        <v/>
      </c>
    </row>
    <row r="1686" spans="1:10" x14ac:dyDescent="0.3">
      <c r="A1686" s="17"/>
      <c r="B1686" s="19" t="str">
        <f>IF($A1686="","",IFERROR(INDEX(Bills!$B:$B,MATCH($A1686,Bills!$A:$A,0)),""))</f>
        <v/>
      </c>
      <c r="C1686" s="17"/>
      <c r="D1686" s="21" t="str">
        <f>IF($C1686="","",IFERROR(VLOOKUP($C1686,Services!$A$4:$C$203,2,FALSE),"Other"))</f>
        <v/>
      </c>
      <c r="E1686" s="17"/>
      <c r="F1686" s="18" t="str">
        <f>IF($C1686="","",IFERROR(VLOOKUP($C1686,Services!$A$4:$C$203,3,FALSE),0))</f>
        <v/>
      </c>
      <c r="G1686" s="20" t="str">
        <f t="shared" si="52"/>
        <v/>
      </c>
      <c r="H1686" s="18"/>
      <c r="I1686" s="20" t="str">
        <f t="shared" si="53"/>
        <v/>
      </c>
      <c r="J1686" s="21" t="str">
        <f>IF(OR($A1686="",$C1686=""),"",$A1686&amp;"#"&amp;COUNTIFS($A$4:$A1686,$A1686,$C$4:$C1686,"&lt;&gt;"))</f>
        <v/>
      </c>
    </row>
    <row r="1687" spans="1:10" x14ac:dyDescent="0.3">
      <c r="A1687" s="17"/>
      <c r="B1687" s="19" t="str">
        <f>IF($A1687="","",IFERROR(INDEX(Bills!$B:$B,MATCH($A1687,Bills!$A:$A,0)),""))</f>
        <v/>
      </c>
      <c r="C1687" s="17"/>
      <c r="D1687" s="21" t="str">
        <f>IF($C1687="","",IFERROR(VLOOKUP($C1687,Services!$A$4:$C$203,2,FALSE),"Other"))</f>
        <v/>
      </c>
      <c r="E1687" s="17"/>
      <c r="F1687" s="18" t="str">
        <f>IF($C1687="","",IFERROR(VLOOKUP($C1687,Services!$A$4:$C$203,3,FALSE),0))</f>
        <v/>
      </c>
      <c r="G1687" s="20" t="str">
        <f t="shared" si="52"/>
        <v/>
      </c>
      <c r="H1687" s="18"/>
      <c r="I1687" s="20" t="str">
        <f t="shared" si="53"/>
        <v/>
      </c>
      <c r="J1687" s="21" t="str">
        <f>IF(OR($A1687="",$C1687=""),"",$A1687&amp;"#"&amp;COUNTIFS($A$4:$A1687,$A1687,$C$4:$C1687,"&lt;&gt;"))</f>
        <v/>
      </c>
    </row>
    <row r="1688" spans="1:10" x14ac:dyDescent="0.3">
      <c r="A1688" s="17"/>
      <c r="B1688" s="19" t="str">
        <f>IF($A1688="","",IFERROR(INDEX(Bills!$B:$B,MATCH($A1688,Bills!$A:$A,0)),""))</f>
        <v/>
      </c>
      <c r="C1688" s="17"/>
      <c r="D1688" s="21" t="str">
        <f>IF($C1688="","",IFERROR(VLOOKUP($C1688,Services!$A$4:$C$203,2,FALSE),"Other"))</f>
        <v/>
      </c>
      <c r="E1688" s="17"/>
      <c r="F1688" s="18" t="str">
        <f>IF($C1688="","",IFERROR(VLOOKUP($C1688,Services!$A$4:$C$203,3,FALSE),0))</f>
        <v/>
      </c>
      <c r="G1688" s="20" t="str">
        <f t="shared" si="52"/>
        <v/>
      </c>
      <c r="H1688" s="18"/>
      <c r="I1688" s="20" t="str">
        <f t="shared" si="53"/>
        <v/>
      </c>
      <c r="J1688" s="21" t="str">
        <f>IF(OR($A1688="",$C1688=""),"",$A1688&amp;"#"&amp;COUNTIFS($A$4:$A1688,$A1688,$C$4:$C1688,"&lt;&gt;"))</f>
        <v/>
      </c>
    </row>
    <row r="1689" spans="1:10" x14ac:dyDescent="0.3">
      <c r="A1689" s="17"/>
      <c r="B1689" s="19" t="str">
        <f>IF($A1689="","",IFERROR(INDEX(Bills!$B:$B,MATCH($A1689,Bills!$A:$A,0)),""))</f>
        <v/>
      </c>
      <c r="C1689" s="17"/>
      <c r="D1689" s="21" t="str">
        <f>IF($C1689="","",IFERROR(VLOOKUP($C1689,Services!$A$4:$C$203,2,FALSE),"Other"))</f>
        <v/>
      </c>
      <c r="E1689" s="17"/>
      <c r="F1689" s="18" t="str">
        <f>IF($C1689="","",IFERROR(VLOOKUP($C1689,Services!$A$4:$C$203,3,FALSE),0))</f>
        <v/>
      </c>
      <c r="G1689" s="20" t="str">
        <f t="shared" si="52"/>
        <v/>
      </c>
      <c r="H1689" s="18"/>
      <c r="I1689" s="20" t="str">
        <f t="shared" si="53"/>
        <v/>
      </c>
      <c r="J1689" s="21" t="str">
        <f>IF(OR($A1689="",$C1689=""),"",$A1689&amp;"#"&amp;COUNTIFS($A$4:$A1689,$A1689,$C$4:$C1689,"&lt;&gt;"))</f>
        <v/>
      </c>
    </row>
    <row r="1690" spans="1:10" x14ac:dyDescent="0.3">
      <c r="A1690" s="17"/>
      <c r="B1690" s="19" t="str">
        <f>IF($A1690="","",IFERROR(INDEX(Bills!$B:$B,MATCH($A1690,Bills!$A:$A,0)),""))</f>
        <v/>
      </c>
      <c r="C1690" s="17"/>
      <c r="D1690" s="21" t="str">
        <f>IF($C1690="","",IFERROR(VLOOKUP($C1690,Services!$A$4:$C$203,2,FALSE),"Other"))</f>
        <v/>
      </c>
      <c r="E1690" s="17"/>
      <c r="F1690" s="18" t="str">
        <f>IF($C1690="","",IFERROR(VLOOKUP($C1690,Services!$A$4:$C$203,3,FALSE),0))</f>
        <v/>
      </c>
      <c r="G1690" s="20" t="str">
        <f t="shared" si="52"/>
        <v/>
      </c>
      <c r="H1690" s="18"/>
      <c r="I1690" s="20" t="str">
        <f t="shared" si="53"/>
        <v/>
      </c>
      <c r="J1690" s="21" t="str">
        <f>IF(OR($A1690="",$C1690=""),"",$A1690&amp;"#"&amp;COUNTIFS($A$4:$A1690,$A1690,$C$4:$C1690,"&lt;&gt;"))</f>
        <v/>
      </c>
    </row>
    <row r="1691" spans="1:10" x14ac:dyDescent="0.3">
      <c r="A1691" s="17"/>
      <c r="B1691" s="19" t="str">
        <f>IF($A1691="","",IFERROR(INDEX(Bills!$B:$B,MATCH($A1691,Bills!$A:$A,0)),""))</f>
        <v/>
      </c>
      <c r="C1691" s="17"/>
      <c r="D1691" s="21" t="str">
        <f>IF($C1691="","",IFERROR(VLOOKUP($C1691,Services!$A$4:$C$203,2,FALSE),"Other"))</f>
        <v/>
      </c>
      <c r="E1691" s="17"/>
      <c r="F1691" s="18" t="str">
        <f>IF($C1691="","",IFERROR(VLOOKUP($C1691,Services!$A$4:$C$203,3,FALSE),0))</f>
        <v/>
      </c>
      <c r="G1691" s="20" t="str">
        <f t="shared" si="52"/>
        <v/>
      </c>
      <c r="H1691" s="18"/>
      <c r="I1691" s="20" t="str">
        <f t="shared" si="53"/>
        <v/>
      </c>
      <c r="J1691" s="21" t="str">
        <f>IF(OR($A1691="",$C1691=""),"",$A1691&amp;"#"&amp;COUNTIFS($A$4:$A1691,$A1691,$C$4:$C1691,"&lt;&gt;"))</f>
        <v/>
      </c>
    </row>
    <row r="1692" spans="1:10" x14ac:dyDescent="0.3">
      <c r="A1692" s="17"/>
      <c r="B1692" s="19" t="str">
        <f>IF($A1692="","",IFERROR(INDEX(Bills!$B:$B,MATCH($A1692,Bills!$A:$A,0)),""))</f>
        <v/>
      </c>
      <c r="C1692" s="17"/>
      <c r="D1692" s="21" t="str">
        <f>IF($C1692="","",IFERROR(VLOOKUP($C1692,Services!$A$4:$C$203,2,FALSE),"Other"))</f>
        <v/>
      </c>
      <c r="E1692" s="17"/>
      <c r="F1692" s="18" t="str">
        <f>IF($C1692="","",IFERROR(VLOOKUP($C1692,Services!$A$4:$C$203,3,FALSE),0))</f>
        <v/>
      </c>
      <c r="G1692" s="20" t="str">
        <f t="shared" si="52"/>
        <v/>
      </c>
      <c r="H1692" s="18"/>
      <c r="I1692" s="20" t="str">
        <f t="shared" si="53"/>
        <v/>
      </c>
      <c r="J1692" s="21" t="str">
        <f>IF(OR($A1692="",$C1692=""),"",$A1692&amp;"#"&amp;COUNTIFS($A$4:$A1692,$A1692,$C$4:$C1692,"&lt;&gt;"))</f>
        <v/>
      </c>
    </row>
    <row r="1693" spans="1:10" x14ac:dyDescent="0.3">
      <c r="A1693" s="17"/>
      <c r="B1693" s="19" t="str">
        <f>IF($A1693="","",IFERROR(INDEX(Bills!$B:$B,MATCH($A1693,Bills!$A:$A,0)),""))</f>
        <v/>
      </c>
      <c r="C1693" s="17"/>
      <c r="D1693" s="21" t="str">
        <f>IF($C1693="","",IFERROR(VLOOKUP($C1693,Services!$A$4:$C$203,2,FALSE),"Other"))</f>
        <v/>
      </c>
      <c r="E1693" s="17"/>
      <c r="F1693" s="18" t="str">
        <f>IF($C1693="","",IFERROR(VLOOKUP($C1693,Services!$A$4:$C$203,3,FALSE),0))</f>
        <v/>
      </c>
      <c r="G1693" s="20" t="str">
        <f t="shared" si="52"/>
        <v/>
      </c>
      <c r="H1693" s="18"/>
      <c r="I1693" s="20" t="str">
        <f t="shared" si="53"/>
        <v/>
      </c>
      <c r="J1693" s="21" t="str">
        <f>IF(OR($A1693="",$C1693=""),"",$A1693&amp;"#"&amp;COUNTIFS($A$4:$A1693,$A1693,$C$4:$C1693,"&lt;&gt;"))</f>
        <v/>
      </c>
    </row>
    <row r="1694" spans="1:10" x14ac:dyDescent="0.3">
      <c r="A1694" s="17"/>
      <c r="B1694" s="19" t="str">
        <f>IF($A1694="","",IFERROR(INDEX(Bills!$B:$B,MATCH($A1694,Bills!$A:$A,0)),""))</f>
        <v/>
      </c>
      <c r="C1694" s="17"/>
      <c r="D1694" s="21" t="str">
        <f>IF($C1694="","",IFERROR(VLOOKUP($C1694,Services!$A$4:$C$203,2,FALSE),"Other"))</f>
        <v/>
      </c>
      <c r="E1694" s="17"/>
      <c r="F1694" s="18" t="str">
        <f>IF($C1694="","",IFERROR(VLOOKUP($C1694,Services!$A$4:$C$203,3,FALSE),0))</f>
        <v/>
      </c>
      <c r="G1694" s="20" t="str">
        <f t="shared" si="52"/>
        <v/>
      </c>
      <c r="H1694" s="18"/>
      <c r="I1694" s="20" t="str">
        <f t="shared" si="53"/>
        <v/>
      </c>
      <c r="J1694" s="21" t="str">
        <f>IF(OR($A1694="",$C1694=""),"",$A1694&amp;"#"&amp;COUNTIFS($A$4:$A1694,$A1694,$C$4:$C1694,"&lt;&gt;"))</f>
        <v/>
      </c>
    </row>
    <row r="1695" spans="1:10" x14ac:dyDescent="0.3">
      <c r="A1695" s="17"/>
      <c r="B1695" s="19" t="str">
        <f>IF($A1695="","",IFERROR(INDEX(Bills!$B:$B,MATCH($A1695,Bills!$A:$A,0)),""))</f>
        <v/>
      </c>
      <c r="C1695" s="17"/>
      <c r="D1695" s="21" t="str">
        <f>IF($C1695="","",IFERROR(VLOOKUP($C1695,Services!$A$4:$C$203,2,FALSE),"Other"))</f>
        <v/>
      </c>
      <c r="E1695" s="17"/>
      <c r="F1695" s="18" t="str">
        <f>IF($C1695="","",IFERROR(VLOOKUP($C1695,Services!$A$4:$C$203,3,FALSE),0))</f>
        <v/>
      </c>
      <c r="G1695" s="20" t="str">
        <f t="shared" si="52"/>
        <v/>
      </c>
      <c r="H1695" s="18"/>
      <c r="I1695" s="20" t="str">
        <f t="shared" si="53"/>
        <v/>
      </c>
      <c r="J1695" s="21" t="str">
        <f>IF(OR($A1695="",$C1695=""),"",$A1695&amp;"#"&amp;COUNTIFS($A$4:$A1695,$A1695,$C$4:$C1695,"&lt;&gt;"))</f>
        <v/>
      </c>
    </row>
    <row r="1696" spans="1:10" x14ac:dyDescent="0.3">
      <c r="A1696" s="17"/>
      <c r="B1696" s="19" t="str">
        <f>IF($A1696="","",IFERROR(INDEX(Bills!$B:$B,MATCH($A1696,Bills!$A:$A,0)),""))</f>
        <v/>
      </c>
      <c r="C1696" s="17"/>
      <c r="D1696" s="21" t="str">
        <f>IF($C1696="","",IFERROR(VLOOKUP($C1696,Services!$A$4:$C$203,2,FALSE),"Other"))</f>
        <v/>
      </c>
      <c r="E1696" s="17"/>
      <c r="F1696" s="18" t="str">
        <f>IF($C1696="","",IFERROR(VLOOKUP($C1696,Services!$A$4:$C$203,3,FALSE),0))</f>
        <v/>
      </c>
      <c r="G1696" s="20" t="str">
        <f t="shared" si="52"/>
        <v/>
      </c>
      <c r="H1696" s="18"/>
      <c r="I1696" s="20" t="str">
        <f t="shared" si="53"/>
        <v/>
      </c>
      <c r="J1696" s="21" t="str">
        <f>IF(OR($A1696="",$C1696=""),"",$A1696&amp;"#"&amp;COUNTIFS($A$4:$A1696,$A1696,$C$4:$C1696,"&lt;&gt;"))</f>
        <v/>
      </c>
    </row>
    <row r="1697" spans="1:10" x14ac:dyDescent="0.3">
      <c r="A1697" s="17"/>
      <c r="B1697" s="19" t="str">
        <f>IF($A1697="","",IFERROR(INDEX(Bills!$B:$B,MATCH($A1697,Bills!$A:$A,0)),""))</f>
        <v/>
      </c>
      <c r="C1697" s="17"/>
      <c r="D1697" s="21" t="str">
        <f>IF($C1697="","",IFERROR(VLOOKUP($C1697,Services!$A$4:$C$203,2,FALSE),"Other"))</f>
        <v/>
      </c>
      <c r="E1697" s="17"/>
      <c r="F1697" s="18" t="str">
        <f>IF($C1697="","",IFERROR(VLOOKUP($C1697,Services!$A$4:$C$203,3,FALSE),0))</f>
        <v/>
      </c>
      <c r="G1697" s="20" t="str">
        <f t="shared" si="52"/>
        <v/>
      </c>
      <c r="H1697" s="18"/>
      <c r="I1697" s="20" t="str">
        <f t="shared" si="53"/>
        <v/>
      </c>
      <c r="J1697" s="21" t="str">
        <f>IF(OR($A1697="",$C1697=""),"",$A1697&amp;"#"&amp;COUNTIFS($A$4:$A1697,$A1697,$C$4:$C1697,"&lt;&gt;"))</f>
        <v/>
      </c>
    </row>
    <row r="1698" spans="1:10" x14ac:dyDescent="0.3">
      <c r="A1698" s="17"/>
      <c r="B1698" s="19" t="str">
        <f>IF($A1698="","",IFERROR(INDEX(Bills!$B:$B,MATCH($A1698,Bills!$A:$A,0)),""))</f>
        <v/>
      </c>
      <c r="C1698" s="17"/>
      <c r="D1698" s="21" t="str">
        <f>IF($C1698="","",IFERROR(VLOOKUP($C1698,Services!$A$4:$C$203,2,FALSE),"Other"))</f>
        <v/>
      </c>
      <c r="E1698" s="17"/>
      <c r="F1698" s="18" t="str">
        <f>IF($C1698="","",IFERROR(VLOOKUP($C1698,Services!$A$4:$C$203,3,FALSE),0))</f>
        <v/>
      </c>
      <c r="G1698" s="20" t="str">
        <f t="shared" si="52"/>
        <v/>
      </c>
      <c r="H1698" s="18"/>
      <c r="I1698" s="20" t="str">
        <f t="shared" si="53"/>
        <v/>
      </c>
      <c r="J1698" s="21" t="str">
        <f>IF(OR($A1698="",$C1698=""),"",$A1698&amp;"#"&amp;COUNTIFS($A$4:$A1698,$A1698,$C$4:$C1698,"&lt;&gt;"))</f>
        <v/>
      </c>
    </row>
    <row r="1699" spans="1:10" x14ac:dyDescent="0.3">
      <c r="A1699" s="17"/>
      <c r="B1699" s="19" t="str">
        <f>IF($A1699="","",IFERROR(INDEX(Bills!$B:$B,MATCH($A1699,Bills!$A:$A,0)),""))</f>
        <v/>
      </c>
      <c r="C1699" s="17"/>
      <c r="D1699" s="21" t="str">
        <f>IF($C1699="","",IFERROR(VLOOKUP($C1699,Services!$A$4:$C$203,2,FALSE),"Other"))</f>
        <v/>
      </c>
      <c r="E1699" s="17"/>
      <c r="F1699" s="18" t="str">
        <f>IF($C1699="","",IFERROR(VLOOKUP($C1699,Services!$A$4:$C$203,3,FALSE),0))</f>
        <v/>
      </c>
      <c r="G1699" s="20" t="str">
        <f t="shared" si="52"/>
        <v/>
      </c>
      <c r="H1699" s="18"/>
      <c r="I1699" s="20" t="str">
        <f t="shared" si="53"/>
        <v/>
      </c>
      <c r="J1699" s="21" t="str">
        <f>IF(OR($A1699="",$C1699=""),"",$A1699&amp;"#"&amp;COUNTIFS($A$4:$A1699,$A1699,$C$4:$C1699,"&lt;&gt;"))</f>
        <v/>
      </c>
    </row>
    <row r="1700" spans="1:10" x14ac:dyDescent="0.3">
      <c r="A1700" s="17"/>
      <c r="B1700" s="19" t="str">
        <f>IF($A1700="","",IFERROR(INDEX(Bills!$B:$B,MATCH($A1700,Bills!$A:$A,0)),""))</f>
        <v/>
      </c>
      <c r="C1700" s="17"/>
      <c r="D1700" s="21" t="str">
        <f>IF($C1700="","",IFERROR(VLOOKUP($C1700,Services!$A$4:$C$203,2,FALSE),"Other"))</f>
        <v/>
      </c>
      <c r="E1700" s="17"/>
      <c r="F1700" s="18" t="str">
        <f>IF($C1700="","",IFERROR(VLOOKUP($C1700,Services!$A$4:$C$203,3,FALSE),0))</f>
        <v/>
      </c>
      <c r="G1700" s="20" t="str">
        <f t="shared" si="52"/>
        <v/>
      </c>
      <c r="H1700" s="18"/>
      <c r="I1700" s="20" t="str">
        <f t="shared" si="53"/>
        <v/>
      </c>
      <c r="J1700" s="21" t="str">
        <f>IF(OR($A1700="",$C1700=""),"",$A1700&amp;"#"&amp;COUNTIFS($A$4:$A1700,$A1700,$C$4:$C1700,"&lt;&gt;"))</f>
        <v/>
      </c>
    </row>
    <row r="1701" spans="1:10" x14ac:dyDescent="0.3">
      <c r="A1701" s="17"/>
      <c r="B1701" s="19" t="str">
        <f>IF($A1701="","",IFERROR(INDEX(Bills!$B:$B,MATCH($A1701,Bills!$A:$A,0)),""))</f>
        <v/>
      </c>
      <c r="C1701" s="17"/>
      <c r="D1701" s="21" t="str">
        <f>IF($C1701="","",IFERROR(VLOOKUP($C1701,Services!$A$4:$C$203,2,FALSE),"Other"))</f>
        <v/>
      </c>
      <c r="E1701" s="17"/>
      <c r="F1701" s="18" t="str">
        <f>IF($C1701="","",IFERROR(VLOOKUP($C1701,Services!$A$4:$C$203,3,FALSE),0))</f>
        <v/>
      </c>
      <c r="G1701" s="20" t="str">
        <f t="shared" si="52"/>
        <v/>
      </c>
      <c r="H1701" s="18"/>
      <c r="I1701" s="20" t="str">
        <f t="shared" si="53"/>
        <v/>
      </c>
      <c r="J1701" s="21" t="str">
        <f>IF(OR($A1701="",$C1701=""),"",$A1701&amp;"#"&amp;COUNTIFS($A$4:$A1701,$A1701,$C$4:$C1701,"&lt;&gt;"))</f>
        <v/>
      </c>
    </row>
    <row r="1702" spans="1:10" x14ac:dyDescent="0.3">
      <c r="A1702" s="17"/>
      <c r="B1702" s="19" t="str">
        <f>IF($A1702="","",IFERROR(INDEX(Bills!$B:$B,MATCH($A1702,Bills!$A:$A,0)),""))</f>
        <v/>
      </c>
      <c r="C1702" s="17"/>
      <c r="D1702" s="21" t="str">
        <f>IF($C1702="","",IFERROR(VLOOKUP($C1702,Services!$A$4:$C$203,2,FALSE),"Other"))</f>
        <v/>
      </c>
      <c r="E1702" s="17"/>
      <c r="F1702" s="18" t="str">
        <f>IF($C1702="","",IFERROR(VLOOKUP($C1702,Services!$A$4:$C$203,3,FALSE),0))</f>
        <v/>
      </c>
      <c r="G1702" s="20" t="str">
        <f t="shared" si="52"/>
        <v/>
      </c>
      <c r="H1702" s="18"/>
      <c r="I1702" s="20" t="str">
        <f t="shared" si="53"/>
        <v/>
      </c>
      <c r="J1702" s="21" t="str">
        <f>IF(OR($A1702="",$C1702=""),"",$A1702&amp;"#"&amp;COUNTIFS($A$4:$A1702,$A1702,$C$4:$C1702,"&lt;&gt;"))</f>
        <v/>
      </c>
    </row>
    <row r="1703" spans="1:10" x14ac:dyDescent="0.3">
      <c r="A1703" s="17"/>
      <c r="B1703" s="19" t="str">
        <f>IF($A1703="","",IFERROR(INDEX(Bills!$B:$B,MATCH($A1703,Bills!$A:$A,0)),""))</f>
        <v/>
      </c>
      <c r="C1703" s="17"/>
      <c r="D1703" s="21" t="str">
        <f>IF($C1703="","",IFERROR(VLOOKUP($C1703,Services!$A$4:$C$203,2,FALSE),"Other"))</f>
        <v/>
      </c>
      <c r="E1703" s="17"/>
      <c r="F1703" s="18" t="str">
        <f>IF($C1703="","",IFERROR(VLOOKUP($C1703,Services!$A$4:$C$203,3,FALSE),0))</f>
        <v/>
      </c>
      <c r="G1703" s="20" t="str">
        <f t="shared" si="52"/>
        <v/>
      </c>
      <c r="H1703" s="18"/>
      <c r="I1703" s="20" t="str">
        <f t="shared" si="53"/>
        <v/>
      </c>
      <c r="J1703" s="21" t="str">
        <f>IF(OR($A1703="",$C1703=""),"",$A1703&amp;"#"&amp;COUNTIFS($A$4:$A1703,$A1703,$C$4:$C1703,"&lt;&gt;"))</f>
        <v/>
      </c>
    </row>
    <row r="1704" spans="1:10" x14ac:dyDescent="0.3">
      <c r="A1704" s="17"/>
      <c r="B1704" s="19" t="str">
        <f>IF($A1704="","",IFERROR(INDEX(Bills!$B:$B,MATCH($A1704,Bills!$A:$A,0)),""))</f>
        <v/>
      </c>
      <c r="C1704" s="17"/>
      <c r="D1704" s="21" t="str">
        <f>IF($C1704="","",IFERROR(VLOOKUP($C1704,Services!$A$4:$C$203,2,FALSE),"Other"))</f>
        <v/>
      </c>
      <c r="E1704" s="17"/>
      <c r="F1704" s="18" t="str">
        <f>IF($C1704="","",IFERROR(VLOOKUP($C1704,Services!$A$4:$C$203,3,FALSE),0))</f>
        <v/>
      </c>
      <c r="G1704" s="20" t="str">
        <f t="shared" si="52"/>
        <v/>
      </c>
      <c r="H1704" s="18"/>
      <c r="I1704" s="20" t="str">
        <f t="shared" si="53"/>
        <v/>
      </c>
      <c r="J1704" s="21" t="str">
        <f>IF(OR($A1704="",$C1704=""),"",$A1704&amp;"#"&amp;COUNTIFS($A$4:$A1704,$A1704,$C$4:$C1704,"&lt;&gt;"))</f>
        <v/>
      </c>
    </row>
    <row r="1705" spans="1:10" x14ac:dyDescent="0.3">
      <c r="A1705" s="17"/>
      <c r="B1705" s="19" t="str">
        <f>IF($A1705="","",IFERROR(INDEX(Bills!$B:$B,MATCH($A1705,Bills!$A:$A,0)),""))</f>
        <v/>
      </c>
      <c r="C1705" s="17"/>
      <c r="D1705" s="21" t="str">
        <f>IF($C1705="","",IFERROR(VLOOKUP($C1705,Services!$A$4:$C$203,2,FALSE),"Other"))</f>
        <v/>
      </c>
      <c r="E1705" s="17"/>
      <c r="F1705" s="18" t="str">
        <f>IF($C1705="","",IFERROR(VLOOKUP($C1705,Services!$A$4:$C$203,3,FALSE),0))</f>
        <v/>
      </c>
      <c r="G1705" s="20" t="str">
        <f t="shared" si="52"/>
        <v/>
      </c>
      <c r="H1705" s="18"/>
      <c r="I1705" s="20" t="str">
        <f t="shared" si="53"/>
        <v/>
      </c>
      <c r="J1705" s="21" t="str">
        <f>IF(OR($A1705="",$C1705=""),"",$A1705&amp;"#"&amp;COUNTIFS($A$4:$A1705,$A1705,$C$4:$C1705,"&lt;&gt;"))</f>
        <v/>
      </c>
    </row>
    <row r="1706" spans="1:10" x14ac:dyDescent="0.3">
      <c r="A1706" s="17"/>
      <c r="B1706" s="19" t="str">
        <f>IF($A1706="","",IFERROR(INDEX(Bills!$B:$B,MATCH($A1706,Bills!$A:$A,0)),""))</f>
        <v/>
      </c>
      <c r="C1706" s="17"/>
      <c r="D1706" s="21" t="str">
        <f>IF($C1706="","",IFERROR(VLOOKUP($C1706,Services!$A$4:$C$203,2,FALSE),"Other"))</f>
        <v/>
      </c>
      <c r="E1706" s="17"/>
      <c r="F1706" s="18" t="str">
        <f>IF($C1706="","",IFERROR(VLOOKUP($C1706,Services!$A$4:$C$203,3,FALSE),0))</f>
        <v/>
      </c>
      <c r="G1706" s="20" t="str">
        <f t="shared" si="52"/>
        <v/>
      </c>
      <c r="H1706" s="18"/>
      <c r="I1706" s="20" t="str">
        <f t="shared" si="53"/>
        <v/>
      </c>
      <c r="J1706" s="21" t="str">
        <f>IF(OR($A1706="",$C1706=""),"",$A1706&amp;"#"&amp;COUNTIFS($A$4:$A1706,$A1706,$C$4:$C1706,"&lt;&gt;"))</f>
        <v/>
      </c>
    </row>
    <row r="1707" spans="1:10" x14ac:dyDescent="0.3">
      <c r="A1707" s="17"/>
      <c r="B1707" s="19" t="str">
        <f>IF($A1707="","",IFERROR(INDEX(Bills!$B:$B,MATCH($A1707,Bills!$A:$A,0)),""))</f>
        <v/>
      </c>
      <c r="C1707" s="17"/>
      <c r="D1707" s="21" t="str">
        <f>IF($C1707="","",IFERROR(VLOOKUP($C1707,Services!$A$4:$C$203,2,FALSE),"Other"))</f>
        <v/>
      </c>
      <c r="E1707" s="17"/>
      <c r="F1707" s="18" t="str">
        <f>IF($C1707="","",IFERROR(VLOOKUP($C1707,Services!$A$4:$C$203,3,FALSE),0))</f>
        <v/>
      </c>
      <c r="G1707" s="20" t="str">
        <f t="shared" si="52"/>
        <v/>
      </c>
      <c r="H1707" s="18"/>
      <c r="I1707" s="20" t="str">
        <f t="shared" si="53"/>
        <v/>
      </c>
      <c r="J1707" s="21" t="str">
        <f>IF(OR($A1707="",$C1707=""),"",$A1707&amp;"#"&amp;COUNTIFS($A$4:$A1707,$A1707,$C$4:$C1707,"&lt;&gt;"))</f>
        <v/>
      </c>
    </row>
    <row r="1708" spans="1:10" x14ac:dyDescent="0.3">
      <c r="A1708" s="17"/>
      <c r="B1708" s="19" t="str">
        <f>IF($A1708="","",IFERROR(INDEX(Bills!$B:$B,MATCH($A1708,Bills!$A:$A,0)),""))</f>
        <v/>
      </c>
      <c r="C1708" s="17"/>
      <c r="D1708" s="21" t="str">
        <f>IF($C1708="","",IFERROR(VLOOKUP($C1708,Services!$A$4:$C$203,2,FALSE),"Other"))</f>
        <v/>
      </c>
      <c r="E1708" s="17"/>
      <c r="F1708" s="18" t="str">
        <f>IF($C1708="","",IFERROR(VLOOKUP($C1708,Services!$A$4:$C$203,3,FALSE),0))</f>
        <v/>
      </c>
      <c r="G1708" s="20" t="str">
        <f t="shared" si="52"/>
        <v/>
      </c>
      <c r="H1708" s="18"/>
      <c r="I1708" s="20" t="str">
        <f t="shared" si="53"/>
        <v/>
      </c>
      <c r="J1708" s="21" t="str">
        <f>IF(OR($A1708="",$C1708=""),"",$A1708&amp;"#"&amp;COUNTIFS($A$4:$A1708,$A1708,$C$4:$C1708,"&lt;&gt;"))</f>
        <v/>
      </c>
    </row>
    <row r="1709" spans="1:10" x14ac:dyDescent="0.3">
      <c r="A1709" s="17"/>
      <c r="B1709" s="19" t="str">
        <f>IF($A1709="","",IFERROR(INDEX(Bills!$B:$B,MATCH($A1709,Bills!$A:$A,0)),""))</f>
        <v/>
      </c>
      <c r="C1709" s="17"/>
      <c r="D1709" s="21" t="str">
        <f>IF($C1709="","",IFERROR(VLOOKUP($C1709,Services!$A$4:$C$203,2,FALSE),"Other"))</f>
        <v/>
      </c>
      <c r="E1709" s="17"/>
      <c r="F1709" s="18" t="str">
        <f>IF($C1709="","",IFERROR(VLOOKUP($C1709,Services!$A$4:$C$203,3,FALSE),0))</f>
        <v/>
      </c>
      <c r="G1709" s="20" t="str">
        <f t="shared" si="52"/>
        <v/>
      </c>
      <c r="H1709" s="18"/>
      <c r="I1709" s="20" t="str">
        <f t="shared" si="53"/>
        <v/>
      </c>
      <c r="J1709" s="21" t="str">
        <f>IF(OR($A1709="",$C1709=""),"",$A1709&amp;"#"&amp;COUNTIFS($A$4:$A1709,$A1709,$C$4:$C1709,"&lt;&gt;"))</f>
        <v/>
      </c>
    </row>
    <row r="1710" spans="1:10" x14ac:dyDescent="0.3">
      <c r="A1710" s="17"/>
      <c r="B1710" s="19" t="str">
        <f>IF($A1710="","",IFERROR(INDEX(Bills!$B:$B,MATCH($A1710,Bills!$A:$A,0)),""))</f>
        <v/>
      </c>
      <c r="C1710" s="17"/>
      <c r="D1710" s="21" t="str">
        <f>IF($C1710="","",IFERROR(VLOOKUP($C1710,Services!$A$4:$C$203,2,FALSE),"Other"))</f>
        <v/>
      </c>
      <c r="E1710" s="17"/>
      <c r="F1710" s="18" t="str">
        <f>IF($C1710="","",IFERROR(VLOOKUP($C1710,Services!$A$4:$C$203,3,FALSE),0))</f>
        <v/>
      </c>
      <c r="G1710" s="20" t="str">
        <f t="shared" si="52"/>
        <v/>
      </c>
      <c r="H1710" s="18"/>
      <c r="I1710" s="20" t="str">
        <f t="shared" si="53"/>
        <v/>
      </c>
      <c r="J1710" s="21" t="str">
        <f>IF(OR($A1710="",$C1710=""),"",$A1710&amp;"#"&amp;COUNTIFS($A$4:$A1710,$A1710,$C$4:$C1710,"&lt;&gt;"))</f>
        <v/>
      </c>
    </row>
    <row r="1711" spans="1:10" x14ac:dyDescent="0.3">
      <c r="A1711" s="17"/>
      <c r="B1711" s="19" t="str">
        <f>IF($A1711="","",IFERROR(INDEX(Bills!$B:$B,MATCH($A1711,Bills!$A:$A,0)),""))</f>
        <v/>
      </c>
      <c r="C1711" s="17"/>
      <c r="D1711" s="21" t="str">
        <f>IF($C1711="","",IFERROR(VLOOKUP($C1711,Services!$A$4:$C$203,2,FALSE),"Other"))</f>
        <v/>
      </c>
      <c r="E1711" s="17"/>
      <c r="F1711" s="18" t="str">
        <f>IF($C1711="","",IFERROR(VLOOKUP($C1711,Services!$A$4:$C$203,3,FALSE),0))</f>
        <v/>
      </c>
      <c r="G1711" s="20" t="str">
        <f t="shared" si="52"/>
        <v/>
      </c>
      <c r="H1711" s="18"/>
      <c r="I1711" s="20" t="str">
        <f t="shared" si="53"/>
        <v/>
      </c>
      <c r="J1711" s="21" t="str">
        <f>IF(OR($A1711="",$C1711=""),"",$A1711&amp;"#"&amp;COUNTIFS($A$4:$A1711,$A1711,$C$4:$C1711,"&lt;&gt;"))</f>
        <v/>
      </c>
    </row>
    <row r="1712" spans="1:10" x14ac:dyDescent="0.3">
      <c r="A1712" s="17"/>
      <c r="B1712" s="19" t="str">
        <f>IF($A1712="","",IFERROR(INDEX(Bills!$B:$B,MATCH($A1712,Bills!$A:$A,0)),""))</f>
        <v/>
      </c>
      <c r="C1712" s="17"/>
      <c r="D1712" s="21" t="str">
        <f>IF($C1712="","",IFERROR(VLOOKUP($C1712,Services!$A$4:$C$203,2,FALSE),"Other"))</f>
        <v/>
      </c>
      <c r="E1712" s="17"/>
      <c r="F1712" s="18" t="str">
        <f>IF($C1712="","",IFERROR(VLOOKUP($C1712,Services!$A$4:$C$203,3,FALSE),0))</f>
        <v/>
      </c>
      <c r="G1712" s="20" t="str">
        <f t="shared" si="52"/>
        <v/>
      </c>
      <c r="H1712" s="18"/>
      <c r="I1712" s="20" t="str">
        <f t="shared" si="53"/>
        <v/>
      </c>
      <c r="J1712" s="21" t="str">
        <f>IF(OR($A1712="",$C1712=""),"",$A1712&amp;"#"&amp;COUNTIFS($A$4:$A1712,$A1712,$C$4:$C1712,"&lt;&gt;"))</f>
        <v/>
      </c>
    </row>
    <row r="1713" spans="1:10" x14ac:dyDescent="0.3">
      <c r="A1713" s="17"/>
      <c r="B1713" s="19" t="str">
        <f>IF($A1713="","",IFERROR(INDEX(Bills!$B:$B,MATCH($A1713,Bills!$A:$A,0)),""))</f>
        <v/>
      </c>
      <c r="C1713" s="17"/>
      <c r="D1713" s="21" t="str">
        <f>IF($C1713="","",IFERROR(VLOOKUP($C1713,Services!$A$4:$C$203,2,FALSE),"Other"))</f>
        <v/>
      </c>
      <c r="E1713" s="17"/>
      <c r="F1713" s="18" t="str">
        <f>IF($C1713="","",IFERROR(VLOOKUP($C1713,Services!$A$4:$C$203,3,FALSE),0))</f>
        <v/>
      </c>
      <c r="G1713" s="20" t="str">
        <f t="shared" si="52"/>
        <v/>
      </c>
      <c r="H1713" s="18"/>
      <c r="I1713" s="20" t="str">
        <f t="shared" si="53"/>
        <v/>
      </c>
      <c r="J1713" s="21" t="str">
        <f>IF(OR($A1713="",$C1713=""),"",$A1713&amp;"#"&amp;COUNTIFS($A$4:$A1713,$A1713,$C$4:$C1713,"&lt;&gt;"))</f>
        <v/>
      </c>
    </row>
    <row r="1714" spans="1:10" x14ac:dyDescent="0.3">
      <c r="A1714" s="17"/>
      <c r="B1714" s="19" t="str">
        <f>IF($A1714="","",IFERROR(INDEX(Bills!$B:$B,MATCH($A1714,Bills!$A:$A,0)),""))</f>
        <v/>
      </c>
      <c r="C1714" s="17"/>
      <c r="D1714" s="21" t="str">
        <f>IF($C1714="","",IFERROR(VLOOKUP($C1714,Services!$A$4:$C$203,2,FALSE),"Other"))</f>
        <v/>
      </c>
      <c r="E1714" s="17"/>
      <c r="F1714" s="18" t="str">
        <f>IF($C1714="","",IFERROR(VLOOKUP($C1714,Services!$A$4:$C$203,3,FALSE),0))</f>
        <v/>
      </c>
      <c r="G1714" s="20" t="str">
        <f t="shared" si="52"/>
        <v/>
      </c>
      <c r="H1714" s="18"/>
      <c r="I1714" s="20" t="str">
        <f t="shared" si="53"/>
        <v/>
      </c>
      <c r="J1714" s="21" t="str">
        <f>IF(OR($A1714="",$C1714=""),"",$A1714&amp;"#"&amp;COUNTIFS($A$4:$A1714,$A1714,$C$4:$C1714,"&lt;&gt;"))</f>
        <v/>
      </c>
    </row>
    <row r="1715" spans="1:10" x14ac:dyDescent="0.3">
      <c r="A1715" s="17"/>
      <c r="B1715" s="19" t="str">
        <f>IF($A1715="","",IFERROR(INDEX(Bills!$B:$B,MATCH($A1715,Bills!$A:$A,0)),""))</f>
        <v/>
      </c>
      <c r="C1715" s="17"/>
      <c r="D1715" s="21" t="str">
        <f>IF($C1715="","",IFERROR(VLOOKUP($C1715,Services!$A$4:$C$203,2,FALSE),"Other"))</f>
        <v/>
      </c>
      <c r="E1715" s="17"/>
      <c r="F1715" s="18" t="str">
        <f>IF($C1715="","",IFERROR(VLOOKUP($C1715,Services!$A$4:$C$203,3,FALSE),0))</f>
        <v/>
      </c>
      <c r="G1715" s="20" t="str">
        <f t="shared" si="52"/>
        <v/>
      </c>
      <c r="H1715" s="18"/>
      <c r="I1715" s="20" t="str">
        <f t="shared" si="53"/>
        <v/>
      </c>
      <c r="J1715" s="21" t="str">
        <f>IF(OR($A1715="",$C1715=""),"",$A1715&amp;"#"&amp;COUNTIFS($A$4:$A1715,$A1715,$C$4:$C1715,"&lt;&gt;"))</f>
        <v/>
      </c>
    </row>
    <row r="1716" spans="1:10" x14ac:dyDescent="0.3">
      <c r="A1716" s="17"/>
      <c r="B1716" s="19" t="str">
        <f>IF($A1716="","",IFERROR(INDEX(Bills!$B:$B,MATCH($A1716,Bills!$A:$A,0)),""))</f>
        <v/>
      </c>
      <c r="C1716" s="17"/>
      <c r="D1716" s="21" t="str">
        <f>IF($C1716="","",IFERROR(VLOOKUP($C1716,Services!$A$4:$C$203,2,FALSE),"Other"))</f>
        <v/>
      </c>
      <c r="E1716" s="17"/>
      <c r="F1716" s="18" t="str">
        <f>IF($C1716="","",IFERROR(VLOOKUP($C1716,Services!$A$4:$C$203,3,FALSE),0))</f>
        <v/>
      </c>
      <c r="G1716" s="20" t="str">
        <f t="shared" si="52"/>
        <v/>
      </c>
      <c r="H1716" s="18"/>
      <c r="I1716" s="20" t="str">
        <f t="shared" si="53"/>
        <v/>
      </c>
      <c r="J1716" s="21" t="str">
        <f>IF(OR($A1716="",$C1716=""),"",$A1716&amp;"#"&amp;COUNTIFS($A$4:$A1716,$A1716,$C$4:$C1716,"&lt;&gt;"))</f>
        <v/>
      </c>
    </row>
    <row r="1717" spans="1:10" x14ac:dyDescent="0.3">
      <c r="A1717" s="17"/>
      <c r="B1717" s="19" t="str">
        <f>IF($A1717="","",IFERROR(INDEX(Bills!$B:$B,MATCH($A1717,Bills!$A:$A,0)),""))</f>
        <v/>
      </c>
      <c r="C1717" s="17"/>
      <c r="D1717" s="21" t="str">
        <f>IF($C1717="","",IFERROR(VLOOKUP($C1717,Services!$A$4:$C$203,2,FALSE),"Other"))</f>
        <v/>
      </c>
      <c r="E1717" s="17"/>
      <c r="F1717" s="18" t="str">
        <f>IF($C1717="","",IFERROR(VLOOKUP($C1717,Services!$A$4:$C$203,3,FALSE),0))</f>
        <v/>
      </c>
      <c r="G1717" s="20" t="str">
        <f t="shared" si="52"/>
        <v/>
      </c>
      <c r="H1717" s="18"/>
      <c r="I1717" s="20" t="str">
        <f t="shared" si="53"/>
        <v/>
      </c>
      <c r="J1717" s="21" t="str">
        <f>IF(OR($A1717="",$C1717=""),"",$A1717&amp;"#"&amp;COUNTIFS($A$4:$A1717,$A1717,$C$4:$C1717,"&lt;&gt;"))</f>
        <v/>
      </c>
    </row>
    <row r="1718" spans="1:10" x14ac:dyDescent="0.3">
      <c r="A1718" s="17"/>
      <c r="B1718" s="19" t="str">
        <f>IF($A1718="","",IFERROR(INDEX(Bills!$B:$B,MATCH($A1718,Bills!$A:$A,0)),""))</f>
        <v/>
      </c>
      <c r="C1718" s="17"/>
      <c r="D1718" s="21" t="str">
        <f>IF($C1718="","",IFERROR(VLOOKUP($C1718,Services!$A$4:$C$203,2,FALSE),"Other"))</f>
        <v/>
      </c>
      <c r="E1718" s="17"/>
      <c r="F1718" s="18" t="str">
        <f>IF($C1718="","",IFERROR(VLOOKUP($C1718,Services!$A$4:$C$203,3,FALSE),0))</f>
        <v/>
      </c>
      <c r="G1718" s="20" t="str">
        <f t="shared" si="52"/>
        <v/>
      </c>
      <c r="H1718" s="18"/>
      <c r="I1718" s="20" t="str">
        <f t="shared" si="53"/>
        <v/>
      </c>
      <c r="J1718" s="21" t="str">
        <f>IF(OR($A1718="",$C1718=""),"",$A1718&amp;"#"&amp;COUNTIFS($A$4:$A1718,$A1718,$C$4:$C1718,"&lt;&gt;"))</f>
        <v/>
      </c>
    </row>
    <row r="1719" spans="1:10" x14ac:dyDescent="0.3">
      <c r="A1719" s="17"/>
      <c r="B1719" s="19" t="str">
        <f>IF($A1719="","",IFERROR(INDEX(Bills!$B:$B,MATCH($A1719,Bills!$A:$A,0)),""))</f>
        <v/>
      </c>
      <c r="C1719" s="17"/>
      <c r="D1719" s="21" t="str">
        <f>IF($C1719="","",IFERROR(VLOOKUP($C1719,Services!$A$4:$C$203,2,FALSE),"Other"))</f>
        <v/>
      </c>
      <c r="E1719" s="17"/>
      <c r="F1719" s="18" t="str">
        <f>IF($C1719="","",IFERROR(VLOOKUP($C1719,Services!$A$4:$C$203,3,FALSE),0))</f>
        <v/>
      </c>
      <c r="G1719" s="20" t="str">
        <f t="shared" si="52"/>
        <v/>
      </c>
      <c r="H1719" s="18"/>
      <c r="I1719" s="20" t="str">
        <f t="shared" si="53"/>
        <v/>
      </c>
      <c r="J1719" s="21" t="str">
        <f>IF(OR($A1719="",$C1719=""),"",$A1719&amp;"#"&amp;COUNTIFS($A$4:$A1719,$A1719,$C$4:$C1719,"&lt;&gt;"))</f>
        <v/>
      </c>
    </row>
    <row r="1720" spans="1:10" x14ac:dyDescent="0.3">
      <c r="A1720" s="17"/>
      <c r="B1720" s="19" t="str">
        <f>IF($A1720="","",IFERROR(INDEX(Bills!$B:$B,MATCH($A1720,Bills!$A:$A,0)),""))</f>
        <v/>
      </c>
      <c r="C1720" s="17"/>
      <c r="D1720" s="21" t="str">
        <f>IF($C1720="","",IFERROR(VLOOKUP($C1720,Services!$A$4:$C$203,2,FALSE),"Other"))</f>
        <v/>
      </c>
      <c r="E1720" s="17"/>
      <c r="F1720" s="18" t="str">
        <f>IF($C1720="","",IFERROR(VLOOKUP($C1720,Services!$A$4:$C$203,3,FALSE),0))</f>
        <v/>
      </c>
      <c r="G1720" s="20" t="str">
        <f t="shared" si="52"/>
        <v/>
      </c>
      <c r="H1720" s="18"/>
      <c r="I1720" s="20" t="str">
        <f t="shared" si="53"/>
        <v/>
      </c>
      <c r="J1720" s="21" t="str">
        <f>IF(OR($A1720="",$C1720=""),"",$A1720&amp;"#"&amp;COUNTIFS($A$4:$A1720,$A1720,$C$4:$C1720,"&lt;&gt;"))</f>
        <v/>
      </c>
    </row>
    <row r="1721" spans="1:10" x14ac:dyDescent="0.3">
      <c r="A1721" s="17"/>
      <c r="B1721" s="19" t="str">
        <f>IF($A1721="","",IFERROR(INDEX(Bills!$B:$B,MATCH($A1721,Bills!$A:$A,0)),""))</f>
        <v/>
      </c>
      <c r="C1721" s="17"/>
      <c r="D1721" s="21" t="str">
        <f>IF($C1721="","",IFERROR(VLOOKUP($C1721,Services!$A$4:$C$203,2,FALSE),"Other"))</f>
        <v/>
      </c>
      <c r="E1721" s="17"/>
      <c r="F1721" s="18" t="str">
        <f>IF($C1721="","",IFERROR(VLOOKUP($C1721,Services!$A$4:$C$203,3,FALSE),0))</f>
        <v/>
      </c>
      <c r="G1721" s="20" t="str">
        <f t="shared" si="52"/>
        <v/>
      </c>
      <c r="H1721" s="18"/>
      <c r="I1721" s="20" t="str">
        <f t="shared" si="53"/>
        <v/>
      </c>
      <c r="J1721" s="21" t="str">
        <f>IF(OR($A1721="",$C1721=""),"",$A1721&amp;"#"&amp;COUNTIFS($A$4:$A1721,$A1721,$C$4:$C1721,"&lt;&gt;"))</f>
        <v/>
      </c>
    </row>
    <row r="1722" spans="1:10" x14ac:dyDescent="0.3">
      <c r="A1722" s="17"/>
      <c r="B1722" s="19" t="str">
        <f>IF($A1722="","",IFERROR(INDEX(Bills!$B:$B,MATCH($A1722,Bills!$A:$A,0)),""))</f>
        <v/>
      </c>
      <c r="C1722" s="17"/>
      <c r="D1722" s="21" t="str">
        <f>IF($C1722="","",IFERROR(VLOOKUP($C1722,Services!$A$4:$C$203,2,FALSE),"Other"))</f>
        <v/>
      </c>
      <c r="E1722" s="17"/>
      <c r="F1722" s="18" t="str">
        <f>IF($C1722="","",IFERROR(VLOOKUP($C1722,Services!$A$4:$C$203,3,FALSE),0))</f>
        <v/>
      </c>
      <c r="G1722" s="20" t="str">
        <f t="shared" si="52"/>
        <v/>
      </c>
      <c r="H1722" s="18"/>
      <c r="I1722" s="20" t="str">
        <f t="shared" si="53"/>
        <v/>
      </c>
      <c r="J1722" s="21" t="str">
        <f>IF(OR($A1722="",$C1722=""),"",$A1722&amp;"#"&amp;COUNTIFS($A$4:$A1722,$A1722,$C$4:$C1722,"&lt;&gt;"))</f>
        <v/>
      </c>
    </row>
    <row r="1723" spans="1:10" x14ac:dyDescent="0.3">
      <c r="A1723" s="17"/>
      <c r="B1723" s="19" t="str">
        <f>IF($A1723="","",IFERROR(INDEX(Bills!$B:$B,MATCH($A1723,Bills!$A:$A,0)),""))</f>
        <v/>
      </c>
      <c r="C1723" s="17"/>
      <c r="D1723" s="21" t="str">
        <f>IF($C1723="","",IFERROR(VLOOKUP($C1723,Services!$A$4:$C$203,2,FALSE),"Other"))</f>
        <v/>
      </c>
      <c r="E1723" s="17"/>
      <c r="F1723" s="18" t="str">
        <f>IF($C1723="","",IFERROR(VLOOKUP($C1723,Services!$A$4:$C$203,3,FALSE),0))</f>
        <v/>
      </c>
      <c r="G1723" s="20" t="str">
        <f t="shared" si="52"/>
        <v/>
      </c>
      <c r="H1723" s="18"/>
      <c r="I1723" s="20" t="str">
        <f t="shared" si="53"/>
        <v/>
      </c>
      <c r="J1723" s="21" t="str">
        <f>IF(OR($A1723="",$C1723=""),"",$A1723&amp;"#"&amp;COUNTIFS($A$4:$A1723,$A1723,$C$4:$C1723,"&lt;&gt;"))</f>
        <v/>
      </c>
    </row>
    <row r="1724" spans="1:10" x14ac:dyDescent="0.3">
      <c r="A1724" s="17"/>
      <c r="B1724" s="19" t="str">
        <f>IF($A1724="","",IFERROR(INDEX(Bills!$B:$B,MATCH($A1724,Bills!$A:$A,0)),""))</f>
        <v/>
      </c>
      <c r="C1724" s="17"/>
      <c r="D1724" s="21" t="str">
        <f>IF($C1724="","",IFERROR(VLOOKUP($C1724,Services!$A$4:$C$203,2,FALSE),"Other"))</f>
        <v/>
      </c>
      <c r="E1724" s="17"/>
      <c r="F1724" s="18" t="str">
        <f>IF($C1724="","",IFERROR(VLOOKUP($C1724,Services!$A$4:$C$203,3,FALSE),0))</f>
        <v/>
      </c>
      <c r="G1724" s="20" t="str">
        <f t="shared" si="52"/>
        <v/>
      </c>
      <c r="H1724" s="18"/>
      <c r="I1724" s="20" t="str">
        <f t="shared" si="53"/>
        <v/>
      </c>
      <c r="J1724" s="21" t="str">
        <f>IF(OR($A1724="",$C1724=""),"",$A1724&amp;"#"&amp;COUNTIFS($A$4:$A1724,$A1724,$C$4:$C1724,"&lt;&gt;"))</f>
        <v/>
      </c>
    </row>
    <row r="1725" spans="1:10" x14ac:dyDescent="0.3">
      <c r="A1725" s="17"/>
      <c r="B1725" s="19" t="str">
        <f>IF($A1725="","",IFERROR(INDEX(Bills!$B:$B,MATCH($A1725,Bills!$A:$A,0)),""))</f>
        <v/>
      </c>
      <c r="C1725" s="17"/>
      <c r="D1725" s="21" t="str">
        <f>IF($C1725="","",IFERROR(VLOOKUP($C1725,Services!$A$4:$C$203,2,FALSE),"Other"))</f>
        <v/>
      </c>
      <c r="E1725" s="17"/>
      <c r="F1725" s="18" t="str">
        <f>IF($C1725="","",IFERROR(VLOOKUP($C1725,Services!$A$4:$C$203,3,FALSE),0))</f>
        <v/>
      </c>
      <c r="G1725" s="20" t="str">
        <f t="shared" si="52"/>
        <v/>
      </c>
      <c r="H1725" s="18"/>
      <c r="I1725" s="20" t="str">
        <f t="shared" si="53"/>
        <v/>
      </c>
      <c r="J1725" s="21" t="str">
        <f>IF(OR($A1725="",$C1725=""),"",$A1725&amp;"#"&amp;COUNTIFS($A$4:$A1725,$A1725,$C$4:$C1725,"&lt;&gt;"))</f>
        <v/>
      </c>
    </row>
    <row r="1726" spans="1:10" x14ac:dyDescent="0.3">
      <c r="A1726" s="17"/>
      <c r="B1726" s="19" t="str">
        <f>IF($A1726="","",IFERROR(INDEX(Bills!$B:$B,MATCH($A1726,Bills!$A:$A,0)),""))</f>
        <v/>
      </c>
      <c r="C1726" s="17"/>
      <c r="D1726" s="21" t="str">
        <f>IF($C1726="","",IFERROR(VLOOKUP($C1726,Services!$A$4:$C$203,2,FALSE),"Other"))</f>
        <v/>
      </c>
      <c r="E1726" s="17"/>
      <c r="F1726" s="18" t="str">
        <f>IF($C1726="","",IFERROR(VLOOKUP($C1726,Services!$A$4:$C$203,3,FALSE),0))</f>
        <v/>
      </c>
      <c r="G1726" s="20" t="str">
        <f t="shared" si="52"/>
        <v/>
      </c>
      <c r="H1726" s="18"/>
      <c r="I1726" s="20" t="str">
        <f t="shared" si="53"/>
        <v/>
      </c>
      <c r="J1726" s="21" t="str">
        <f>IF(OR($A1726="",$C1726=""),"",$A1726&amp;"#"&amp;COUNTIFS($A$4:$A1726,$A1726,$C$4:$C1726,"&lt;&gt;"))</f>
        <v/>
      </c>
    </row>
    <row r="1727" spans="1:10" x14ac:dyDescent="0.3">
      <c r="A1727" s="17"/>
      <c r="B1727" s="19" t="str">
        <f>IF($A1727="","",IFERROR(INDEX(Bills!$B:$B,MATCH($A1727,Bills!$A:$A,0)),""))</f>
        <v/>
      </c>
      <c r="C1727" s="17"/>
      <c r="D1727" s="21" t="str">
        <f>IF($C1727="","",IFERROR(VLOOKUP($C1727,Services!$A$4:$C$203,2,FALSE),"Other"))</f>
        <v/>
      </c>
      <c r="E1727" s="17"/>
      <c r="F1727" s="18" t="str">
        <f>IF($C1727="","",IFERROR(VLOOKUP($C1727,Services!$A$4:$C$203,3,FALSE),0))</f>
        <v/>
      </c>
      <c r="G1727" s="20" t="str">
        <f t="shared" si="52"/>
        <v/>
      </c>
      <c r="H1727" s="18"/>
      <c r="I1727" s="20" t="str">
        <f t="shared" si="53"/>
        <v/>
      </c>
      <c r="J1727" s="21" t="str">
        <f>IF(OR($A1727="",$C1727=""),"",$A1727&amp;"#"&amp;COUNTIFS($A$4:$A1727,$A1727,$C$4:$C1727,"&lt;&gt;"))</f>
        <v/>
      </c>
    </row>
    <row r="1728" spans="1:10" x14ac:dyDescent="0.3">
      <c r="A1728" s="17"/>
      <c r="B1728" s="19" t="str">
        <f>IF($A1728="","",IFERROR(INDEX(Bills!$B:$B,MATCH($A1728,Bills!$A:$A,0)),""))</f>
        <v/>
      </c>
      <c r="C1728" s="17"/>
      <c r="D1728" s="21" t="str">
        <f>IF($C1728="","",IFERROR(VLOOKUP($C1728,Services!$A$4:$C$203,2,FALSE),"Other"))</f>
        <v/>
      </c>
      <c r="E1728" s="17"/>
      <c r="F1728" s="18" t="str">
        <f>IF($C1728="","",IFERROR(VLOOKUP($C1728,Services!$A$4:$C$203,3,FALSE),0))</f>
        <v/>
      </c>
      <c r="G1728" s="20" t="str">
        <f t="shared" si="52"/>
        <v/>
      </c>
      <c r="H1728" s="18"/>
      <c r="I1728" s="20" t="str">
        <f t="shared" si="53"/>
        <v/>
      </c>
      <c r="J1728" s="21" t="str">
        <f>IF(OR($A1728="",$C1728=""),"",$A1728&amp;"#"&amp;COUNTIFS($A$4:$A1728,$A1728,$C$4:$C1728,"&lt;&gt;"))</f>
        <v/>
      </c>
    </row>
    <row r="1729" spans="1:10" x14ac:dyDescent="0.3">
      <c r="A1729" s="17"/>
      <c r="B1729" s="19" t="str">
        <f>IF($A1729="","",IFERROR(INDEX(Bills!$B:$B,MATCH($A1729,Bills!$A:$A,0)),""))</f>
        <v/>
      </c>
      <c r="C1729" s="17"/>
      <c r="D1729" s="21" t="str">
        <f>IF($C1729="","",IFERROR(VLOOKUP($C1729,Services!$A$4:$C$203,2,FALSE),"Other"))</f>
        <v/>
      </c>
      <c r="E1729" s="17"/>
      <c r="F1729" s="18" t="str">
        <f>IF($C1729="","",IFERROR(VLOOKUP($C1729,Services!$A$4:$C$203,3,FALSE),0))</f>
        <v/>
      </c>
      <c r="G1729" s="20" t="str">
        <f t="shared" si="52"/>
        <v/>
      </c>
      <c r="H1729" s="18"/>
      <c r="I1729" s="20" t="str">
        <f t="shared" si="53"/>
        <v/>
      </c>
      <c r="J1729" s="21" t="str">
        <f>IF(OR($A1729="",$C1729=""),"",$A1729&amp;"#"&amp;COUNTIFS($A$4:$A1729,$A1729,$C$4:$C1729,"&lt;&gt;"))</f>
        <v/>
      </c>
    </row>
    <row r="1730" spans="1:10" x14ac:dyDescent="0.3">
      <c r="A1730" s="17"/>
      <c r="B1730" s="19" t="str">
        <f>IF($A1730="","",IFERROR(INDEX(Bills!$B:$B,MATCH($A1730,Bills!$A:$A,0)),""))</f>
        <v/>
      </c>
      <c r="C1730" s="17"/>
      <c r="D1730" s="21" t="str">
        <f>IF($C1730="","",IFERROR(VLOOKUP($C1730,Services!$A$4:$C$203,2,FALSE),"Other"))</f>
        <v/>
      </c>
      <c r="E1730" s="17"/>
      <c r="F1730" s="18" t="str">
        <f>IF($C1730="","",IFERROR(VLOOKUP($C1730,Services!$A$4:$C$203,3,FALSE),0))</f>
        <v/>
      </c>
      <c r="G1730" s="20" t="str">
        <f t="shared" si="52"/>
        <v/>
      </c>
      <c r="H1730" s="18"/>
      <c r="I1730" s="20" t="str">
        <f t="shared" si="53"/>
        <v/>
      </c>
      <c r="J1730" s="21" t="str">
        <f>IF(OR($A1730="",$C1730=""),"",$A1730&amp;"#"&amp;COUNTIFS($A$4:$A1730,$A1730,$C$4:$C1730,"&lt;&gt;"))</f>
        <v/>
      </c>
    </row>
    <row r="1731" spans="1:10" x14ac:dyDescent="0.3">
      <c r="A1731" s="17"/>
      <c r="B1731" s="19" t="str">
        <f>IF($A1731="","",IFERROR(INDEX(Bills!$B:$B,MATCH($A1731,Bills!$A:$A,0)),""))</f>
        <v/>
      </c>
      <c r="C1731" s="17"/>
      <c r="D1731" s="21" t="str">
        <f>IF($C1731="","",IFERROR(VLOOKUP($C1731,Services!$A$4:$C$203,2,FALSE),"Other"))</f>
        <v/>
      </c>
      <c r="E1731" s="17"/>
      <c r="F1731" s="18" t="str">
        <f>IF($C1731="","",IFERROR(VLOOKUP($C1731,Services!$A$4:$C$203,3,FALSE),0))</f>
        <v/>
      </c>
      <c r="G1731" s="20" t="str">
        <f t="shared" si="52"/>
        <v/>
      </c>
      <c r="H1731" s="18"/>
      <c r="I1731" s="20" t="str">
        <f t="shared" si="53"/>
        <v/>
      </c>
      <c r="J1731" s="21" t="str">
        <f>IF(OR($A1731="",$C1731=""),"",$A1731&amp;"#"&amp;COUNTIFS($A$4:$A1731,$A1731,$C$4:$C1731,"&lt;&gt;"))</f>
        <v/>
      </c>
    </row>
    <row r="1732" spans="1:10" x14ac:dyDescent="0.3">
      <c r="A1732" s="17"/>
      <c r="B1732" s="19" t="str">
        <f>IF($A1732="","",IFERROR(INDEX(Bills!$B:$B,MATCH($A1732,Bills!$A:$A,0)),""))</f>
        <v/>
      </c>
      <c r="C1732" s="17"/>
      <c r="D1732" s="21" t="str">
        <f>IF($C1732="","",IFERROR(VLOOKUP($C1732,Services!$A$4:$C$203,2,FALSE),"Other"))</f>
        <v/>
      </c>
      <c r="E1732" s="17"/>
      <c r="F1732" s="18" t="str">
        <f>IF($C1732="","",IFERROR(VLOOKUP($C1732,Services!$A$4:$C$203,3,FALSE),0))</f>
        <v/>
      </c>
      <c r="G1732" s="20" t="str">
        <f t="shared" ref="G1732:G1795" si="54">IF($C1732="","",IF($E1732="",1,N($E1732))*N($F1732))</f>
        <v/>
      </c>
      <c r="H1732" s="18"/>
      <c r="I1732" s="20" t="str">
        <f t="shared" ref="I1732:I1795" si="55">IF($C1732="","",G1732-N(H1732))</f>
        <v/>
      </c>
      <c r="J1732" s="21" t="str">
        <f>IF(OR($A1732="",$C1732=""),"",$A1732&amp;"#"&amp;COUNTIFS($A$4:$A1732,$A1732,$C$4:$C1732,"&lt;&gt;"))</f>
        <v/>
      </c>
    </row>
    <row r="1733" spans="1:10" x14ac:dyDescent="0.3">
      <c r="A1733" s="17"/>
      <c r="B1733" s="19" t="str">
        <f>IF($A1733="","",IFERROR(INDEX(Bills!$B:$B,MATCH($A1733,Bills!$A:$A,0)),""))</f>
        <v/>
      </c>
      <c r="C1733" s="17"/>
      <c r="D1733" s="21" t="str">
        <f>IF($C1733="","",IFERROR(VLOOKUP($C1733,Services!$A$4:$C$203,2,FALSE),"Other"))</f>
        <v/>
      </c>
      <c r="E1733" s="17"/>
      <c r="F1733" s="18" t="str">
        <f>IF($C1733="","",IFERROR(VLOOKUP($C1733,Services!$A$4:$C$203,3,FALSE),0))</f>
        <v/>
      </c>
      <c r="G1733" s="20" t="str">
        <f t="shared" si="54"/>
        <v/>
      </c>
      <c r="H1733" s="18"/>
      <c r="I1733" s="20" t="str">
        <f t="shared" si="55"/>
        <v/>
      </c>
      <c r="J1733" s="21" t="str">
        <f>IF(OR($A1733="",$C1733=""),"",$A1733&amp;"#"&amp;COUNTIFS($A$4:$A1733,$A1733,$C$4:$C1733,"&lt;&gt;"))</f>
        <v/>
      </c>
    </row>
    <row r="1734" spans="1:10" x14ac:dyDescent="0.3">
      <c r="A1734" s="17"/>
      <c r="B1734" s="19" t="str">
        <f>IF($A1734="","",IFERROR(INDEX(Bills!$B:$B,MATCH($A1734,Bills!$A:$A,0)),""))</f>
        <v/>
      </c>
      <c r="C1734" s="17"/>
      <c r="D1734" s="21" t="str">
        <f>IF($C1734="","",IFERROR(VLOOKUP($C1734,Services!$A$4:$C$203,2,FALSE),"Other"))</f>
        <v/>
      </c>
      <c r="E1734" s="17"/>
      <c r="F1734" s="18" t="str">
        <f>IF($C1734="","",IFERROR(VLOOKUP($C1734,Services!$A$4:$C$203,3,FALSE),0))</f>
        <v/>
      </c>
      <c r="G1734" s="20" t="str">
        <f t="shared" si="54"/>
        <v/>
      </c>
      <c r="H1734" s="18"/>
      <c r="I1734" s="20" t="str">
        <f t="shared" si="55"/>
        <v/>
      </c>
      <c r="J1734" s="21" t="str">
        <f>IF(OR($A1734="",$C1734=""),"",$A1734&amp;"#"&amp;COUNTIFS($A$4:$A1734,$A1734,$C$4:$C1734,"&lt;&gt;"))</f>
        <v/>
      </c>
    </row>
    <row r="1735" spans="1:10" x14ac:dyDescent="0.3">
      <c r="A1735" s="17"/>
      <c r="B1735" s="19" t="str">
        <f>IF($A1735="","",IFERROR(INDEX(Bills!$B:$B,MATCH($A1735,Bills!$A:$A,0)),""))</f>
        <v/>
      </c>
      <c r="C1735" s="17"/>
      <c r="D1735" s="21" t="str">
        <f>IF($C1735="","",IFERROR(VLOOKUP($C1735,Services!$A$4:$C$203,2,FALSE),"Other"))</f>
        <v/>
      </c>
      <c r="E1735" s="17"/>
      <c r="F1735" s="18" t="str">
        <f>IF($C1735="","",IFERROR(VLOOKUP($C1735,Services!$A$4:$C$203,3,FALSE),0))</f>
        <v/>
      </c>
      <c r="G1735" s="20" t="str">
        <f t="shared" si="54"/>
        <v/>
      </c>
      <c r="H1735" s="18"/>
      <c r="I1735" s="20" t="str">
        <f t="shared" si="55"/>
        <v/>
      </c>
      <c r="J1735" s="21" t="str">
        <f>IF(OR($A1735="",$C1735=""),"",$A1735&amp;"#"&amp;COUNTIFS($A$4:$A1735,$A1735,$C$4:$C1735,"&lt;&gt;"))</f>
        <v/>
      </c>
    </row>
    <row r="1736" spans="1:10" x14ac:dyDescent="0.3">
      <c r="A1736" s="17"/>
      <c r="B1736" s="19" t="str">
        <f>IF($A1736="","",IFERROR(INDEX(Bills!$B:$B,MATCH($A1736,Bills!$A:$A,0)),""))</f>
        <v/>
      </c>
      <c r="C1736" s="17"/>
      <c r="D1736" s="21" t="str">
        <f>IF($C1736="","",IFERROR(VLOOKUP($C1736,Services!$A$4:$C$203,2,FALSE),"Other"))</f>
        <v/>
      </c>
      <c r="E1736" s="17"/>
      <c r="F1736" s="18" t="str">
        <f>IF($C1736="","",IFERROR(VLOOKUP($C1736,Services!$A$4:$C$203,3,FALSE),0))</f>
        <v/>
      </c>
      <c r="G1736" s="20" t="str">
        <f t="shared" si="54"/>
        <v/>
      </c>
      <c r="H1736" s="18"/>
      <c r="I1736" s="20" t="str">
        <f t="shared" si="55"/>
        <v/>
      </c>
      <c r="J1736" s="21" t="str">
        <f>IF(OR($A1736="",$C1736=""),"",$A1736&amp;"#"&amp;COUNTIFS($A$4:$A1736,$A1736,$C$4:$C1736,"&lt;&gt;"))</f>
        <v/>
      </c>
    </row>
    <row r="1737" spans="1:10" x14ac:dyDescent="0.3">
      <c r="A1737" s="17"/>
      <c r="B1737" s="19" t="str">
        <f>IF($A1737="","",IFERROR(INDEX(Bills!$B:$B,MATCH($A1737,Bills!$A:$A,0)),""))</f>
        <v/>
      </c>
      <c r="C1737" s="17"/>
      <c r="D1737" s="21" t="str">
        <f>IF($C1737="","",IFERROR(VLOOKUP($C1737,Services!$A$4:$C$203,2,FALSE),"Other"))</f>
        <v/>
      </c>
      <c r="E1737" s="17"/>
      <c r="F1737" s="18" t="str">
        <f>IF($C1737="","",IFERROR(VLOOKUP($C1737,Services!$A$4:$C$203,3,FALSE),0))</f>
        <v/>
      </c>
      <c r="G1737" s="20" t="str">
        <f t="shared" si="54"/>
        <v/>
      </c>
      <c r="H1737" s="18"/>
      <c r="I1737" s="20" t="str">
        <f t="shared" si="55"/>
        <v/>
      </c>
      <c r="J1737" s="21" t="str">
        <f>IF(OR($A1737="",$C1737=""),"",$A1737&amp;"#"&amp;COUNTIFS($A$4:$A1737,$A1737,$C$4:$C1737,"&lt;&gt;"))</f>
        <v/>
      </c>
    </row>
    <row r="1738" spans="1:10" x14ac:dyDescent="0.3">
      <c r="A1738" s="17"/>
      <c r="B1738" s="19" t="str">
        <f>IF($A1738="","",IFERROR(INDEX(Bills!$B:$B,MATCH($A1738,Bills!$A:$A,0)),""))</f>
        <v/>
      </c>
      <c r="C1738" s="17"/>
      <c r="D1738" s="21" t="str">
        <f>IF($C1738="","",IFERROR(VLOOKUP($C1738,Services!$A$4:$C$203,2,FALSE),"Other"))</f>
        <v/>
      </c>
      <c r="E1738" s="17"/>
      <c r="F1738" s="18" t="str">
        <f>IF($C1738="","",IFERROR(VLOOKUP($C1738,Services!$A$4:$C$203,3,FALSE),0))</f>
        <v/>
      </c>
      <c r="G1738" s="20" t="str">
        <f t="shared" si="54"/>
        <v/>
      </c>
      <c r="H1738" s="18"/>
      <c r="I1738" s="20" t="str">
        <f t="shared" si="55"/>
        <v/>
      </c>
      <c r="J1738" s="21" t="str">
        <f>IF(OR($A1738="",$C1738=""),"",$A1738&amp;"#"&amp;COUNTIFS($A$4:$A1738,$A1738,$C$4:$C1738,"&lt;&gt;"))</f>
        <v/>
      </c>
    </row>
    <row r="1739" spans="1:10" x14ac:dyDescent="0.3">
      <c r="A1739" s="17"/>
      <c r="B1739" s="19" t="str">
        <f>IF($A1739="","",IFERROR(INDEX(Bills!$B:$B,MATCH($A1739,Bills!$A:$A,0)),""))</f>
        <v/>
      </c>
      <c r="C1739" s="17"/>
      <c r="D1739" s="21" t="str">
        <f>IF($C1739="","",IFERROR(VLOOKUP($C1739,Services!$A$4:$C$203,2,FALSE),"Other"))</f>
        <v/>
      </c>
      <c r="E1739" s="17"/>
      <c r="F1739" s="18" t="str">
        <f>IF($C1739="","",IFERROR(VLOOKUP($C1739,Services!$A$4:$C$203,3,FALSE),0))</f>
        <v/>
      </c>
      <c r="G1739" s="20" t="str">
        <f t="shared" si="54"/>
        <v/>
      </c>
      <c r="H1739" s="18"/>
      <c r="I1739" s="20" t="str">
        <f t="shared" si="55"/>
        <v/>
      </c>
      <c r="J1739" s="21" t="str">
        <f>IF(OR($A1739="",$C1739=""),"",$A1739&amp;"#"&amp;COUNTIFS($A$4:$A1739,$A1739,$C$4:$C1739,"&lt;&gt;"))</f>
        <v/>
      </c>
    </row>
    <row r="1740" spans="1:10" x14ac:dyDescent="0.3">
      <c r="A1740" s="17"/>
      <c r="B1740" s="19" t="str">
        <f>IF($A1740="","",IFERROR(INDEX(Bills!$B:$B,MATCH($A1740,Bills!$A:$A,0)),""))</f>
        <v/>
      </c>
      <c r="C1740" s="17"/>
      <c r="D1740" s="21" t="str">
        <f>IF($C1740="","",IFERROR(VLOOKUP($C1740,Services!$A$4:$C$203,2,FALSE),"Other"))</f>
        <v/>
      </c>
      <c r="E1740" s="17"/>
      <c r="F1740" s="18" t="str">
        <f>IF($C1740="","",IFERROR(VLOOKUP($C1740,Services!$A$4:$C$203,3,FALSE),0))</f>
        <v/>
      </c>
      <c r="G1740" s="20" t="str">
        <f t="shared" si="54"/>
        <v/>
      </c>
      <c r="H1740" s="18"/>
      <c r="I1740" s="20" t="str">
        <f t="shared" si="55"/>
        <v/>
      </c>
      <c r="J1740" s="21" t="str">
        <f>IF(OR($A1740="",$C1740=""),"",$A1740&amp;"#"&amp;COUNTIFS($A$4:$A1740,$A1740,$C$4:$C1740,"&lt;&gt;"))</f>
        <v/>
      </c>
    </row>
    <row r="1741" spans="1:10" x14ac:dyDescent="0.3">
      <c r="A1741" s="17"/>
      <c r="B1741" s="19" t="str">
        <f>IF($A1741="","",IFERROR(INDEX(Bills!$B:$B,MATCH($A1741,Bills!$A:$A,0)),""))</f>
        <v/>
      </c>
      <c r="C1741" s="17"/>
      <c r="D1741" s="21" t="str">
        <f>IF($C1741="","",IFERROR(VLOOKUP($C1741,Services!$A$4:$C$203,2,FALSE),"Other"))</f>
        <v/>
      </c>
      <c r="E1741" s="17"/>
      <c r="F1741" s="18" t="str">
        <f>IF($C1741="","",IFERROR(VLOOKUP($C1741,Services!$A$4:$C$203,3,FALSE),0))</f>
        <v/>
      </c>
      <c r="G1741" s="20" t="str">
        <f t="shared" si="54"/>
        <v/>
      </c>
      <c r="H1741" s="18"/>
      <c r="I1741" s="20" t="str">
        <f t="shared" si="55"/>
        <v/>
      </c>
      <c r="J1741" s="21" t="str">
        <f>IF(OR($A1741="",$C1741=""),"",$A1741&amp;"#"&amp;COUNTIFS($A$4:$A1741,$A1741,$C$4:$C1741,"&lt;&gt;"))</f>
        <v/>
      </c>
    </row>
    <row r="1742" spans="1:10" x14ac:dyDescent="0.3">
      <c r="A1742" s="17"/>
      <c r="B1742" s="19" t="str">
        <f>IF($A1742="","",IFERROR(INDEX(Bills!$B:$B,MATCH($A1742,Bills!$A:$A,0)),""))</f>
        <v/>
      </c>
      <c r="C1742" s="17"/>
      <c r="D1742" s="21" t="str">
        <f>IF($C1742="","",IFERROR(VLOOKUP($C1742,Services!$A$4:$C$203,2,FALSE),"Other"))</f>
        <v/>
      </c>
      <c r="E1742" s="17"/>
      <c r="F1742" s="18" t="str">
        <f>IF($C1742="","",IFERROR(VLOOKUP($C1742,Services!$A$4:$C$203,3,FALSE),0))</f>
        <v/>
      </c>
      <c r="G1742" s="20" t="str">
        <f t="shared" si="54"/>
        <v/>
      </c>
      <c r="H1742" s="18"/>
      <c r="I1742" s="20" t="str">
        <f t="shared" si="55"/>
        <v/>
      </c>
      <c r="J1742" s="21" t="str">
        <f>IF(OR($A1742="",$C1742=""),"",$A1742&amp;"#"&amp;COUNTIFS($A$4:$A1742,$A1742,$C$4:$C1742,"&lt;&gt;"))</f>
        <v/>
      </c>
    </row>
    <row r="1743" spans="1:10" x14ac:dyDescent="0.3">
      <c r="A1743" s="17"/>
      <c r="B1743" s="19" t="str">
        <f>IF($A1743="","",IFERROR(INDEX(Bills!$B:$B,MATCH($A1743,Bills!$A:$A,0)),""))</f>
        <v/>
      </c>
      <c r="C1743" s="17"/>
      <c r="D1743" s="21" t="str">
        <f>IF($C1743="","",IFERROR(VLOOKUP($C1743,Services!$A$4:$C$203,2,FALSE),"Other"))</f>
        <v/>
      </c>
      <c r="E1743" s="17"/>
      <c r="F1743" s="18" t="str">
        <f>IF($C1743="","",IFERROR(VLOOKUP($C1743,Services!$A$4:$C$203,3,FALSE),0))</f>
        <v/>
      </c>
      <c r="G1743" s="20" t="str">
        <f t="shared" si="54"/>
        <v/>
      </c>
      <c r="H1743" s="18"/>
      <c r="I1743" s="20" t="str">
        <f t="shared" si="55"/>
        <v/>
      </c>
      <c r="J1743" s="21" t="str">
        <f>IF(OR($A1743="",$C1743=""),"",$A1743&amp;"#"&amp;COUNTIFS($A$4:$A1743,$A1743,$C$4:$C1743,"&lt;&gt;"))</f>
        <v/>
      </c>
    </row>
    <row r="1744" spans="1:10" x14ac:dyDescent="0.3">
      <c r="A1744" s="17"/>
      <c r="B1744" s="19" t="str">
        <f>IF($A1744="","",IFERROR(INDEX(Bills!$B:$B,MATCH($A1744,Bills!$A:$A,0)),""))</f>
        <v/>
      </c>
      <c r="C1744" s="17"/>
      <c r="D1744" s="21" t="str">
        <f>IF($C1744="","",IFERROR(VLOOKUP($C1744,Services!$A$4:$C$203,2,FALSE),"Other"))</f>
        <v/>
      </c>
      <c r="E1744" s="17"/>
      <c r="F1744" s="18" t="str">
        <f>IF($C1744="","",IFERROR(VLOOKUP($C1744,Services!$A$4:$C$203,3,FALSE),0))</f>
        <v/>
      </c>
      <c r="G1744" s="20" t="str">
        <f t="shared" si="54"/>
        <v/>
      </c>
      <c r="H1744" s="18"/>
      <c r="I1744" s="20" t="str">
        <f t="shared" si="55"/>
        <v/>
      </c>
      <c r="J1744" s="21" t="str">
        <f>IF(OR($A1744="",$C1744=""),"",$A1744&amp;"#"&amp;COUNTIFS($A$4:$A1744,$A1744,$C$4:$C1744,"&lt;&gt;"))</f>
        <v/>
      </c>
    </row>
    <row r="1745" spans="1:10" x14ac:dyDescent="0.3">
      <c r="A1745" s="17"/>
      <c r="B1745" s="19" t="str">
        <f>IF($A1745="","",IFERROR(INDEX(Bills!$B:$B,MATCH($A1745,Bills!$A:$A,0)),""))</f>
        <v/>
      </c>
      <c r="C1745" s="17"/>
      <c r="D1745" s="21" t="str">
        <f>IF($C1745="","",IFERROR(VLOOKUP($C1745,Services!$A$4:$C$203,2,FALSE),"Other"))</f>
        <v/>
      </c>
      <c r="E1745" s="17"/>
      <c r="F1745" s="18" t="str">
        <f>IF($C1745="","",IFERROR(VLOOKUP($C1745,Services!$A$4:$C$203,3,FALSE),0))</f>
        <v/>
      </c>
      <c r="G1745" s="20" t="str">
        <f t="shared" si="54"/>
        <v/>
      </c>
      <c r="H1745" s="18"/>
      <c r="I1745" s="20" t="str">
        <f t="shared" si="55"/>
        <v/>
      </c>
      <c r="J1745" s="21" t="str">
        <f>IF(OR($A1745="",$C1745=""),"",$A1745&amp;"#"&amp;COUNTIFS($A$4:$A1745,$A1745,$C$4:$C1745,"&lt;&gt;"))</f>
        <v/>
      </c>
    </row>
    <row r="1746" spans="1:10" x14ac:dyDescent="0.3">
      <c r="A1746" s="17"/>
      <c r="B1746" s="19" t="str">
        <f>IF($A1746="","",IFERROR(INDEX(Bills!$B:$B,MATCH($A1746,Bills!$A:$A,0)),""))</f>
        <v/>
      </c>
      <c r="C1746" s="17"/>
      <c r="D1746" s="21" t="str">
        <f>IF($C1746="","",IFERROR(VLOOKUP($C1746,Services!$A$4:$C$203,2,FALSE),"Other"))</f>
        <v/>
      </c>
      <c r="E1746" s="17"/>
      <c r="F1746" s="18" t="str">
        <f>IF($C1746="","",IFERROR(VLOOKUP($C1746,Services!$A$4:$C$203,3,FALSE),0))</f>
        <v/>
      </c>
      <c r="G1746" s="20" t="str">
        <f t="shared" si="54"/>
        <v/>
      </c>
      <c r="H1746" s="18"/>
      <c r="I1746" s="20" t="str">
        <f t="shared" si="55"/>
        <v/>
      </c>
      <c r="J1746" s="21" t="str">
        <f>IF(OR($A1746="",$C1746=""),"",$A1746&amp;"#"&amp;COUNTIFS($A$4:$A1746,$A1746,$C$4:$C1746,"&lt;&gt;"))</f>
        <v/>
      </c>
    </row>
    <row r="1747" spans="1:10" x14ac:dyDescent="0.3">
      <c r="A1747" s="17"/>
      <c r="B1747" s="19" t="str">
        <f>IF($A1747="","",IFERROR(INDEX(Bills!$B:$B,MATCH($A1747,Bills!$A:$A,0)),""))</f>
        <v/>
      </c>
      <c r="C1747" s="17"/>
      <c r="D1747" s="21" t="str">
        <f>IF($C1747="","",IFERROR(VLOOKUP($C1747,Services!$A$4:$C$203,2,FALSE),"Other"))</f>
        <v/>
      </c>
      <c r="E1747" s="17"/>
      <c r="F1747" s="18" t="str">
        <f>IF($C1747="","",IFERROR(VLOOKUP($C1747,Services!$A$4:$C$203,3,FALSE),0))</f>
        <v/>
      </c>
      <c r="G1747" s="20" t="str">
        <f t="shared" si="54"/>
        <v/>
      </c>
      <c r="H1747" s="18"/>
      <c r="I1747" s="20" t="str">
        <f t="shared" si="55"/>
        <v/>
      </c>
      <c r="J1747" s="21" t="str">
        <f>IF(OR($A1747="",$C1747=""),"",$A1747&amp;"#"&amp;COUNTIFS($A$4:$A1747,$A1747,$C$4:$C1747,"&lt;&gt;"))</f>
        <v/>
      </c>
    </row>
    <row r="1748" spans="1:10" x14ac:dyDescent="0.3">
      <c r="A1748" s="17"/>
      <c r="B1748" s="19" t="str">
        <f>IF($A1748="","",IFERROR(INDEX(Bills!$B:$B,MATCH($A1748,Bills!$A:$A,0)),""))</f>
        <v/>
      </c>
      <c r="C1748" s="17"/>
      <c r="D1748" s="21" t="str">
        <f>IF($C1748="","",IFERROR(VLOOKUP($C1748,Services!$A$4:$C$203,2,FALSE),"Other"))</f>
        <v/>
      </c>
      <c r="E1748" s="17"/>
      <c r="F1748" s="18" t="str">
        <f>IF($C1748="","",IFERROR(VLOOKUP($C1748,Services!$A$4:$C$203,3,FALSE),0))</f>
        <v/>
      </c>
      <c r="G1748" s="20" t="str">
        <f t="shared" si="54"/>
        <v/>
      </c>
      <c r="H1748" s="18"/>
      <c r="I1748" s="20" t="str">
        <f t="shared" si="55"/>
        <v/>
      </c>
      <c r="J1748" s="21" t="str">
        <f>IF(OR($A1748="",$C1748=""),"",$A1748&amp;"#"&amp;COUNTIFS($A$4:$A1748,$A1748,$C$4:$C1748,"&lt;&gt;"))</f>
        <v/>
      </c>
    </row>
    <row r="1749" spans="1:10" x14ac:dyDescent="0.3">
      <c r="A1749" s="17"/>
      <c r="B1749" s="19" t="str">
        <f>IF($A1749="","",IFERROR(INDEX(Bills!$B:$B,MATCH($A1749,Bills!$A:$A,0)),""))</f>
        <v/>
      </c>
      <c r="C1749" s="17"/>
      <c r="D1749" s="21" t="str">
        <f>IF($C1749="","",IFERROR(VLOOKUP($C1749,Services!$A$4:$C$203,2,FALSE),"Other"))</f>
        <v/>
      </c>
      <c r="E1749" s="17"/>
      <c r="F1749" s="18" t="str">
        <f>IF($C1749="","",IFERROR(VLOOKUP($C1749,Services!$A$4:$C$203,3,FALSE),0))</f>
        <v/>
      </c>
      <c r="G1749" s="20" t="str">
        <f t="shared" si="54"/>
        <v/>
      </c>
      <c r="H1749" s="18"/>
      <c r="I1749" s="20" t="str">
        <f t="shared" si="55"/>
        <v/>
      </c>
      <c r="J1749" s="21" t="str">
        <f>IF(OR($A1749="",$C1749=""),"",$A1749&amp;"#"&amp;COUNTIFS($A$4:$A1749,$A1749,$C$4:$C1749,"&lt;&gt;"))</f>
        <v/>
      </c>
    </row>
    <row r="1750" spans="1:10" x14ac:dyDescent="0.3">
      <c r="A1750" s="17"/>
      <c r="B1750" s="19" t="str">
        <f>IF($A1750="","",IFERROR(INDEX(Bills!$B:$B,MATCH($A1750,Bills!$A:$A,0)),""))</f>
        <v/>
      </c>
      <c r="C1750" s="17"/>
      <c r="D1750" s="21" t="str">
        <f>IF($C1750="","",IFERROR(VLOOKUP($C1750,Services!$A$4:$C$203,2,FALSE),"Other"))</f>
        <v/>
      </c>
      <c r="E1750" s="17"/>
      <c r="F1750" s="18" t="str">
        <f>IF($C1750="","",IFERROR(VLOOKUP($C1750,Services!$A$4:$C$203,3,FALSE),0))</f>
        <v/>
      </c>
      <c r="G1750" s="20" t="str">
        <f t="shared" si="54"/>
        <v/>
      </c>
      <c r="H1750" s="18"/>
      <c r="I1750" s="20" t="str">
        <f t="shared" si="55"/>
        <v/>
      </c>
      <c r="J1750" s="21" t="str">
        <f>IF(OR($A1750="",$C1750=""),"",$A1750&amp;"#"&amp;COUNTIFS($A$4:$A1750,$A1750,$C$4:$C1750,"&lt;&gt;"))</f>
        <v/>
      </c>
    </row>
    <row r="1751" spans="1:10" x14ac:dyDescent="0.3">
      <c r="A1751" s="17"/>
      <c r="B1751" s="19" t="str">
        <f>IF($A1751="","",IFERROR(INDEX(Bills!$B:$B,MATCH($A1751,Bills!$A:$A,0)),""))</f>
        <v/>
      </c>
      <c r="C1751" s="17"/>
      <c r="D1751" s="21" t="str">
        <f>IF($C1751="","",IFERROR(VLOOKUP($C1751,Services!$A$4:$C$203,2,FALSE),"Other"))</f>
        <v/>
      </c>
      <c r="E1751" s="17"/>
      <c r="F1751" s="18" t="str">
        <f>IF($C1751="","",IFERROR(VLOOKUP($C1751,Services!$A$4:$C$203,3,FALSE),0))</f>
        <v/>
      </c>
      <c r="G1751" s="20" t="str">
        <f t="shared" si="54"/>
        <v/>
      </c>
      <c r="H1751" s="18"/>
      <c r="I1751" s="20" t="str">
        <f t="shared" si="55"/>
        <v/>
      </c>
      <c r="J1751" s="21" t="str">
        <f>IF(OR($A1751="",$C1751=""),"",$A1751&amp;"#"&amp;COUNTIFS($A$4:$A1751,$A1751,$C$4:$C1751,"&lt;&gt;"))</f>
        <v/>
      </c>
    </row>
    <row r="1752" spans="1:10" x14ac:dyDescent="0.3">
      <c r="A1752" s="17"/>
      <c r="B1752" s="19" t="str">
        <f>IF($A1752="","",IFERROR(INDEX(Bills!$B:$B,MATCH($A1752,Bills!$A:$A,0)),""))</f>
        <v/>
      </c>
      <c r="C1752" s="17"/>
      <c r="D1752" s="21" t="str">
        <f>IF($C1752="","",IFERROR(VLOOKUP($C1752,Services!$A$4:$C$203,2,FALSE),"Other"))</f>
        <v/>
      </c>
      <c r="E1752" s="17"/>
      <c r="F1752" s="18" t="str">
        <f>IF($C1752="","",IFERROR(VLOOKUP($C1752,Services!$A$4:$C$203,3,FALSE),0))</f>
        <v/>
      </c>
      <c r="G1752" s="20" t="str">
        <f t="shared" si="54"/>
        <v/>
      </c>
      <c r="H1752" s="18"/>
      <c r="I1752" s="20" t="str">
        <f t="shared" si="55"/>
        <v/>
      </c>
      <c r="J1752" s="21" t="str">
        <f>IF(OR($A1752="",$C1752=""),"",$A1752&amp;"#"&amp;COUNTIFS($A$4:$A1752,$A1752,$C$4:$C1752,"&lt;&gt;"))</f>
        <v/>
      </c>
    </row>
    <row r="1753" spans="1:10" x14ac:dyDescent="0.3">
      <c r="A1753" s="17"/>
      <c r="B1753" s="19" t="str">
        <f>IF($A1753="","",IFERROR(INDEX(Bills!$B:$B,MATCH($A1753,Bills!$A:$A,0)),""))</f>
        <v/>
      </c>
      <c r="C1753" s="17"/>
      <c r="D1753" s="21" t="str">
        <f>IF($C1753="","",IFERROR(VLOOKUP($C1753,Services!$A$4:$C$203,2,FALSE),"Other"))</f>
        <v/>
      </c>
      <c r="E1753" s="17"/>
      <c r="F1753" s="18" t="str">
        <f>IF($C1753="","",IFERROR(VLOOKUP($C1753,Services!$A$4:$C$203,3,FALSE),0))</f>
        <v/>
      </c>
      <c r="G1753" s="20" t="str">
        <f t="shared" si="54"/>
        <v/>
      </c>
      <c r="H1753" s="18"/>
      <c r="I1753" s="20" t="str">
        <f t="shared" si="55"/>
        <v/>
      </c>
      <c r="J1753" s="21" t="str">
        <f>IF(OR($A1753="",$C1753=""),"",$A1753&amp;"#"&amp;COUNTIFS($A$4:$A1753,$A1753,$C$4:$C1753,"&lt;&gt;"))</f>
        <v/>
      </c>
    </row>
    <row r="1754" spans="1:10" x14ac:dyDescent="0.3">
      <c r="A1754" s="17"/>
      <c r="B1754" s="19" t="str">
        <f>IF($A1754="","",IFERROR(INDEX(Bills!$B:$B,MATCH($A1754,Bills!$A:$A,0)),""))</f>
        <v/>
      </c>
      <c r="C1754" s="17"/>
      <c r="D1754" s="21" t="str">
        <f>IF($C1754="","",IFERROR(VLOOKUP($C1754,Services!$A$4:$C$203,2,FALSE),"Other"))</f>
        <v/>
      </c>
      <c r="E1754" s="17"/>
      <c r="F1754" s="18" t="str">
        <f>IF($C1754="","",IFERROR(VLOOKUP($C1754,Services!$A$4:$C$203,3,FALSE),0))</f>
        <v/>
      </c>
      <c r="G1754" s="20" t="str">
        <f t="shared" si="54"/>
        <v/>
      </c>
      <c r="H1754" s="18"/>
      <c r="I1754" s="20" t="str">
        <f t="shared" si="55"/>
        <v/>
      </c>
      <c r="J1754" s="21" t="str">
        <f>IF(OR($A1754="",$C1754=""),"",$A1754&amp;"#"&amp;COUNTIFS($A$4:$A1754,$A1754,$C$4:$C1754,"&lt;&gt;"))</f>
        <v/>
      </c>
    </row>
    <row r="1755" spans="1:10" x14ac:dyDescent="0.3">
      <c r="A1755" s="17"/>
      <c r="B1755" s="19" t="str">
        <f>IF($A1755="","",IFERROR(INDEX(Bills!$B:$B,MATCH($A1755,Bills!$A:$A,0)),""))</f>
        <v/>
      </c>
      <c r="C1755" s="17"/>
      <c r="D1755" s="21" t="str">
        <f>IF($C1755="","",IFERROR(VLOOKUP($C1755,Services!$A$4:$C$203,2,FALSE),"Other"))</f>
        <v/>
      </c>
      <c r="E1755" s="17"/>
      <c r="F1755" s="18" t="str">
        <f>IF($C1755="","",IFERROR(VLOOKUP($C1755,Services!$A$4:$C$203,3,FALSE),0))</f>
        <v/>
      </c>
      <c r="G1755" s="20" t="str">
        <f t="shared" si="54"/>
        <v/>
      </c>
      <c r="H1755" s="18"/>
      <c r="I1755" s="20" t="str">
        <f t="shared" si="55"/>
        <v/>
      </c>
      <c r="J1755" s="21" t="str">
        <f>IF(OR($A1755="",$C1755=""),"",$A1755&amp;"#"&amp;COUNTIFS($A$4:$A1755,$A1755,$C$4:$C1755,"&lt;&gt;"))</f>
        <v/>
      </c>
    </row>
    <row r="1756" spans="1:10" x14ac:dyDescent="0.3">
      <c r="A1756" s="17"/>
      <c r="B1756" s="19" t="str">
        <f>IF($A1756="","",IFERROR(INDEX(Bills!$B:$B,MATCH($A1756,Bills!$A:$A,0)),""))</f>
        <v/>
      </c>
      <c r="C1756" s="17"/>
      <c r="D1756" s="21" t="str">
        <f>IF($C1756="","",IFERROR(VLOOKUP($C1756,Services!$A$4:$C$203,2,FALSE),"Other"))</f>
        <v/>
      </c>
      <c r="E1756" s="17"/>
      <c r="F1756" s="18" t="str">
        <f>IF($C1756="","",IFERROR(VLOOKUP($C1756,Services!$A$4:$C$203,3,FALSE),0))</f>
        <v/>
      </c>
      <c r="G1756" s="20" t="str">
        <f t="shared" si="54"/>
        <v/>
      </c>
      <c r="H1756" s="18"/>
      <c r="I1756" s="20" t="str">
        <f t="shared" si="55"/>
        <v/>
      </c>
      <c r="J1756" s="21" t="str">
        <f>IF(OR($A1756="",$C1756=""),"",$A1756&amp;"#"&amp;COUNTIFS($A$4:$A1756,$A1756,$C$4:$C1756,"&lt;&gt;"))</f>
        <v/>
      </c>
    </row>
    <row r="1757" spans="1:10" x14ac:dyDescent="0.3">
      <c r="A1757" s="17"/>
      <c r="B1757" s="19" t="str">
        <f>IF($A1757="","",IFERROR(INDEX(Bills!$B:$B,MATCH($A1757,Bills!$A:$A,0)),""))</f>
        <v/>
      </c>
      <c r="C1757" s="17"/>
      <c r="D1757" s="21" t="str">
        <f>IF($C1757="","",IFERROR(VLOOKUP($C1757,Services!$A$4:$C$203,2,FALSE),"Other"))</f>
        <v/>
      </c>
      <c r="E1757" s="17"/>
      <c r="F1757" s="18" t="str">
        <f>IF($C1757="","",IFERROR(VLOOKUP($C1757,Services!$A$4:$C$203,3,FALSE),0))</f>
        <v/>
      </c>
      <c r="G1757" s="20" t="str">
        <f t="shared" si="54"/>
        <v/>
      </c>
      <c r="H1757" s="18"/>
      <c r="I1757" s="20" t="str">
        <f t="shared" si="55"/>
        <v/>
      </c>
      <c r="J1757" s="21" t="str">
        <f>IF(OR($A1757="",$C1757=""),"",$A1757&amp;"#"&amp;COUNTIFS($A$4:$A1757,$A1757,$C$4:$C1757,"&lt;&gt;"))</f>
        <v/>
      </c>
    </row>
    <row r="1758" spans="1:10" x14ac:dyDescent="0.3">
      <c r="A1758" s="17"/>
      <c r="B1758" s="19" t="str">
        <f>IF($A1758="","",IFERROR(INDEX(Bills!$B:$B,MATCH($A1758,Bills!$A:$A,0)),""))</f>
        <v/>
      </c>
      <c r="C1758" s="17"/>
      <c r="D1758" s="21" t="str">
        <f>IF($C1758="","",IFERROR(VLOOKUP($C1758,Services!$A$4:$C$203,2,FALSE),"Other"))</f>
        <v/>
      </c>
      <c r="E1758" s="17"/>
      <c r="F1758" s="18" t="str">
        <f>IF($C1758="","",IFERROR(VLOOKUP($C1758,Services!$A$4:$C$203,3,FALSE),0))</f>
        <v/>
      </c>
      <c r="G1758" s="20" t="str">
        <f t="shared" si="54"/>
        <v/>
      </c>
      <c r="H1758" s="18"/>
      <c r="I1758" s="20" t="str">
        <f t="shared" si="55"/>
        <v/>
      </c>
      <c r="J1758" s="21" t="str">
        <f>IF(OR($A1758="",$C1758=""),"",$A1758&amp;"#"&amp;COUNTIFS($A$4:$A1758,$A1758,$C$4:$C1758,"&lt;&gt;"))</f>
        <v/>
      </c>
    </row>
    <row r="1759" spans="1:10" x14ac:dyDescent="0.3">
      <c r="A1759" s="17"/>
      <c r="B1759" s="19" t="str">
        <f>IF($A1759="","",IFERROR(INDEX(Bills!$B:$B,MATCH($A1759,Bills!$A:$A,0)),""))</f>
        <v/>
      </c>
      <c r="C1759" s="17"/>
      <c r="D1759" s="21" t="str">
        <f>IF($C1759="","",IFERROR(VLOOKUP($C1759,Services!$A$4:$C$203,2,FALSE),"Other"))</f>
        <v/>
      </c>
      <c r="E1759" s="17"/>
      <c r="F1759" s="18" t="str">
        <f>IF($C1759="","",IFERROR(VLOOKUP($C1759,Services!$A$4:$C$203,3,FALSE),0))</f>
        <v/>
      </c>
      <c r="G1759" s="20" t="str">
        <f t="shared" si="54"/>
        <v/>
      </c>
      <c r="H1759" s="18"/>
      <c r="I1759" s="20" t="str">
        <f t="shared" si="55"/>
        <v/>
      </c>
      <c r="J1759" s="21" t="str">
        <f>IF(OR($A1759="",$C1759=""),"",$A1759&amp;"#"&amp;COUNTIFS($A$4:$A1759,$A1759,$C$4:$C1759,"&lt;&gt;"))</f>
        <v/>
      </c>
    </row>
    <row r="1760" spans="1:10" x14ac:dyDescent="0.3">
      <c r="A1760" s="17"/>
      <c r="B1760" s="19" t="str">
        <f>IF($A1760="","",IFERROR(INDEX(Bills!$B:$B,MATCH($A1760,Bills!$A:$A,0)),""))</f>
        <v/>
      </c>
      <c r="C1760" s="17"/>
      <c r="D1760" s="21" t="str">
        <f>IF($C1760="","",IFERROR(VLOOKUP($C1760,Services!$A$4:$C$203,2,FALSE),"Other"))</f>
        <v/>
      </c>
      <c r="E1760" s="17"/>
      <c r="F1760" s="18" t="str">
        <f>IF($C1760="","",IFERROR(VLOOKUP($C1760,Services!$A$4:$C$203,3,FALSE),0))</f>
        <v/>
      </c>
      <c r="G1760" s="20" t="str">
        <f t="shared" si="54"/>
        <v/>
      </c>
      <c r="H1760" s="18"/>
      <c r="I1760" s="20" t="str">
        <f t="shared" si="55"/>
        <v/>
      </c>
      <c r="J1760" s="21" t="str">
        <f>IF(OR($A1760="",$C1760=""),"",$A1760&amp;"#"&amp;COUNTIFS($A$4:$A1760,$A1760,$C$4:$C1760,"&lt;&gt;"))</f>
        <v/>
      </c>
    </row>
    <row r="1761" spans="1:10" x14ac:dyDescent="0.3">
      <c r="A1761" s="17"/>
      <c r="B1761" s="19" t="str">
        <f>IF($A1761="","",IFERROR(INDEX(Bills!$B:$B,MATCH($A1761,Bills!$A:$A,0)),""))</f>
        <v/>
      </c>
      <c r="C1761" s="17"/>
      <c r="D1761" s="21" t="str">
        <f>IF($C1761="","",IFERROR(VLOOKUP($C1761,Services!$A$4:$C$203,2,FALSE),"Other"))</f>
        <v/>
      </c>
      <c r="E1761" s="17"/>
      <c r="F1761" s="18" t="str">
        <f>IF($C1761="","",IFERROR(VLOOKUP($C1761,Services!$A$4:$C$203,3,FALSE),0))</f>
        <v/>
      </c>
      <c r="G1761" s="20" t="str">
        <f t="shared" si="54"/>
        <v/>
      </c>
      <c r="H1761" s="18"/>
      <c r="I1761" s="20" t="str">
        <f t="shared" si="55"/>
        <v/>
      </c>
      <c r="J1761" s="21" t="str">
        <f>IF(OR($A1761="",$C1761=""),"",$A1761&amp;"#"&amp;COUNTIFS($A$4:$A1761,$A1761,$C$4:$C1761,"&lt;&gt;"))</f>
        <v/>
      </c>
    </row>
    <row r="1762" spans="1:10" x14ac:dyDescent="0.3">
      <c r="A1762" s="17"/>
      <c r="B1762" s="19" t="str">
        <f>IF($A1762="","",IFERROR(INDEX(Bills!$B:$B,MATCH($A1762,Bills!$A:$A,0)),""))</f>
        <v/>
      </c>
      <c r="C1762" s="17"/>
      <c r="D1762" s="21" t="str">
        <f>IF($C1762="","",IFERROR(VLOOKUP($C1762,Services!$A$4:$C$203,2,FALSE),"Other"))</f>
        <v/>
      </c>
      <c r="E1762" s="17"/>
      <c r="F1762" s="18" t="str">
        <f>IF($C1762="","",IFERROR(VLOOKUP($C1762,Services!$A$4:$C$203,3,FALSE),0))</f>
        <v/>
      </c>
      <c r="G1762" s="20" t="str">
        <f t="shared" si="54"/>
        <v/>
      </c>
      <c r="H1762" s="18"/>
      <c r="I1762" s="20" t="str">
        <f t="shared" si="55"/>
        <v/>
      </c>
      <c r="J1762" s="21" t="str">
        <f>IF(OR($A1762="",$C1762=""),"",$A1762&amp;"#"&amp;COUNTIFS($A$4:$A1762,$A1762,$C$4:$C1762,"&lt;&gt;"))</f>
        <v/>
      </c>
    </row>
    <row r="1763" spans="1:10" x14ac:dyDescent="0.3">
      <c r="A1763" s="17"/>
      <c r="B1763" s="19" t="str">
        <f>IF($A1763="","",IFERROR(INDEX(Bills!$B:$B,MATCH($A1763,Bills!$A:$A,0)),""))</f>
        <v/>
      </c>
      <c r="C1763" s="17"/>
      <c r="D1763" s="21" t="str">
        <f>IF($C1763="","",IFERROR(VLOOKUP($C1763,Services!$A$4:$C$203,2,FALSE),"Other"))</f>
        <v/>
      </c>
      <c r="E1763" s="17"/>
      <c r="F1763" s="18" t="str">
        <f>IF($C1763="","",IFERROR(VLOOKUP($C1763,Services!$A$4:$C$203,3,FALSE),0))</f>
        <v/>
      </c>
      <c r="G1763" s="20" t="str">
        <f t="shared" si="54"/>
        <v/>
      </c>
      <c r="H1763" s="18"/>
      <c r="I1763" s="20" t="str">
        <f t="shared" si="55"/>
        <v/>
      </c>
      <c r="J1763" s="21" t="str">
        <f>IF(OR($A1763="",$C1763=""),"",$A1763&amp;"#"&amp;COUNTIFS($A$4:$A1763,$A1763,$C$4:$C1763,"&lt;&gt;"))</f>
        <v/>
      </c>
    </row>
    <row r="1764" spans="1:10" x14ac:dyDescent="0.3">
      <c r="A1764" s="17"/>
      <c r="B1764" s="19" t="str">
        <f>IF($A1764="","",IFERROR(INDEX(Bills!$B:$B,MATCH($A1764,Bills!$A:$A,0)),""))</f>
        <v/>
      </c>
      <c r="C1764" s="17"/>
      <c r="D1764" s="21" t="str">
        <f>IF($C1764="","",IFERROR(VLOOKUP($C1764,Services!$A$4:$C$203,2,FALSE),"Other"))</f>
        <v/>
      </c>
      <c r="E1764" s="17"/>
      <c r="F1764" s="18" t="str">
        <f>IF($C1764="","",IFERROR(VLOOKUP($C1764,Services!$A$4:$C$203,3,FALSE),0))</f>
        <v/>
      </c>
      <c r="G1764" s="20" t="str">
        <f t="shared" si="54"/>
        <v/>
      </c>
      <c r="H1764" s="18"/>
      <c r="I1764" s="20" t="str">
        <f t="shared" si="55"/>
        <v/>
      </c>
      <c r="J1764" s="21" t="str">
        <f>IF(OR($A1764="",$C1764=""),"",$A1764&amp;"#"&amp;COUNTIFS($A$4:$A1764,$A1764,$C$4:$C1764,"&lt;&gt;"))</f>
        <v/>
      </c>
    </row>
    <row r="1765" spans="1:10" x14ac:dyDescent="0.3">
      <c r="A1765" s="17"/>
      <c r="B1765" s="19" t="str">
        <f>IF($A1765="","",IFERROR(INDEX(Bills!$B:$B,MATCH($A1765,Bills!$A:$A,0)),""))</f>
        <v/>
      </c>
      <c r="C1765" s="17"/>
      <c r="D1765" s="21" t="str">
        <f>IF($C1765="","",IFERROR(VLOOKUP($C1765,Services!$A$4:$C$203,2,FALSE),"Other"))</f>
        <v/>
      </c>
      <c r="E1765" s="17"/>
      <c r="F1765" s="18" t="str">
        <f>IF($C1765="","",IFERROR(VLOOKUP($C1765,Services!$A$4:$C$203,3,FALSE),0))</f>
        <v/>
      </c>
      <c r="G1765" s="20" t="str">
        <f t="shared" si="54"/>
        <v/>
      </c>
      <c r="H1765" s="18"/>
      <c r="I1765" s="20" t="str">
        <f t="shared" si="55"/>
        <v/>
      </c>
      <c r="J1765" s="21" t="str">
        <f>IF(OR($A1765="",$C1765=""),"",$A1765&amp;"#"&amp;COUNTIFS($A$4:$A1765,$A1765,$C$4:$C1765,"&lt;&gt;"))</f>
        <v/>
      </c>
    </row>
    <row r="1766" spans="1:10" x14ac:dyDescent="0.3">
      <c r="A1766" s="17"/>
      <c r="B1766" s="19" t="str">
        <f>IF($A1766="","",IFERROR(INDEX(Bills!$B:$B,MATCH($A1766,Bills!$A:$A,0)),""))</f>
        <v/>
      </c>
      <c r="C1766" s="17"/>
      <c r="D1766" s="21" t="str">
        <f>IF($C1766="","",IFERROR(VLOOKUP($C1766,Services!$A$4:$C$203,2,FALSE),"Other"))</f>
        <v/>
      </c>
      <c r="E1766" s="17"/>
      <c r="F1766" s="18" t="str">
        <f>IF($C1766="","",IFERROR(VLOOKUP($C1766,Services!$A$4:$C$203,3,FALSE),0))</f>
        <v/>
      </c>
      <c r="G1766" s="20" t="str">
        <f t="shared" si="54"/>
        <v/>
      </c>
      <c r="H1766" s="18"/>
      <c r="I1766" s="20" t="str">
        <f t="shared" si="55"/>
        <v/>
      </c>
      <c r="J1766" s="21" t="str">
        <f>IF(OR($A1766="",$C1766=""),"",$A1766&amp;"#"&amp;COUNTIFS($A$4:$A1766,$A1766,$C$4:$C1766,"&lt;&gt;"))</f>
        <v/>
      </c>
    </row>
    <row r="1767" spans="1:10" x14ac:dyDescent="0.3">
      <c r="A1767" s="17"/>
      <c r="B1767" s="19" t="str">
        <f>IF($A1767="","",IFERROR(INDEX(Bills!$B:$B,MATCH($A1767,Bills!$A:$A,0)),""))</f>
        <v/>
      </c>
      <c r="C1767" s="17"/>
      <c r="D1767" s="21" t="str">
        <f>IF($C1767="","",IFERROR(VLOOKUP($C1767,Services!$A$4:$C$203,2,FALSE),"Other"))</f>
        <v/>
      </c>
      <c r="E1767" s="17"/>
      <c r="F1767" s="18" t="str">
        <f>IF($C1767="","",IFERROR(VLOOKUP($C1767,Services!$A$4:$C$203,3,FALSE),0))</f>
        <v/>
      </c>
      <c r="G1767" s="20" t="str">
        <f t="shared" si="54"/>
        <v/>
      </c>
      <c r="H1767" s="18"/>
      <c r="I1767" s="20" t="str">
        <f t="shared" si="55"/>
        <v/>
      </c>
      <c r="J1767" s="21" t="str">
        <f>IF(OR($A1767="",$C1767=""),"",$A1767&amp;"#"&amp;COUNTIFS($A$4:$A1767,$A1767,$C$4:$C1767,"&lt;&gt;"))</f>
        <v/>
      </c>
    </row>
    <row r="1768" spans="1:10" x14ac:dyDescent="0.3">
      <c r="A1768" s="17"/>
      <c r="B1768" s="19" t="str">
        <f>IF($A1768="","",IFERROR(INDEX(Bills!$B:$B,MATCH($A1768,Bills!$A:$A,0)),""))</f>
        <v/>
      </c>
      <c r="C1768" s="17"/>
      <c r="D1768" s="21" t="str">
        <f>IF($C1768="","",IFERROR(VLOOKUP($C1768,Services!$A$4:$C$203,2,FALSE),"Other"))</f>
        <v/>
      </c>
      <c r="E1768" s="17"/>
      <c r="F1768" s="18" t="str">
        <f>IF($C1768="","",IFERROR(VLOOKUP($C1768,Services!$A$4:$C$203,3,FALSE),0))</f>
        <v/>
      </c>
      <c r="G1768" s="20" t="str">
        <f t="shared" si="54"/>
        <v/>
      </c>
      <c r="H1768" s="18"/>
      <c r="I1768" s="20" t="str">
        <f t="shared" si="55"/>
        <v/>
      </c>
      <c r="J1768" s="21" t="str">
        <f>IF(OR($A1768="",$C1768=""),"",$A1768&amp;"#"&amp;COUNTIFS($A$4:$A1768,$A1768,$C$4:$C1768,"&lt;&gt;"))</f>
        <v/>
      </c>
    </row>
    <row r="1769" spans="1:10" x14ac:dyDescent="0.3">
      <c r="A1769" s="17"/>
      <c r="B1769" s="19" t="str">
        <f>IF($A1769="","",IFERROR(INDEX(Bills!$B:$B,MATCH($A1769,Bills!$A:$A,0)),""))</f>
        <v/>
      </c>
      <c r="C1769" s="17"/>
      <c r="D1769" s="21" t="str">
        <f>IF($C1769="","",IFERROR(VLOOKUP($C1769,Services!$A$4:$C$203,2,FALSE),"Other"))</f>
        <v/>
      </c>
      <c r="E1769" s="17"/>
      <c r="F1769" s="18" t="str">
        <f>IF($C1769="","",IFERROR(VLOOKUP($C1769,Services!$A$4:$C$203,3,FALSE),0))</f>
        <v/>
      </c>
      <c r="G1769" s="20" t="str">
        <f t="shared" si="54"/>
        <v/>
      </c>
      <c r="H1769" s="18"/>
      <c r="I1769" s="20" t="str">
        <f t="shared" si="55"/>
        <v/>
      </c>
      <c r="J1769" s="21" t="str">
        <f>IF(OR($A1769="",$C1769=""),"",$A1769&amp;"#"&amp;COUNTIFS($A$4:$A1769,$A1769,$C$4:$C1769,"&lt;&gt;"))</f>
        <v/>
      </c>
    </row>
    <row r="1770" spans="1:10" x14ac:dyDescent="0.3">
      <c r="A1770" s="17"/>
      <c r="B1770" s="19" t="str">
        <f>IF($A1770="","",IFERROR(INDEX(Bills!$B:$B,MATCH($A1770,Bills!$A:$A,0)),""))</f>
        <v/>
      </c>
      <c r="C1770" s="17"/>
      <c r="D1770" s="21" t="str">
        <f>IF($C1770="","",IFERROR(VLOOKUP($C1770,Services!$A$4:$C$203,2,FALSE),"Other"))</f>
        <v/>
      </c>
      <c r="E1770" s="17"/>
      <c r="F1770" s="18" t="str">
        <f>IF($C1770="","",IFERROR(VLOOKUP($C1770,Services!$A$4:$C$203,3,FALSE),0))</f>
        <v/>
      </c>
      <c r="G1770" s="20" t="str">
        <f t="shared" si="54"/>
        <v/>
      </c>
      <c r="H1770" s="18"/>
      <c r="I1770" s="20" t="str">
        <f t="shared" si="55"/>
        <v/>
      </c>
      <c r="J1770" s="21" t="str">
        <f>IF(OR($A1770="",$C1770=""),"",$A1770&amp;"#"&amp;COUNTIFS($A$4:$A1770,$A1770,$C$4:$C1770,"&lt;&gt;"))</f>
        <v/>
      </c>
    </row>
    <row r="1771" spans="1:10" x14ac:dyDescent="0.3">
      <c r="A1771" s="17"/>
      <c r="B1771" s="19" t="str">
        <f>IF($A1771="","",IFERROR(INDEX(Bills!$B:$B,MATCH($A1771,Bills!$A:$A,0)),""))</f>
        <v/>
      </c>
      <c r="C1771" s="17"/>
      <c r="D1771" s="21" t="str">
        <f>IF($C1771="","",IFERROR(VLOOKUP($C1771,Services!$A$4:$C$203,2,FALSE),"Other"))</f>
        <v/>
      </c>
      <c r="E1771" s="17"/>
      <c r="F1771" s="18" t="str">
        <f>IF($C1771="","",IFERROR(VLOOKUP($C1771,Services!$A$4:$C$203,3,FALSE),0))</f>
        <v/>
      </c>
      <c r="G1771" s="20" t="str">
        <f t="shared" si="54"/>
        <v/>
      </c>
      <c r="H1771" s="18"/>
      <c r="I1771" s="20" t="str">
        <f t="shared" si="55"/>
        <v/>
      </c>
      <c r="J1771" s="21" t="str">
        <f>IF(OR($A1771="",$C1771=""),"",$A1771&amp;"#"&amp;COUNTIFS($A$4:$A1771,$A1771,$C$4:$C1771,"&lt;&gt;"))</f>
        <v/>
      </c>
    </row>
    <row r="1772" spans="1:10" x14ac:dyDescent="0.3">
      <c r="A1772" s="17"/>
      <c r="B1772" s="19" t="str">
        <f>IF($A1772="","",IFERROR(INDEX(Bills!$B:$B,MATCH($A1772,Bills!$A:$A,0)),""))</f>
        <v/>
      </c>
      <c r="C1772" s="17"/>
      <c r="D1772" s="21" t="str">
        <f>IF($C1772="","",IFERROR(VLOOKUP($C1772,Services!$A$4:$C$203,2,FALSE),"Other"))</f>
        <v/>
      </c>
      <c r="E1772" s="17"/>
      <c r="F1772" s="18" t="str">
        <f>IF($C1772="","",IFERROR(VLOOKUP($C1772,Services!$A$4:$C$203,3,FALSE),0))</f>
        <v/>
      </c>
      <c r="G1772" s="20" t="str">
        <f t="shared" si="54"/>
        <v/>
      </c>
      <c r="H1772" s="18"/>
      <c r="I1772" s="20" t="str">
        <f t="shared" si="55"/>
        <v/>
      </c>
      <c r="J1772" s="21" t="str">
        <f>IF(OR($A1772="",$C1772=""),"",$A1772&amp;"#"&amp;COUNTIFS($A$4:$A1772,$A1772,$C$4:$C1772,"&lt;&gt;"))</f>
        <v/>
      </c>
    </row>
    <row r="1773" spans="1:10" x14ac:dyDescent="0.3">
      <c r="A1773" s="17"/>
      <c r="B1773" s="19" t="str">
        <f>IF($A1773="","",IFERROR(INDEX(Bills!$B:$B,MATCH($A1773,Bills!$A:$A,0)),""))</f>
        <v/>
      </c>
      <c r="C1773" s="17"/>
      <c r="D1773" s="21" t="str">
        <f>IF($C1773="","",IFERROR(VLOOKUP($C1773,Services!$A$4:$C$203,2,FALSE),"Other"))</f>
        <v/>
      </c>
      <c r="E1773" s="17"/>
      <c r="F1773" s="18" t="str">
        <f>IF($C1773="","",IFERROR(VLOOKUP($C1773,Services!$A$4:$C$203,3,FALSE),0))</f>
        <v/>
      </c>
      <c r="G1773" s="20" t="str">
        <f t="shared" si="54"/>
        <v/>
      </c>
      <c r="H1773" s="18"/>
      <c r="I1773" s="20" t="str">
        <f t="shared" si="55"/>
        <v/>
      </c>
      <c r="J1773" s="21" t="str">
        <f>IF(OR($A1773="",$C1773=""),"",$A1773&amp;"#"&amp;COUNTIFS($A$4:$A1773,$A1773,$C$4:$C1773,"&lt;&gt;"))</f>
        <v/>
      </c>
    </row>
    <row r="1774" spans="1:10" x14ac:dyDescent="0.3">
      <c r="A1774" s="17"/>
      <c r="B1774" s="19" t="str">
        <f>IF($A1774="","",IFERROR(INDEX(Bills!$B:$B,MATCH($A1774,Bills!$A:$A,0)),""))</f>
        <v/>
      </c>
      <c r="C1774" s="17"/>
      <c r="D1774" s="21" t="str">
        <f>IF($C1774="","",IFERROR(VLOOKUP($C1774,Services!$A$4:$C$203,2,FALSE),"Other"))</f>
        <v/>
      </c>
      <c r="E1774" s="17"/>
      <c r="F1774" s="18" t="str">
        <f>IF($C1774="","",IFERROR(VLOOKUP($C1774,Services!$A$4:$C$203,3,FALSE),0))</f>
        <v/>
      </c>
      <c r="G1774" s="20" t="str">
        <f t="shared" si="54"/>
        <v/>
      </c>
      <c r="H1774" s="18"/>
      <c r="I1774" s="20" t="str">
        <f t="shared" si="55"/>
        <v/>
      </c>
      <c r="J1774" s="21" t="str">
        <f>IF(OR($A1774="",$C1774=""),"",$A1774&amp;"#"&amp;COUNTIFS($A$4:$A1774,$A1774,$C$4:$C1774,"&lt;&gt;"))</f>
        <v/>
      </c>
    </row>
    <row r="1775" spans="1:10" x14ac:dyDescent="0.3">
      <c r="A1775" s="17"/>
      <c r="B1775" s="19" t="str">
        <f>IF($A1775="","",IFERROR(INDEX(Bills!$B:$B,MATCH($A1775,Bills!$A:$A,0)),""))</f>
        <v/>
      </c>
      <c r="C1775" s="17"/>
      <c r="D1775" s="21" t="str">
        <f>IF($C1775="","",IFERROR(VLOOKUP($C1775,Services!$A$4:$C$203,2,FALSE),"Other"))</f>
        <v/>
      </c>
      <c r="E1775" s="17"/>
      <c r="F1775" s="18" t="str">
        <f>IF($C1775="","",IFERROR(VLOOKUP($C1775,Services!$A$4:$C$203,3,FALSE),0))</f>
        <v/>
      </c>
      <c r="G1775" s="20" t="str">
        <f t="shared" si="54"/>
        <v/>
      </c>
      <c r="H1775" s="18"/>
      <c r="I1775" s="20" t="str">
        <f t="shared" si="55"/>
        <v/>
      </c>
      <c r="J1775" s="21" t="str">
        <f>IF(OR($A1775="",$C1775=""),"",$A1775&amp;"#"&amp;COUNTIFS($A$4:$A1775,$A1775,$C$4:$C1775,"&lt;&gt;"))</f>
        <v/>
      </c>
    </row>
    <row r="1776" spans="1:10" x14ac:dyDescent="0.3">
      <c r="A1776" s="17"/>
      <c r="B1776" s="19" t="str">
        <f>IF($A1776="","",IFERROR(INDEX(Bills!$B:$B,MATCH($A1776,Bills!$A:$A,0)),""))</f>
        <v/>
      </c>
      <c r="C1776" s="17"/>
      <c r="D1776" s="21" t="str">
        <f>IF($C1776="","",IFERROR(VLOOKUP($C1776,Services!$A$4:$C$203,2,FALSE),"Other"))</f>
        <v/>
      </c>
      <c r="E1776" s="17"/>
      <c r="F1776" s="18" t="str">
        <f>IF($C1776="","",IFERROR(VLOOKUP($C1776,Services!$A$4:$C$203,3,FALSE),0))</f>
        <v/>
      </c>
      <c r="G1776" s="20" t="str">
        <f t="shared" si="54"/>
        <v/>
      </c>
      <c r="H1776" s="18"/>
      <c r="I1776" s="20" t="str">
        <f t="shared" si="55"/>
        <v/>
      </c>
      <c r="J1776" s="21" t="str">
        <f>IF(OR($A1776="",$C1776=""),"",$A1776&amp;"#"&amp;COUNTIFS($A$4:$A1776,$A1776,$C$4:$C1776,"&lt;&gt;"))</f>
        <v/>
      </c>
    </row>
    <row r="1777" spans="1:10" x14ac:dyDescent="0.3">
      <c r="A1777" s="17"/>
      <c r="B1777" s="19" t="str">
        <f>IF($A1777="","",IFERROR(INDEX(Bills!$B:$B,MATCH($A1777,Bills!$A:$A,0)),""))</f>
        <v/>
      </c>
      <c r="C1777" s="17"/>
      <c r="D1777" s="21" t="str">
        <f>IF($C1777="","",IFERROR(VLOOKUP($C1777,Services!$A$4:$C$203,2,FALSE),"Other"))</f>
        <v/>
      </c>
      <c r="E1777" s="17"/>
      <c r="F1777" s="18" t="str">
        <f>IF($C1777="","",IFERROR(VLOOKUP($C1777,Services!$A$4:$C$203,3,FALSE),0))</f>
        <v/>
      </c>
      <c r="G1777" s="20" t="str">
        <f t="shared" si="54"/>
        <v/>
      </c>
      <c r="H1777" s="18"/>
      <c r="I1777" s="20" t="str">
        <f t="shared" si="55"/>
        <v/>
      </c>
      <c r="J1777" s="21" t="str">
        <f>IF(OR($A1777="",$C1777=""),"",$A1777&amp;"#"&amp;COUNTIFS($A$4:$A1777,$A1777,$C$4:$C1777,"&lt;&gt;"))</f>
        <v/>
      </c>
    </row>
    <row r="1778" spans="1:10" x14ac:dyDescent="0.3">
      <c r="A1778" s="17"/>
      <c r="B1778" s="19" t="str">
        <f>IF($A1778="","",IFERROR(INDEX(Bills!$B:$B,MATCH($A1778,Bills!$A:$A,0)),""))</f>
        <v/>
      </c>
      <c r="C1778" s="17"/>
      <c r="D1778" s="21" t="str">
        <f>IF($C1778="","",IFERROR(VLOOKUP($C1778,Services!$A$4:$C$203,2,FALSE),"Other"))</f>
        <v/>
      </c>
      <c r="E1778" s="17"/>
      <c r="F1778" s="18" t="str">
        <f>IF($C1778="","",IFERROR(VLOOKUP($C1778,Services!$A$4:$C$203,3,FALSE),0))</f>
        <v/>
      </c>
      <c r="G1778" s="20" t="str">
        <f t="shared" si="54"/>
        <v/>
      </c>
      <c r="H1778" s="18"/>
      <c r="I1778" s="20" t="str">
        <f t="shared" si="55"/>
        <v/>
      </c>
      <c r="J1778" s="21" t="str">
        <f>IF(OR($A1778="",$C1778=""),"",$A1778&amp;"#"&amp;COUNTIFS($A$4:$A1778,$A1778,$C$4:$C1778,"&lt;&gt;"))</f>
        <v/>
      </c>
    </row>
    <row r="1779" spans="1:10" x14ac:dyDescent="0.3">
      <c r="A1779" s="17"/>
      <c r="B1779" s="19" t="str">
        <f>IF($A1779="","",IFERROR(INDEX(Bills!$B:$B,MATCH($A1779,Bills!$A:$A,0)),""))</f>
        <v/>
      </c>
      <c r="C1779" s="17"/>
      <c r="D1779" s="21" t="str">
        <f>IF($C1779="","",IFERROR(VLOOKUP($C1779,Services!$A$4:$C$203,2,FALSE),"Other"))</f>
        <v/>
      </c>
      <c r="E1779" s="17"/>
      <c r="F1779" s="18" t="str">
        <f>IF($C1779="","",IFERROR(VLOOKUP($C1779,Services!$A$4:$C$203,3,FALSE),0))</f>
        <v/>
      </c>
      <c r="G1779" s="20" t="str">
        <f t="shared" si="54"/>
        <v/>
      </c>
      <c r="H1779" s="18"/>
      <c r="I1779" s="20" t="str">
        <f t="shared" si="55"/>
        <v/>
      </c>
      <c r="J1779" s="21" t="str">
        <f>IF(OR($A1779="",$C1779=""),"",$A1779&amp;"#"&amp;COUNTIFS($A$4:$A1779,$A1779,$C$4:$C1779,"&lt;&gt;"))</f>
        <v/>
      </c>
    </row>
    <row r="1780" spans="1:10" x14ac:dyDescent="0.3">
      <c r="A1780" s="17"/>
      <c r="B1780" s="19" t="str">
        <f>IF($A1780="","",IFERROR(INDEX(Bills!$B:$B,MATCH($A1780,Bills!$A:$A,0)),""))</f>
        <v/>
      </c>
      <c r="C1780" s="17"/>
      <c r="D1780" s="21" t="str">
        <f>IF($C1780="","",IFERROR(VLOOKUP($C1780,Services!$A$4:$C$203,2,FALSE),"Other"))</f>
        <v/>
      </c>
      <c r="E1780" s="17"/>
      <c r="F1780" s="18" t="str">
        <f>IF($C1780="","",IFERROR(VLOOKUP($C1780,Services!$A$4:$C$203,3,FALSE),0))</f>
        <v/>
      </c>
      <c r="G1780" s="20" t="str">
        <f t="shared" si="54"/>
        <v/>
      </c>
      <c r="H1780" s="18"/>
      <c r="I1780" s="20" t="str">
        <f t="shared" si="55"/>
        <v/>
      </c>
      <c r="J1780" s="21" t="str">
        <f>IF(OR($A1780="",$C1780=""),"",$A1780&amp;"#"&amp;COUNTIFS($A$4:$A1780,$A1780,$C$4:$C1780,"&lt;&gt;"))</f>
        <v/>
      </c>
    </row>
    <row r="1781" spans="1:10" x14ac:dyDescent="0.3">
      <c r="A1781" s="17"/>
      <c r="B1781" s="19" t="str">
        <f>IF($A1781="","",IFERROR(INDEX(Bills!$B:$B,MATCH($A1781,Bills!$A:$A,0)),""))</f>
        <v/>
      </c>
      <c r="C1781" s="17"/>
      <c r="D1781" s="21" t="str">
        <f>IF($C1781="","",IFERROR(VLOOKUP($C1781,Services!$A$4:$C$203,2,FALSE),"Other"))</f>
        <v/>
      </c>
      <c r="E1781" s="17"/>
      <c r="F1781" s="18" t="str">
        <f>IF($C1781="","",IFERROR(VLOOKUP($C1781,Services!$A$4:$C$203,3,FALSE),0))</f>
        <v/>
      </c>
      <c r="G1781" s="20" t="str">
        <f t="shared" si="54"/>
        <v/>
      </c>
      <c r="H1781" s="18"/>
      <c r="I1781" s="20" t="str">
        <f t="shared" si="55"/>
        <v/>
      </c>
      <c r="J1781" s="21" t="str">
        <f>IF(OR($A1781="",$C1781=""),"",$A1781&amp;"#"&amp;COUNTIFS($A$4:$A1781,$A1781,$C$4:$C1781,"&lt;&gt;"))</f>
        <v/>
      </c>
    </row>
    <row r="1782" spans="1:10" x14ac:dyDescent="0.3">
      <c r="A1782" s="17"/>
      <c r="B1782" s="19" t="str">
        <f>IF($A1782="","",IFERROR(INDEX(Bills!$B:$B,MATCH($A1782,Bills!$A:$A,0)),""))</f>
        <v/>
      </c>
      <c r="C1782" s="17"/>
      <c r="D1782" s="21" t="str">
        <f>IF($C1782="","",IFERROR(VLOOKUP($C1782,Services!$A$4:$C$203,2,FALSE),"Other"))</f>
        <v/>
      </c>
      <c r="E1782" s="17"/>
      <c r="F1782" s="18" t="str">
        <f>IF($C1782="","",IFERROR(VLOOKUP($C1782,Services!$A$4:$C$203,3,FALSE),0))</f>
        <v/>
      </c>
      <c r="G1782" s="20" t="str">
        <f t="shared" si="54"/>
        <v/>
      </c>
      <c r="H1782" s="18"/>
      <c r="I1782" s="20" t="str">
        <f t="shared" si="55"/>
        <v/>
      </c>
      <c r="J1782" s="21" t="str">
        <f>IF(OR($A1782="",$C1782=""),"",$A1782&amp;"#"&amp;COUNTIFS($A$4:$A1782,$A1782,$C$4:$C1782,"&lt;&gt;"))</f>
        <v/>
      </c>
    </row>
    <row r="1783" spans="1:10" x14ac:dyDescent="0.3">
      <c r="A1783" s="17"/>
      <c r="B1783" s="19" t="str">
        <f>IF($A1783="","",IFERROR(INDEX(Bills!$B:$B,MATCH($A1783,Bills!$A:$A,0)),""))</f>
        <v/>
      </c>
      <c r="C1783" s="17"/>
      <c r="D1783" s="21" t="str">
        <f>IF($C1783="","",IFERROR(VLOOKUP($C1783,Services!$A$4:$C$203,2,FALSE),"Other"))</f>
        <v/>
      </c>
      <c r="E1783" s="17"/>
      <c r="F1783" s="18" t="str">
        <f>IF($C1783="","",IFERROR(VLOOKUP($C1783,Services!$A$4:$C$203,3,FALSE),0))</f>
        <v/>
      </c>
      <c r="G1783" s="20" t="str">
        <f t="shared" si="54"/>
        <v/>
      </c>
      <c r="H1783" s="18"/>
      <c r="I1783" s="20" t="str">
        <f t="shared" si="55"/>
        <v/>
      </c>
      <c r="J1783" s="21" t="str">
        <f>IF(OR($A1783="",$C1783=""),"",$A1783&amp;"#"&amp;COUNTIFS($A$4:$A1783,$A1783,$C$4:$C1783,"&lt;&gt;"))</f>
        <v/>
      </c>
    </row>
    <row r="1784" spans="1:10" x14ac:dyDescent="0.3">
      <c r="A1784" s="17"/>
      <c r="B1784" s="19" t="str">
        <f>IF($A1784="","",IFERROR(INDEX(Bills!$B:$B,MATCH($A1784,Bills!$A:$A,0)),""))</f>
        <v/>
      </c>
      <c r="C1784" s="17"/>
      <c r="D1784" s="21" t="str">
        <f>IF($C1784="","",IFERROR(VLOOKUP($C1784,Services!$A$4:$C$203,2,FALSE),"Other"))</f>
        <v/>
      </c>
      <c r="E1784" s="17"/>
      <c r="F1784" s="18" t="str">
        <f>IF($C1784="","",IFERROR(VLOOKUP($C1784,Services!$A$4:$C$203,3,FALSE),0))</f>
        <v/>
      </c>
      <c r="G1784" s="20" t="str">
        <f t="shared" si="54"/>
        <v/>
      </c>
      <c r="H1784" s="18"/>
      <c r="I1784" s="20" t="str">
        <f t="shared" si="55"/>
        <v/>
      </c>
      <c r="J1784" s="21" t="str">
        <f>IF(OR($A1784="",$C1784=""),"",$A1784&amp;"#"&amp;COUNTIFS($A$4:$A1784,$A1784,$C$4:$C1784,"&lt;&gt;"))</f>
        <v/>
      </c>
    </row>
    <row r="1785" spans="1:10" x14ac:dyDescent="0.3">
      <c r="A1785" s="17"/>
      <c r="B1785" s="19" t="str">
        <f>IF($A1785="","",IFERROR(INDEX(Bills!$B:$B,MATCH($A1785,Bills!$A:$A,0)),""))</f>
        <v/>
      </c>
      <c r="C1785" s="17"/>
      <c r="D1785" s="21" t="str">
        <f>IF($C1785="","",IFERROR(VLOOKUP($C1785,Services!$A$4:$C$203,2,FALSE),"Other"))</f>
        <v/>
      </c>
      <c r="E1785" s="17"/>
      <c r="F1785" s="18" t="str">
        <f>IF($C1785="","",IFERROR(VLOOKUP($C1785,Services!$A$4:$C$203,3,FALSE),0))</f>
        <v/>
      </c>
      <c r="G1785" s="20" t="str">
        <f t="shared" si="54"/>
        <v/>
      </c>
      <c r="H1785" s="18"/>
      <c r="I1785" s="20" t="str">
        <f t="shared" si="55"/>
        <v/>
      </c>
      <c r="J1785" s="21" t="str">
        <f>IF(OR($A1785="",$C1785=""),"",$A1785&amp;"#"&amp;COUNTIFS($A$4:$A1785,$A1785,$C$4:$C1785,"&lt;&gt;"))</f>
        <v/>
      </c>
    </row>
    <row r="1786" spans="1:10" x14ac:dyDescent="0.3">
      <c r="A1786" s="17"/>
      <c r="B1786" s="19" t="str">
        <f>IF($A1786="","",IFERROR(INDEX(Bills!$B:$B,MATCH($A1786,Bills!$A:$A,0)),""))</f>
        <v/>
      </c>
      <c r="C1786" s="17"/>
      <c r="D1786" s="21" t="str">
        <f>IF($C1786="","",IFERROR(VLOOKUP($C1786,Services!$A$4:$C$203,2,FALSE),"Other"))</f>
        <v/>
      </c>
      <c r="E1786" s="17"/>
      <c r="F1786" s="18" t="str">
        <f>IF($C1786="","",IFERROR(VLOOKUP($C1786,Services!$A$4:$C$203,3,FALSE),0))</f>
        <v/>
      </c>
      <c r="G1786" s="20" t="str">
        <f t="shared" si="54"/>
        <v/>
      </c>
      <c r="H1786" s="18"/>
      <c r="I1786" s="20" t="str">
        <f t="shared" si="55"/>
        <v/>
      </c>
      <c r="J1786" s="21" t="str">
        <f>IF(OR($A1786="",$C1786=""),"",$A1786&amp;"#"&amp;COUNTIFS($A$4:$A1786,$A1786,$C$4:$C1786,"&lt;&gt;"))</f>
        <v/>
      </c>
    </row>
    <row r="1787" spans="1:10" x14ac:dyDescent="0.3">
      <c r="A1787" s="17"/>
      <c r="B1787" s="19" t="str">
        <f>IF($A1787="","",IFERROR(INDEX(Bills!$B:$B,MATCH($A1787,Bills!$A:$A,0)),""))</f>
        <v/>
      </c>
      <c r="C1787" s="17"/>
      <c r="D1787" s="21" t="str">
        <f>IF($C1787="","",IFERROR(VLOOKUP($C1787,Services!$A$4:$C$203,2,FALSE),"Other"))</f>
        <v/>
      </c>
      <c r="E1787" s="17"/>
      <c r="F1787" s="18" t="str">
        <f>IF($C1787="","",IFERROR(VLOOKUP($C1787,Services!$A$4:$C$203,3,FALSE),0))</f>
        <v/>
      </c>
      <c r="G1787" s="20" t="str">
        <f t="shared" si="54"/>
        <v/>
      </c>
      <c r="H1787" s="18"/>
      <c r="I1787" s="20" t="str">
        <f t="shared" si="55"/>
        <v/>
      </c>
      <c r="J1787" s="21" t="str">
        <f>IF(OR($A1787="",$C1787=""),"",$A1787&amp;"#"&amp;COUNTIFS($A$4:$A1787,$A1787,$C$4:$C1787,"&lt;&gt;"))</f>
        <v/>
      </c>
    </row>
    <row r="1788" spans="1:10" x14ac:dyDescent="0.3">
      <c r="A1788" s="17"/>
      <c r="B1788" s="19" t="str">
        <f>IF($A1788="","",IFERROR(INDEX(Bills!$B:$B,MATCH($A1788,Bills!$A:$A,0)),""))</f>
        <v/>
      </c>
      <c r="C1788" s="17"/>
      <c r="D1788" s="21" t="str">
        <f>IF($C1788="","",IFERROR(VLOOKUP($C1788,Services!$A$4:$C$203,2,FALSE),"Other"))</f>
        <v/>
      </c>
      <c r="E1788" s="17"/>
      <c r="F1788" s="18" t="str">
        <f>IF($C1788="","",IFERROR(VLOOKUP($C1788,Services!$A$4:$C$203,3,FALSE),0))</f>
        <v/>
      </c>
      <c r="G1788" s="20" t="str">
        <f t="shared" si="54"/>
        <v/>
      </c>
      <c r="H1788" s="18"/>
      <c r="I1788" s="20" t="str">
        <f t="shared" si="55"/>
        <v/>
      </c>
      <c r="J1788" s="21" t="str">
        <f>IF(OR($A1788="",$C1788=""),"",$A1788&amp;"#"&amp;COUNTIFS($A$4:$A1788,$A1788,$C$4:$C1788,"&lt;&gt;"))</f>
        <v/>
      </c>
    </row>
    <row r="1789" spans="1:10" x14ac:dyDescent="0.3">
      <c r="A1789" s="17"/>
      <c r="B1789" s="19" t="str">
        <f>IF($A1789="","",IFERROR(INDEX(Bills!$B:$B,MATCH($A1789,Bills!$A:$A,0)),""))</f>
        <v/>
      </c>
      <c r="C1789" s="17"/>
      <c r="D1789" s="21" t="str">
        <f>IF($C1789="","",IFERROR(VLOOKUP($C1789,Services!$A$4:$C$203,2,FALSE),"Other"))</f>
        <v/>
      </c>
      <c r="E1789" s="17"/>
      <c r="F1789" s="18" t="str">
        <f>IF($C1789="","",IFERROR(VLOOKUP($C1789,Services!$A$4:$C$203,3,FALSE),0))</f>
        <v/>
      </c>
      <c r="G1789" s="20" t="str">
        <f t="shared" si="54"/>
        <v/>
      </c>
      <c r="H1789" s="18"/>
      <c r="I1789" s="20" t="str">
        <f t="shared" si="55"/>
        <v/>
      </c>
      <c r="J1789" s="21" t="str">
        <f>IF(OR($A1789="",$C1789=""),"",$A1789&amp;"#"&amp;COUNTIFS($A$4:$A1789,$A1789,$C$4:$C1789,"&lt;&gt;"))</f>
        <v/>
      </c>
    </row>
    <row r="1790" spans="1:10" x14ac:dyDescent="0.3">
      <c r="A1790" s="17"/>
      <c r="B1790" s="19" t="str">
        <f>IF($A1790="","",IFERROR(INDEX(Bills!$B:$B,MATCH($A1790,Bills!$A:$A,0)),""))</f>
        <v/>
      </c>
      <c r="C1790" s="17"/>
      <c r="D1790" s="21" t="str">
        <f>IF($C1790="","",IFERROR(VLOOKUP($C1790,Services!$A$4:$C$203,2,FALSE),"Other"))</f>
        <v/>
      </c>
      <c r="E1790" s="17"/>
      <c r="F1790" s="18" t="str">
        <f>IF($C1790="","",IFERROR(VLOOKUP($C1790,Services!$A$4:$C$203,3,FALSE),0))</f>
        <v/>
      </c>
      <c r="G1790" s="20" t="str">
        <f t="shared" si="54"/>
        <v/>
      </c>
      <c r="H1790" s="18"/>
      <c r="I1790" s="20" t="str">
        <f t="shared" si="55"/>
        <v/>
      </c>
      <c r="J1790" s="21" t="str">
        <f>IF(OR($A1790="",$C1790=""),"",$A1790&amp;"#"&amp;COUNTIFS($A$4:$A1790,$A1790,$C$4:$C1790,"&lt;&gt;"))</f>
        <v/>
      </c>
    </row>
    <row r="1791" spans="1:10" x14ac:dyDescent="0.3">
      <c r="A1791" s="17"/>
      <c r="B1791" s="19" t="str">
        <f>IF($A1791="","",IFERROR(INDEX(Bills!$B:$B,MATCH($A1791,Bills!$A:$A,0)),""))</f>
        <v/>
      </c>
      <c r="C1791" s="17"/>
      <c r="D1791" s="21" t="str">
        <f>IF($C1791="","",IFERROR(VLOOKUP($C1791,Services!$A$4:$C$203,2,FALSE),"Other"))</f>
        <v/>
      </c>
      <c r="E1791" s="17"/>
      <c r="F1791" s="18" t="str">
        <f>IF($C1791="","",IFERROR(VLOOKUP($C1791,Services!$A$4:$C$203,3,FALSE),0))</f>
        <v/>
      </c>
      <c r="G1791" s="20" t="str">
        <f t="shared" si="54"/>
        <v/>
      </c>
      <c r="H1791" s="18"/>
      <c r="I1791" s="20" t="str">
        <f t="shared" si="55"/>
        <v/>
      </c>
      <c r="J1791" s="21" t="str">
        <f>IF(OR($A1791="",$C1791=""),"",$A1791&amp;"#"&amp;COUNTIFS($A$4:$A1791,$A1791,$C$4:$C1791,"&lt;&gt;"))</f>
        <v/>
      </c>
    </row>
    <row r="1792" spans="1:10" x14ac:dyDescent="0.3">
      <c r="A1792" s="17"/>
      <c r="B1792" s="19" t="str">
        <f>IF($A1792="","",IFERROR(INDEX(Bills!$B:$B,MATCH($A1792,Bills!$A:$A,0)),""))</f>
        <v/>
      </c>
      <c r="C1792" s="17"/>
      <c r="D1792" s="21" t="str">
        <f>IF($C1792="","",IFERROR(VLOOKUP($C1792,Services!$A$4:$C$203,2,FALSE),"Other"))</f>
        <v/>
      </c>
      <c r="E1792" s="17"/>
      <c r="F1792" s="18" t="str">
        <f>IF($C1792="","",IFERROR(VLOOKUP($C1792,Services!$A$4:$C$203,3,FALSE),0))</f>
        <v/>
      </c>
      <c r="G1792" s="20" t="str">
        <f t="shared" si="54"/>
        <v/>
      </c>
      <c r="H1792" s="18"/>
      <c r="I1792" s="20" t="str">
        <f t="shared" si="55"/>
        <v/>
      </c>
      <c r="J1792" s="21" t="str">
        <f>IF(OR($A1792="",$C1792=""),"",$A1792&amp;"#"&amp;COUNTIFS($A$4:$A1792,$A1792,$C$4:$C1792,"&lt;&gt;"))</f>
        <v/>
      </c>
    </row>
    <row r="1793" spans="1:10" x14ac:dyDescent="0.3">
      <c r="A1793" s="17"/>
      <c r="B1793" s="19" t="str">
        <f>IF($A1793="","",IFERROR(INDEX(Bills!$B:$B,MATCH($A1793,Bills!$A:$A,0)),""))</f>
        <v/>
      </c>
      <c r="C1793" s="17"/>
      <c r="D1793" s="21" t="str">
        <f>IF($C1793="","",IFERROR(VLOOKUP($C1793,Services!$A$4:$C$203,2,FALSE),"Other"))</f>
        <v/>
      </c>
      <c r="E1793" s="17"/>
      <c r="F1793" s="18" t="str">
        <f>IF($C1793="","",IFERROR(VLOOKUP($C1793,Services!$A$4:$C$203,3,FALSE),0))</f>
        <v/>
      </c>
      <c r="G1793" s="20" t="str">
        <f t="shared" si="54"/>
        <v/>
      </c>
      <c r="H1793" s="18"/>
      <c r="I1793" s="20" t="str">
        <f t="shared" si="55"/>
        <v/>
      </c>
      <c r="J1793" s="21" t="str">
        <f>IF(OR($A1793="",$C1793=""),"",$A1793&amp;"#"&amp;COUNTIFS($A$4:$A1793,$A1793,$C$4:$C1793,"&lt;&gt;"))</f>
        <v/>
      </c>
    </row>
    <row r="1794" spans="1:10" x14ac:dyDescent="0.3">
      <c r="A1794" s="17"/>
      <c r="B1794" s="19" t="str">
        <f>IF($A1794="","",IFERROR(INDEX(Bills!$B:$B,MATCH($A1794,Bills!$A:$A,0)),""))</f>
        <v/>
      </c>
      <c r="C1794" s="17"/>
      <c r="D1794" s="21" t="str">
        <f>IF($C1794="","",IFERROR(VLOOKUP($C1794,Services!$A$4:$C$203,2,FALSE),"Other"))</f>
        <v/>
      </c>
      <c r="E1794" s="17"/>
      <c r="F1794" s="18" t="str">
        <f>IF($C1794="","",IFERROR(VLOOKUP($C1794,Services!$A$4:$C$203,3,FALSE),0))</f>
        <v/>
      </c>
      <c r="G1794" s="20" t="str">
        <f t="shared" si="54"/>
        <v/>
      </c>
      <c r="H1794" s="18"/>
      <c r="I1794" s="20" t="str">
        <f t="shared" si="55"/>
        <v/>
      </c>
      <c r="J1794" s="21" t="str">
        <f>IF(OR($A1794="",$C1794=""),"",$A1794&amp;"#"&amp;COUNTIFS($A$4:$A1794,$A1794,$C$4:$C1794,"&lt;&gt;"))</f>
        <v/>
      </c>
    </row>
    <row r="1795" spans="1:10" x14ac:dyDescent="0.3">
      <c r="A1795" s="17"/>
      <c r="B1795" s="19" t="str">
        <f>IF($A1795="","",IFERROR(INDEX(Bills!$B:$B,MATCH($A1795,Bills!$A:$A,0)),""))</f>
        <v/>
      </c>
      <c r="C1795" s="17"/>
      <c r="D1795" s="21" t="str">
        <f>IF($C1795="","",IFERROR(VLOOKUP($C1795,Services!$A$4:$C$203,2,FALSE),"Other"))</f>
        <v/>
      </c>
      <c r="E1795" s="17"/>
      <c r="F1795" s="18" t="str">
        <f>IF($C1795="","",IFERROR(VLOOKUP($C1795,Services!$A$4:$C$203,3,FALSE),0))</f>
        <v/>
      </c>
      <c r="G1795" s="20" t="str">
        <f t="shared" si="54"/>
        <v/>
      </c>
      <c r="H1795" s="18"/>
      <c r="I1795" s="20" t="str">
        <f t="shared" si="55"/>
        <v/>
      </c>
      <c r="J1795" s="21" t="str">
        <f>IF(OR($A1795="",$C1795=""),"",$A1795&amp;"#"&amp;COUNTIFS($A$4:$A1795,$A1795,$C$4:$C1795,"&lt;&gt;"))</f>
        <v/>
      </c>
    </row>
    <row r="1796" spans="1:10" x14ac:dyDescent="0.3">
      <c r="A1796" s="17"/>
      <c r="B1796" s="19" t="str">
        <f>IF($A1796="","",IFERROR(INDEX(Bills!$B:$B,MATCH($A1796,Bills!$A:$A,0)),""))</f>
        <v/>
      </c>
      <c r="C1796" s="17"/>
      <c r="D1796" s="21" t="str">
        <f>IF($C1796="","",IFERROR(VLOOKUP($C1796,Services!$A$4:$C$203,2,FALSE),"Other"))</f>
        <v/>
      </c>
      <c r="E1796" s="17"/>
      <c r="F1796" s="18" t="str">
        <f>IF($C1796="","",IFERROR(VLOOKUP($C1796,Services!$A$4:$C$203,3,FALSE),0))</f>
        <v/>
      </c>
      <c r="G1796" s="20" t="str">
        <f t="shared" ref="G1796:G1859" si="56">IF($C1796="","",IF($E1796="",1,N($E1796))*N($F1796))</f>
        <v/>
      </c>
      <c r="H1796" s="18"/>
      <c r="I1796" s="20" t="str">
        <f t="shared" ref="I1796:I1859" si="57">IF($C1796="","",G1796-N(H1796))</f>
        <v/>
      </c>
      <c r="J1796" s="21" t="str">
        <f>IF(OR($A1796="",$C1796=""),"",$A1796&amp;"#"&amp;COUNTIFS($A$4:$A1796,$A1796,$C$4:$C1796,"&lt;&gt;"))</f>
        <v/>
      </c>
    </row>
    <row r="1797" spans="1:10" x14ac:dyDescent="0.3">
      <c r="A1797" s="17"/>
      <c r="B1797" s="19" t="str">
        <f>IF($A1797="","",IFERROR(INDEX(Bills!$B:$B,MATCH($A1797,Bills!$A:$A,0)),""))</f>
        <v/>
      </c>
      <c r="C1797" s="17"/>
      <c r="D1797" s="21" t="str">
        <f>IF($C1797="","",IFERROR(VLOOKUP($C1797,Services!$A$4:$C$203,2,FALSE),"Other"))</f>
        <v/>
      </c>
      <c r="E1797" s="17"/>
      <c r="F1797" s="18" t="str">
        <f>IF($C1797="","",IFERROR(VLOOKUP($C1797,Services!$A$4:$C$203,3,FALSE),0))</f>
        <v/>
      </c>
      <c r="G1797" s="20" t="str">
        <f t="shared" si="56"/>
        <v/>
      </c>
      <c r="H1797" s="18"/>
      <c r="I1797" s="20" t="str">
        <f t="shared" si="57"/>
        <v/>
      </c>
      <c r="J1797" s="21" t="str">
        <f>IF(OR($A1797="",$C1797=""),"",$A1797&amp;"#"&amp;COUNTIFS($A$4:$A1797,$A1797,$C$4:$C1797,"&lt;&gt;"))</f>
        <v/>
      </c>
    </row>
    <row r="1798" spans="1:10" x14ac:dyDescent="0.3">
      <c r="A1798" s="17"/>
      <c r="B1798" s="19" t="str">
        <f>IF($A1798="","",IFERROR(INDEX(Bills!$B:$B,MATCH($A1798,Bills!$A:$A,0)),""))</f>
        <v/>
      </c>
      <c r="C1798" s="17"/>
      <c r="D1798" s="21" t="str">
        <f>IF($C1798="","",IFERROR(VLOOKUP($C1798,Services!$A$4:$C$203,2,FALSE),"Other"))</f>
        <v/>
      </c>
      <c r="E1798" s="17"/>
      <c r="F1798" s="18" t="str">
        <f>IF($C1798="","",IFERROR(VLOOKUP($C1798,Services!$A$4:$C$203,3,FALSE),0))</f>
        <v/>
      </c>
      <c r="G1798" s="20" t="str">
        <f t="shared" si="56"/>
        <v/>
      </c>
      <c r="H1798" s="18"/>
      <c r="I1798" s="20" t="str">
        <f t="shared" si="57"/>
        <v/>
      </c>
      <c r="J1798" s="21" t="str">
        <f>IF(OR($A1798="",$C1798=""),"",$A1798&amp;"#"&amp;COUNTIFS($A$4:$A1798,$A1798,$C$4:$C1798,"&lt;&gt;"))</f>
        <v/>
      </c>
    </row>
    <row r="1799" spans="1:10" x14ac:dyDescent="0.3">
      <c r="A1799" s="17"/>
      <c r="B1799" s="19" t="str">
        <f>IF($A1799="","",IFERROR(INDEX(Bills!$B:$B,MATCH($A1799,Bills!$A:$A,0)),""))</f>
        <v/>
      </c>
      <c r="C1799" s="17"/>
      <c r="D1799" s="21" t="str">
        <f>IF($C1799="","",IFERROR(VLOOKUP($C1799,Services!$A$4:$C$203,2,FALSE),"Other"))</f>
        <v/>
      </c>
      <c r="E1799" s="17"/>
      <c r="F1799" s="18" t="str">
        <f>IF($C1799="","",IFERROR(VLOOKUP($C1799,Services!$A$4:$C$203,3,FALSE),0))</f>
        <v/>
      </c>
      <c r="G1799" s="20" t="str">
        <f t="shared" si="56"/>
        <v/>
      </c>
      <c r="H1799" s="18"/>
      <c r="I1799" s="20" t="str">
        <f t="shared" si="57"/>
        <v/>
      </c>
      <c r="J1799" s="21" t="str">
        <f>IF(OR($A1799="",$C1799=""),"",$A1799&amp;"#"&amp;COUNTIFS($A$4:$A1799,$A1799,$C$4:$C1799,"&lt;&gt;"))</f>
        <v/>
      </c>
    </row>
    <row r="1800" spans="1:10" x14ac:dyDescent="0.3">
      <c r="A1800" s="17"/>
      <c r="B1800" s="19" t="str">
        <f>IF($A1800="","",IFERROR(INDEX(Bills!$B:$B,MATCH($A1800,Bills!$A:$A,0)),""))</f>
        <v/>
      </c>
      <c r="C1800" s="17"/>
      <c r="D1800" s="21" t="str">
        <f>IF($C1800="","",IFERROR(VLOOKUP($C1800,Services!$A$4:$C$203,2,FALSE),"Other"))</f>
        <v/>
      </c>
      <c r="E1800" s="17"/>
      <c r="F1800" s="18" t="str">
        <f>IF($C1800="","",IFERROR(VLOOKUP($C1800,Services!$A$4:$C$203,3,FALSE),0))</f>
        <v/>
      </c>
      <c r="G1800" s="20" t="str">
        <f t="shared" si="56"/>
        <v/>
      </c>
      <c r="H1800" s="18"/>
      <c r="I1800" s="20" t="str">
        <f t="shared" si="57"/>
        <v/>
      </c>
      <c r="J1800" s="21" t="str">
        <f>IF(OR($A1800="",$C1800=""),"",$A1800&amp;"#"&amp;COUNTIFS($A$4:$A1800,$A1800,$C$4:$C1800,"&lt;&gt;"))</f>
        <v/>
      </c>
    </row>
    <row r="1801" spans="1:10" x14ac:dyDescent="0.3">
      <c r="A1801" s="17"/>
      <c r="B1801" s="19" t="str">
        <f>IF($A1801="","",IFERROR(INDEX(Bills!$B:$B,MATCH($A1801,Bills!$A:$A,0)),""))</f>
        <v/>
      </c>
      <c r="C1801" s="17"/>
      <c r="D1801" s="21" t="str">
        <f>IF($C1801="","",IFERROR(VLOOKUP($C1801,Services!$A$4:$C$203,2,FALSE),"Other"))</f>
        <v/>
      </c>
      <c r="E1801" s="17"/>
      <c r="F1801" s="18" t="str">
        <f>IF($C1801="","",IFERROR(VLOOKUP($C1801,Services!$A$4:$C$203,3,FALSE),0))</f>
        <v/>
      </c>
      <c r="G1801" s="20" t="str">
        <f t="shared" si="56"/>
        <v/>
      </c>
      <c r="H1801" s="18"/>
      <c r="I1801" s="20" t="str">
        <f t="shared" si="57"/>
        <v/>
      </c>
      <c r="J1801" s="21" t="str">
        <f>IF(OR($A1801="",$C1801=""),"",$A1801&amp;"#"&amp;COUNTIFS($A$4:$A1801,$A1801,$C$4:$C1801,"&lt;&gt;"))</f>
        <v/>
      </c>
    </row>
    <row r="1802" spans="1:10" x14ac:dyDescent="0.3">
      <c r="A1802" s="17"/>
      <c r="B1802" s="19" t="str">
        <f>IF($A1802="","",IFERROR(INDEX(Bills!$B:$B,MATCH($A1802,Bills!$A:$A,0)),""))</f>
        <v/>
      </c>
      <c r="C1802" s="17"/>
      <c r="D1802" s="21" t="str">
        <f>IF($C1802="","",IFERROR(VLOOKUP($C1802,Services!$A$4:$C$203,2,FALSE),"Other"))</f>
        <v/>
      </c>
      <c r="E1802" s="17"/>
      <c r="F1802" s="18" t="str">
        <f>IF($C1802="","",IFERROR(VLOOKUP($C1802,Services!$A$4:$C$203,3,FALSE),0))</f>
        <v/>
      </c>
      <c r="G1802" s="20" t="str">
        <f t="shared" si="56"/>
        <v/>
      </c>
      <c r="H1802" s="18"/>
      <c r="I1802" s="20" t="str">
        <f t="shared" si="57"/>
        <v/>
      </c>
      <c r="J1802" s="21" t="str">
        <f>IF(OR($A1802="",$C1802=""),"",$A1802&amp;"#"&amp;COUNTIFS($A$4:$A1802,$A1802,$C$4:$C1802,"&lt;&gt;"))</f>
        <v/>
      </c>
    </row>
    <row r="1803" spans="1:10" x14ac:dyDescent="0.3">
      <c r="A1803" s="17"/>
      <c r="B1803" s="19" t="str">
        <f>IF($A1803="","",IFERROR(INDEX(Bills!$B:$B,MATCH($A1803,Bills!$A:$A,0)),""))</f>
        <v/>
      </c>
      <c r="C1803" s="17"/>
      <c r="D1803" s="21" t="str">
        <f>IF($C1803="","",IFERROR(VLOOKUP($C1803,Services!$A$4:$C$203,2,FALSE),"Other"))</f>
        <v/>
      </c>
      <c r="E1803" s="17"/>
      <c r="F1803" s="18" t="str">
        <f>IF($C1803="","",IFERROR(VLOOKUP($C1803,Services!$A$4:$C$203,3,FALSE),0))</f>
        <v/>
      </c>
      <c r="G1803" s="20" t="str">
        <f t="shared" si="56"/>
        <v/>
      </c>
      <c r="H1803" s="18"/>
      <c r="I1803" s="20" t="str">
        <f t="shared" si="57"/>
        <v/>
      </c>
      <c r="J1803" s="21" t="str">
        <f>IF(OR($A1803="",$C1803=""),"",$A1803&amp;"#"&amp;COUNTIFS($A$4:$A1803,$A1803,$C$4:$C1803,"&lt;&gt;"))</f>
        <v/>
      </c>
    </row>
    <row r="1804" spans="1:10" x14ac:dyDescent="0.3">
      <c r="A1804" s="17"/>
      <c r="B1804" s="19" t="str">
        <f>IF($A1804="","",IFERROR(INDEX(Bills!$B:$B,MATCH($A1804,Bills!$A:$A,0)),""))</f>
        <v/>
      </c>
      <c r="C1804" s="17"/>
      <c r="D1804" s="21" t="str">
        <f>IF($C1804="","",IFERROR(VLOOKUP($C1804,Services!$A$4:$C$203,2,FALSE),"Other"))</f>
        <v/>
      </c>
      <c r="E1804" s="17"/>
      <c r="F1804" s="18" t="str">
        <f>IF($C1804="","",IFERROR(VLOOKUP($C1804,Services!$A$4:$C$203,3,FALSE),0))</f>
        <v/>
      </c>
      <c r="G1804" s="20" t="str">
        <f t="shared" si="56"/>
        <v/>
      </c>
      <c r="H1804" s="18"/>
      <c r="I1804" s="20" t="str">
        <f t="shared" si="57"/>
        <v/>
      </c>
      <c r="J1804" s="21" t="str">
        <f>IF(OR($A1804="",$C1804=""),"",$A1804&amp;"#"&amp;COUNTIFS($A$4:$A1804,$A1804,$C$4:$C1804,"&lt;&gt;"))</f>
        <v/>
      </c>
    </row>
    <row r="1805" spans="1:10" x14ac:dyDescent="0.3">
      <c r="A1805" s="17"/>
      <c r="B1805" s="19" t="str">
        <f>IF($A1805="","",IFERROR(INDEX(Bills!$B:$B,MATCH($A1805,Bills!$A:$A,0)),""))</f>
        <v/>
      </c>
      <c r="C1805" s="17"/>
      <c r="D1805" s="21" t="str">
        <f>IF($C1805="","",IFERROR(VLOOKUP($C1805,Services!$A$4:$C$203,2,FALSE),"Other"))</f>
        <v/>
      </c>
      <c r="E1805" s="17"/>
      <c r="F1805" s="18" t="str">
        <f>IF($C1805="","",IFERROR(VLOOKUP($C1805,Services!$A$4:$C$203,3,FALSE),0))</f>
        <v/>
      </c>
      <c r="G1805" s="20" t="str">
        <f t="shared" si="56"/>
        <v/>
      </c>
      <c r="H1805" s="18"/>
      <c r="I1805" s="20" t="str">
        <f t="shared" si="57"/>
        <v/>
      </c>
      <c r="J1805" s="21" t="str">
        <f>IF(OR($A1805="",$C1805=""),"",$A1805&amp;"#"&amp;COUNTIFS($A$4:$A1805,$A1805,$C$4:$C1805,"&lt;&gt;"))</f>
        <v/>
      </c>
    </row>
    <row r="1806" spans="1:10" x14ac:dyDescent="0.3">
      <c r="A1806" s="17"/>
      <c r="B1806" s="19" t="str">
        <f>IF($A1806="","",IFERROR(INDEX(Bills!$B:$B,MATCH($A1806,Bills!$A:$A,0)),""))</f>
        <v/>
      </c>
      <c r="C1806" s="17"/>
      <c r="D1806" s="21" t="str">
        <f>IF($C1806="","",IFERROR(VLOOKUP($C1806,Services!$A$4:$C$203,2,FALSE),"Other"))</f>
        <v/>
      </c>
      <c r="E1806" s="17"/>
      <c r="F1806" s="18" t="str">
        <f>IF($C1806="","",IFERROR(VLOOKUP($C1806,Services!$A$4:$C$203,3,FALSE),0))</f>
        <v/>
      </c>
      <c r="G1806" s="20" t="str">
        <f t="shared" si="56"/>
        <v/>
      </c>
      <c r="H1806" s="18"/>
      <c r="I1806" s="20" t="str">
        <f t="shared" si="57"/>
        <v/>
      </c>
      <c r="J1806" s="21" t="str">
        <f>IF(OR($A1806="",$C1806=""),"",$A1806&amp;"#"&amp;COUNTIFS($A$4:$A1806,$A1806,$C$4:$C1806,"&lt;&gt;"))</f>
        <v/>
      </c>
    </row>
    <row r="1807" spans="1:10" x14ac:dyDescent="0.3">
      <c r="A1807" s="17"/>
      <c r="B1807" s="19" t="str">
        <f>IF($A1807="","",IFERROR(INDEX(Bills!$B:$B,MATCH($A1807,Bills!$A:$A,0)),""))</f>
        <v/>
      </c>
      <c r="C1807" s="17"/>
      <c r="D1807" s="21" t="str">
        <f>IF($C1807="","",IFERROR(VLOOKUP($C1807,Services!$A$4:$C$203,2,FALSE),"Other"))</f>
        <v/>
      </c>
      <c r="E1807" s="17"/>
      <c r="F1807" s="18" t="str">
        <f>IF($C1807="","",IFERROR(VLOOKUP($C1807,Services!$A$4:$C$203,3,FALSE),0))</f>
        <v/>
      </c>
      <c r="G1807" s="20" t="str">
        <f t="shared" si="56"/>
        <v/>
      </c>
      <c r="H1807" s="18"/>
      <c r="I1807" s="20" t="str">
        <f t="shared" si="57"/>
        <v/>
      </c>
      <c r="J1807" s="21" t="str">
        <f>IF(OR($A1807="",$C1807=""),"",$A1807&amp;"#"&amp;COUNTIFS($A$4:$A1807,$A1807,$C$4:$C1807,"&lt;&gt;"))</f>
        <v/>
      </c>
    </row>
    <row r="1808" spans="1:10" x14ac:dyDescent="0.3">
      <c r="A1808" s="17"/>
      <c r="B1808" s="19" t="str">
        <f>IF($A1808="","",IFERROR(INDEX(Bills!$B:$B,MATCH($A1808,Bills!$A:$A,0)),""))</f>
        <v/>
      </c>
      <c r="C1808" s="17"/>
      <c r="D1808" s="21" t="str">
        <f>IF($C1808="","",IFERROR(VLOOKUP($C1808,Services!$A$4:$C$203,2,FALSE),"Other"))</f>
        <v/>
      </c>
      <c r="E1808" s="17"/>
      <c r="F1808" s="18" t="str">
        <f>IF($C1808="","",IFERROR(VLOOKUP($C1808,Services!$A$4:$C$203,3,FALSE),0))</f>
        <v/>
      </c>
      <c r="G1808" s="20" t="str">
        <f t="shared" si="56"/>
        <v/>
      </c>
      <c r="H1808" s="18"/>
      <c r="I1808" s="20" t="str">
        <f t="shared" si="57"/>
        <v/>
      </c>
      <c r="J1808" s="21" t="str">
        <f>IF(OR($A1808="",$C1808=""),"",$A1808&amp;"#"&amp;COUNTIFS($A$4:$A1808,$A1808,$C$4:$C1808,"&lt;&gt;"))</f>
        <v/>
      </c>
    </row>
    <row r="1809" spans="1:10" x14ac:dyDescent="0.3">
      <c r="A1809" s="17"/>
      <c r="B1809" s="19" t="str">
        <f>IF($A1809="","",IFERROR(INDEX(Bills!$B:$B,MATCH($A1809,Bills!$A:$A,0)),""))</f>
        <v/>
      </c>
      <c r="C1809" s="17"/>
      <c r="D1809" s="21" t="str">
        <f>IF($C1809="","",IFERROR(VLOOKUP($C1809,Services!$A$4:$C$203,2,FALSE),"Other"))</f>
        <v/>
      </c>
      <c r="E1809" s="17"/>
      <c r="F1809" s="18" t="str">
        <f>IF($C1809="","",IFERROR(VLOOKUP($C1809,Services!$A$4:$C$203,3,FALSE),0))</f>
        <v/>
      </c>
      <c r="G1809" s="20" t="str">
        <f t="shared" si="56"/>
        <v/>
      </c>
      <c r="H1809" s="18"/>
      <c r="I1809" s="20" t="str">
        <f t="shared" si="57"/>
        <v/>
      </c>
      <c r="J1809" s="21" t="str">
        <f>IF(OR($A1809="",$C1809=""),"",$A1809&amp;"#"&amp;COUNTIFS($A$4:$A1809,$A1809,$C$4:$C1809,"&lt;&gt;"))</f>
        <v/>
      </c>
    </row>
    <row r="1810" spans="1:10" x14ac:dyDescent="0.3">
      <c r="A1810" s="17"/>
      <c r="B1810" s="19" t="str">
        <f>IF($A1810="","",IFERROR(INDEX(Bills!$B:$B,MATCH($A1810,Bills!$A:$A,0)),""))</f>
        <v/>
      </c>
      <c r="C1810" s="17"/>
      <c r="D1810" s="21" t="str">
        <f>IF($C1810="","",IFERROR(VLOOKUP($C1810,Services!$A$4:$C$203,2,FALSE),"Other"))</f>
        <v/>
      </c>
      <c r="E1810" s="17"/>
      <c r="F1810" s="18" t="str">
        <f>IF($C1810="","",IFERROR(VLOOKUP($C1810,Services!$A$4:$C$203,3,FALSE),0))</f>
        <v/>
      </c>
      <c r="G1810" s="20" t="str">
        <f t="shared" si="56"/>
        <v/>
      </c>
      <c r="H1810" s="18"/>
      <c r="I1810" s="20" t="str">
        <f t="shared" si="57"/>
        <v/>
      </c>
      <c r="J1810" s="21" t="str">
        <f>IF(OR($A1810="",$C1810=""),"",$A1810&amp;"#"&amp;COUNTIFS($A$4:$A1810,$A1810,$C$4:$C1810,"&lt;&gt;"))</f>
        <v/>
      </c>
    </row>
    <row r="1811" spans="1:10" x14ac:dyDescent="0.3">
      <c r="A1811" s="17"/>
      <c r="B1811" s="19" t="str">
        <f>IF($A1811="","",IFERROR(INDEX(Bills!$B:$B,MATCH($A1811,Bills!$A:$A,0)),""))</f>
        <v/>
      </c>
      <c r="C1811" s="17"/>
      <c r="D1811" s="21" t="str">
        <f>IF($C1811="","",IFERROR(VLOOKUP($C1811,Services!$A$4:$C$203,2,FALSE),"Other"))</f>
        <v/>
      </c>
      <c r="E1811" s="17"/>
      <c r="F1811" s="18" t="str">
        <f>IF($C1811="","",IFERROR(VLOOKUP($C1811,Services!$A$4:$C$203,3,FALSE),0))</f>
        <v/>
      </c>
      <c r="G1811" s="20" t="str">
        <f t="shared" si="56"/>
        <v/>
      </c>
      <c r="H1811" s="18"/>
      <c r="I1811" s="20" t="str">
        <f t="shared" si="57"/>
        <v/>
      </c>
      <c r="J1811" s="21" t="str">
        <f>IF(OR($A1811="",$C1811=""),"",$A1811&amp;"#"&amp;COUNTIFS($A$4:$A1811,$A1811,$C$4:$C1811,"&lt;&gt;"))</f>
        <v/>
      </c>
    </row>
    <row r="1812" spans="1:10" x14ac:dyDescent="0.3">
      <c r="A1812" s="17"/>
      <c r="B1812" s="19" t="str">
        <f>IF($A1812="","",IFERROR(INDEX(Bills!$B:$B,MATCH($A1812,Bills!$A:$A,0)),""))</f>
        <v/>
      </c>
      <c r="C1812" s="17"/>
      <c r="D1812" s="21" t="str">
        <f>IF($C1812="","",IFERROR(VLOOKUP($C1812,Services!$A$4:$C$203,2,FALSE),"Other"))</f>
        <v/>
      </c>
      <c r="E1812" s="17"/>
      <c r="F1812" s="18" t="str">
        <f>IF($C1812="","",IFERROR(VLOOKUP($C1812,Services!$A$4:$C$203,3,FALSE),0))</f>
        <v/>
      </c>
      <c r="G1812" s="20" t="str">
        <f t="shared" si="56"/>
        <v/>
      </c>
      <c r="H1812" s="18"/>
      <c r="I1812" s="20" t="str">
        <f t="shared" si="57"/>
        <v/>
      </c>
      <c r="J1812" s="21" t="str">
        <f>IF(OR($A1812="",$C1812=""),"",$A1812&amp;"#"&amp;COUNTIFS($A$4:$A1812,$A1812,$C$4:$C1812,"&lt;&gt;"))</f>
        <v/>
      </c>
    </row>
    <row r="1813" spans="1:10" x14ac:dyDescent="0.3">
      <c r="A1813" s="17"/>
      <c r="B1813" s="19" t="str">
        <f>IF($A1813="","",IFERROR(INDEX(Bills!$B:$B,MATCH($A1813,Bills!$A:$A,0)),""))</f>
        <v/>
      </c>
      <c r="C1813" s="17"/>
      <c r="D1813" s="21" t="str">
        <f>IF($C1813="","",IFERROR(VLOOKUP($C1813,Services!$A$4:$C$203,2,FALSE),"Other"))</f>
        <v/>
      </c>
      <c r="E1813" s="17"/>
      <c r="F1813" s="18" t="str">
        <f>IF($C1813="","",IFERROR(VLOOKUP($C1813,Services!$A$4:$C$203,3,FALSE),0))</f>
        <v/>
      </c>
      <c r="G1813" s="20" t="str">
        <f t="shared" si="56"/>
        <v/>
      </c>
      <c r="H1813" s="18"/>
      <c r="I1813" s="20" t="str">
        <f t="shared" si="57"/>
        <v/>
      </c>
      <c r="J1813" s="21" t="str">
        <f>IF(OR($A1813="",$C1813=""),"",$A1813&amp;"#"&amp;COUNTIFS($A$4:$A1813,$A1813,$C$4:$C1813,"&lt;&gt;"))</f>
        <v/>
      </c>
    </row>
    <row r="1814" spans="1:10" x14ac:dyDescent="0.3">
      <c r="A1814" s="17"/>
      <c r="B1814" s="19" t="str">
        <f>IF($A1814="","",IFERROR(INDEX(Bills!$B:$B,MATCH($A1814,Bills!$A:$A,0)),""))</f>
        <v/>
      </c>
      <c r="C1814" s="17"/>
      <c r="D1814" s="21" t="str">
        <f>IF($C1814="","",IFERROR(VLOOKUP($C1814,Services!$A$4:$C$203,2,FALSE),"Other"))</f>
        <v/>
      </c>
      <c r="E1814" s="17"/>
      <c r="F1814" s="18" t="str">
        <f>IF($C1814="","",IFERROR(VLOOKUP($C1814,Services!$A$4:$C$203,3,FALSE),0))</f>
        <v/>
      </c>
      <c r="G1814" s="20" t="str">
        <f t="shared" si="56"/>
        <v/>
      </c>
      <c r="H1814" s="18"/>
      <c r="I1814" s="20" t="str">
        <f t="shared" si="57"/>
        <v/>
      </c>
      <c r="J1814" s="21" t="str">
        <f>IF(OR($A1814="",$C1814=""),"",$A1814&amp;"#"&amp;COUNTIFS($A$4:$A1814,$A1814,$C$4:$C1814,"&lt;&gt;"))</f>
        <v/>
      </c>
    </row>
    <row r="1815" spans="1:10" x14ac:dyDescent="0.3">
      <c r="A1815" s="17"/>
      <c r="B1815" s="19" t="str">
        <f>IF($A1815="","",IFERROR(INDEX(Bills!$B:$B,MATCH($A1815,Bills!$A:$A,0)),""))</f>
        <v/>
      </c>
      <c r="C1815" s="17"/>
      <c r="D1815" s="21" t="str">
        <f>IF($C1815="","",IFERROR(VLOOKUP($C1815,Services!$A$4:$C$203,2,FALSE),"Other"))</f>
        <v/>
      </c>
      <c r="E1815" s="17"/>
      <c r="F1815" s="18" t="str">
        <f>IF($C1815="","",IFERROR(VLOOKUP($C1815,Services!$A$4:$C$203,3,FALSE),0))</f>
        <v/>
      </c>
      <c r="G1815" s="20" t="str">
        <f t="shared" si="56"/>
        <v/>
      </c>
      <c r="H1815" s="18"/>
      <c r="I1815" s="20" t="str">
        <f t="shared" si="57"/>
        <v/>
      </c>
      <c r="J1815" s="21" t="str">
        <f>IF(OR($A1815="",$C1815=""),"",$A1815&amp;"#"&amp;COUNTIFS($A$4:$A1815,$A1815,$C$4:$C1815,"&lt;&gt;"))</f>
        <v/>
      </c>
    </row>
    <row r="1816" spans="1:10" x14ac:dyDescent="0.3">
      <c r="A1816" s="17"/>
      <c r="B1816" s="19" t="str">
        <f>IF($A1816="","",IFERROR(INDEX(Bills!$B:$B,MATCH($A1816,Bills!$A:$A,0)),""))</f>
        <v/>
      </c>
      <c r="C1816" s="17"/>
      <c r="D1816" s="21" t="str">
        <f>IF($C1816="","",IFERROR(VLOOKUP($C1816,Services!$A$4:$C$203,2,FALSE),"Other"))</f>
        <v/>
      </c>
      <c r="E1816" s="17"/>
      <c r="F1816" s="18" t="str">
        <f>IF($C1816="","",IFERROR(VLOOKUP($C1816,Services!$A$4:$C$203,3,FALSE),0))</f>
        <v/>
      </c>
      <c r="G1816" s="20" t="str">
        <f t="shared" si="56"/>
        <v/>
      </c>
      <c r="H1816" s="18"/>
      <c r="I1816" s="20" t="str">
        <f t="shared" si="57"/>
        <v/>
      </c>
      <c r="J1816" s="21" t="str">
        <f>IF(OR($A1816="",$C1816=""),"",$A1816&amp;"#"&amp;COUNTIFS($A$4:$A1816,$A1816,$C$4:$C1816,"&lt;&gt;"))</f>
        <v/>
      </c>
    </row>
    <row r="1817" spans="1:10" x14ac:dyDescent="0.3">
      <c r="A1817" s="17"/>
      <c r="B1817" s="19" t="str">
        <f>IF($A1817="","",IFERROR(INDEX(Bills!$B:$B,MATCH($A1817,Bills!$A:$A,0)),""))</f>
        <v/>
      </c>
      <c r="C1817" s="17"/>
      <c r="D1817" s="21" t="str">
        <f>IF($C1817="","",IFERROR(VLOOKUP($C1817,Services!$A$4:$C$203,2,FALSE),"Other"))</f>
        <v/>
      </c>
      <c r="E1817" s="17"/>
      <c r="F1817" s="18" t="str">
        <f>IF($C1817="","",IFERROR(VLOOKUP($C1817,Services!$A$4:$C$203,3,FALSE),0))</f>
        <v/>
      </c>
      <c r="G1817" s="20" t="str">
        <f t="shared" si="56"/>
        <v/>
      </c>
      <c r="H1817" s="18"/>
      <c r="I1817" s="20" t="str">
        <f t="shared" si="57"/>
        <v/>
      </c>
      <c r="J1817" s="21" t="str">
        <f>IF(OR($A1817="",$C1817=""),"",$A1817&amp;"#"&amp;COUNTIFS($A$4:$A1817,$A1817,$C$4:$C1817,"&lt;&gt;"))</f>
        <v/>
      </c>
    </row>
    <row r="1818" spans="1:10" x14ac:dyDescent="0.3">
      <c r="A1818" s="17"/>
      <c r="B1818" s="19" t="str">
        <f>IF($A1818="","",IFERROR(INDEX(Bills!$B:$B,MATCH($A1818,Bills!$A:$A,0)),""))</f>
        <v/>
      </c>
      <c r="C1818" s="17"/>
      <c r="D1818" s="21" t="str">
        <f>IF($C1818="","",IFERROR(VLOOKUP($C1818,Services!$A$4:$C$203,2,FALSE),"Other"))</f>
        <v/>
      </c>
      <c r="E1818" s="17"/>
      <c r="F1818" s="18" t="str">
        <f>IF($C1818="","",IFERROR(VLOOKUP($C1818,Services!$A$4:$C$203,3,FALSE),0))</f>
        <v/>
      </c>
      <c r="G1818" s="20" t="str">
        <f t="shared" si="56"/>
        <v/>
      </c>
      <c r="H1818" s="18"/>
      <c r="I1818" s="20" t="str">
        <f t="shared" si="57"/>
        <v/>
      </c>
      <c r="J1818" s="21" t="str">
        <f>IF(OR($A1818="",$C1818=""),"",$A1818&amp;"#"&amp;COUNTIFS($A$4:$A1818,$A1818,$C$4:$C1818,"&lt;&gt;"))</f>
        <v/>
      </c>
    </row>
    <row r="1819" spans="1:10" x14ac:dyDescent="0.3">
      <c r="A1819" s="17"/>
      <c r="B1819" s="19" t="str">
        <f>IF($A1819="","",IFERROR(INDEX(Bills!$B:$B,MATCH($A1819,Bills!$A:$A,0)),""))</f>
        <v/>
      </c>
      <c r="C1819" s="17"/>
      <c r="D1819" s="21" t="str">
        <f>IF($C1819="","",IFERROR(VLOOKUP($C1819,Services!$A$4:$C$203,2,FALSE),"Other"))</f>
        <v/>
      </c>
      <c r="E1819" s="17"/>
      <c r="F1819" s="18" t="str">
        <f>IF($C1819="","",IFERROR(VLOOKUP($C1819,Services!$A$4:$C$203,3,FALSE),0))</f>
        <v/>
      </c>
      <c r="G1819" s="20" t="str">
        <f t="shared" si="56"/>
        <v/>
      </c>
      <c r="H1819" s="18"/>
      <c r="I1819" s="20" t="str">
        <f t="shared" si="57"/>
        <v/>
      </c>
      <c r="J1819" s="21" t="str">
        <f>IF(OR($A1819="",$C1819=""),"",$A1819&amp;"#"&amp;COUNTIFS($A$4:$A1819,$A1819,$C$4:$C1819,"&lt;&gt;"))</f>
        <v/>
      </c>
    </row>
    <row r="1820" spans="1:10" x14ac:dyDescent="0.3">
      <c r="A1820" s="17"/>
      <c r="B1820" s="19" t="str">
        <f>IF($A1820="","",IFERROR(INDEX(Bills!$B:$B,MATCH($A1820,Bills!$A:$A,0)),""))</f>
        <v/>
      </c>
      <c r="C1820" s="17"/>
      <c r="D1820" s="21" t="str">
        <f>IF($C1820="","",IFERROR(VLOOKUP($C1820,Services!$A$4:$C$203,2,FALSE),"Other"))</f>
        <v/>
      </c>
      <c r="E1820" s="17"/>
      <c r="F1820" s="18" t="str">
        <f>IF($C1820="","",IFERROR(VLOOKUP($C1820,Services!$A$4:$C$203,3,FALSE),0))</f>
        <v/>
      </c>
      <c r="G1820" s="20" t="str">
        <f t="shared" si="56"/>
        <v/>
      </c>
      <c r="H1820" s="18"/>
      <c r="I1820" s="20" t="str">
        <f t="shared" si="57"/>
        <v/>
      </c>
      <c r="J1820" s="21" t="str">
        <f>IF(OR($A1820="",$C1820=""),"",$A1820&amp;"#"&amp;COUNTIFS($A$4:$A1820,$A1820,$C$4:$C1820,"&lt;&gt;"))</f>
        <v/>
      </c>
    </row>
    <row r="1821" spans="1:10" x14ac:dyDescent="0.3">
      <c r="A1821" s="17"/>
      <c r="B1821" s="19" t="str">
        <f>IF($A1821="","",IFERROR(INDEX(Bills!$B:$B,MATCH($A1821,Bills!$A:$A,0)),""))</f>
        <v/>
      </c>
      <c r="C1821" s="17"/>
      <c r="D1821" s="21" t="str">
        <f>IF($C1821="","",IFERROR(VLOOKUP($C1821,Services!$A$4:$C$203,2,FALSE),"Other"))</f>
        <v/>
      </c>
      <c r="E1821" s="17"/>
      <c r="F1821" s="18" t="str">
        <f>IF($C1821="","",IFERROR(VLOOKUP($C1821,Services!$A$4:$C$203,3,FALSE),0))</f>
        <v/>
      </c>
      <c r="G1821" s="20" t="str">
        <f t="shared" si="56"/>
        <v/>
      </c>
      <c r="H1821" s="18"/>
      <c r="I1821" s="20" t="str">
        <f t="shared" si="57"/>
        <v/>
      </c>
      <c r="J1821" s="21" t="str">
        <f>IF(OR($A1821="",$C1821=""),"",$A1821&amp;"#"&amp;COUNTIFS($A$4:$A1821,$A1821,$C$4:$C1821,"&lt;&gt;"))</f>
        <v/>
      </c>
    </row>
    <row r="1822" spans="1:10" x14ac:dyDescent="0.3">
      <c r="A1822" s="17"/>
      <c r="B1822" s="19" t="str">
        <f>IF($A1822="","",IFERROR(INDEX(Bills!$B:$B,MATCH($A1822,Bills!$A:$A,0)),""))</f>
        <v/>
      </c>
      <c r="C1822" s="17"/>
      <c r="D1822" s="21" t="str">
        <f>IF($C1822="","",IFERROR(VLOOKUP($C1822,Services!$A$4:$C$203,2,FALSE),"Other"))</f>
        <v/>
      </c>
      <c r="E1822" s="17"/>
      <c r="F1822" s="18" t="str">
        <f>IF($C1822="","",IFERROR(VLOOKUP($C1822,Services!$A$4:$C$203,3,FALSE),0))</f>
        <v/>
      </c>
      <c r="G1822" s="20" t="str">
        <f t="shared" si="56"/>
        <v/>
      </c>
      <c r="H1822" s="18"/>
      <c r="I1822" s="20" t="str">
        <f t="shared" si="57"/>
        <v/>
      </c>
      <c r="J1822" s="21" t="str">
        <f>IF(OR($A1822="",$C1822=""),"",$A1822&amp;"#"&amp;COUNTIFS($A$4:$A1822,$A1822,$C$4:$C1822,"&lt;&gt;"))</f>
        <v/>
      </c>
    </row>
    <row r="1823" spans="1:10" x14ac:dyDescent="0.3">
      <c r="A1823" s="17"/>
      <c r="B1823" s="19" t="str">
        <f>IF($A1823="","",IFERROR(INDEX(Bills!$B:$B,MATCH($A1823,Bills!$A:$A,0)),""))</f>
        <v/>
      </c>
      <c r="C1823" s="17"/>
      <c r="D1823" s="21" t="str">
        <f>IF($C1823="","",IFERROR(VLOOKUP($C1823,Services!$A$4:$C$203,2,FALSE),"Other"))</f>
        <v/>
      </c>
      <c r="E1823" s="17"/>
      <c r="F1823" s="18" t="str">
        <f>IF($C1823="","",IFERROR(VLOOKUP($C1823,Services!$A$4:$C$203,3,FALSE),0))</f>
        <v/>
      </c>
      <c r="G1823" s="20" t="str">
        <f t="shared" si="56"/>
        <v/>
      </c>
      <c r="H1823" s="18"/>
      <c r="I1823" s="20" t="str">
        <f t="shared" si="57"/>
        <v/>
      </c>
      <c r="J1823" s="21" t="str">
        <f>IF(OR($A1823="",$C1823=""),"",$A1823&amp;"#"&amp;COUNTIFS($A$4:$A1823,$A1823,$C$4:$C1823,"&lt;&gt;"))</f>
        <v/>
      </c>
    </row>
    <row r="1824" spans="1:10" x14ac:dyDescent="0.3">
      <c r="A1824" s="17"/>
      <c r="B1824" s="19" t="str">
        <f>IF($A1824="","",IFERROR(INDEX(Bills!$B:$B,MATCH($A1824,Bills!$A:$A,0)),""))</f>
        <v/>
      </c>
      <c r="C1824" s="17"/>
      <c r="D1824" s="21" t="str">
        <f>IF($C1824="","",IFERROR(VLOOKUP($C1824,Services!$A$4:$C$203,2,FALSE),"Other"))</f>
        <v/>
      </c>
      <c r="E1824" s="17"/>
      <c r="F1824" s="18" t="str">
        <f>IF($C1824="","",IFERROR(VLOOKUP($C1824,Services!$A$4:$C$203,3,FALSE),0))</f>
        <v/>
      </c>
      <c r="G1824" s="20" t="str">
        <f t="shared" si="56"/>
        <v/>
      </c>
      <c r="H1824" s="18"/>
      <c r="I1824" s="20" t="str">
        <f t="shared" si="57"/>
        <v/>
      </c>
      <c r="J1824" s="21" t="str">
        <f>IF(OR($A1824="",$C1824=""),"",$A1824&amp;"#"&amp;COUNTIFS($A$4:$A1824,$A1824,$C$4:$C1824,"&lt;&gt;"))</f>
        <v/>
      </c>
    </row>
    <row r="1825" spans="1:10" x14ac:dyDescent="0.3">
      <c r="A1825" s="17"/>
      <c r="B1825" s="19" t="str">
        <f>IF($A1825="","",IFERROR(INDEX(Bills!$B:$B,MATCH($A1825,Bills!$A:$A,0)),""))</f>
        <v/>
      </c>
      <c r="C1825" s="17"/>
      <c r="D1825" s="21" t="str">
        <f>IF($C1825="","",IFERROR(VLOOKUP($C1825,Services!$A$4:$C$203,2,FALSE),"Other"))</f>
        <v/>
      </c>
      <c r="E1825" s="17"/>
      <c r="F1825" s="18" t="str">
        <f>IF($C1825="","",IFERROR(VLOOKUP($C1825,Services!$A$4:$C$203,3,FALSE),0))</f>
        <v/>
      </c>
      <c r="G1825" s="20" t="str">
        <f t="shared" si="56"/>
        <v/>
      </c>
      <c r="H1825" s="18"/>
      <c r="I1825" s="20" t="str">
        <f t="shared" si="57"/>
        <v/>
      </c>
      <c r="J1825" s="21" t="str">
        <f>IF(OR($A1825="",$C1825=""),"",$A1825&amp;"#"&amp;COUNTIFS($A$4:$A1825,$A1825,$C$4:$C1825,"&lt;&gt;"))</f>
        <v/>
      </c>
    </row>
    <row r="1826" spans="1:10" x14ac:dyDescent="0.3">
      <c r="A1826" s="17"/>
      <c r="B1826" s="19" t="str">
        <f>IF($A1826="","",IFERROR(INDEX(Bills!$B:$B,MATCH($A1826,Bills!$A:$A,0)),""))</f>
        <v/>
      </c>
      <c r="C1826" s="17"/>
      <c r="D1826" s="21" t="str">
        <f>IF($C1826="","",IFERROR(VLOOKUP($C1826,Services!$A$4:$C$203,2,FALSE),"Other"))</f>
        <v/>
      </c>
      <c r="E1826" s="17"/>
      <c r="F1826" s="18" t="str">
        <f>IF($C1826="","",IFERROR(VLOOKUP($C1826,Services!$A$4:$C$203,3,FALSE),0))</f>
        <v/>
      </c>
      <c r="G1826" s="20" t="str">
        <f t="shared" si="56"/>
        <v/>
      </c>
      <c r="H1826" s="18"/>
      <c r="I1826" s="20" t="str">
        <f t="shared" si="57"/>
        <v/>
      </c>
      <c r="J1826" s="21" t="str">
        <f>IF(OR($A1826="",$C1826=""),"",$A1826&amp;"#"&amp;COUNTIFS($A$4:$A1826,$A1826,$C$4:$C1826,"&lt;&gt;"))</f>
        <v/>
      </c>
    </row>
    <row r="1827" spans="1:10" x14ac:dyDescent="0.3">
      <c r="A1827" s="17"/>
      <c r="B1827" s="19" t="str">
        <f>IF($A1827="","",IFERROR(INDEX(Bills!$B:$B,MATCH($A1827,Bills!$A:$A,0)),""))</f>
        <v/>
      </c>
      <c r="C1827" s="17"/>
      <c r="D1827" s="21" t="str">
        <f>IF($C1827="","",IFERROR(VLOOKUP($C1827,Services!$A$4:$C$203,2,FALSE),"Other"))</f>
        <v/>
      </c>
      <c r="E1827" s="17"/>
      <c r="F1827" s="18" t="str">
        <f>IF($C1827="","",IFERROR(VLOOKUP($C1827,Services!$A$4:$C$203,3,FALSE),0))</f>
        <v/>
      </c>
      <c r="G1827" s="20" t="str">
        <f t="shared" si="56"/>
        <v/>
      </c>
      <c r="H1827" s="18"/>
      <c r="I1827" s="20" t="str">
        <f t="shared" si="57"/>
        <v/>
      </c>
      <c r="J1827" s="21" t="str">
        <f>IF(OR($A1827="",$C1827=""),"",$A1827&amp;"#"&amp;COUNTIFS($A$4:$A1827,$A1827,$C$4:$C1827,"&lt;&gt;"))</f>
        <v/>
      </c>
    </row>
    <row r="1828" spans="1:10" x14ac:dyDescent="0.3">
      <c r="A1828" s="17"/>
      <c r="B1828" s="19" t="str">
        <f>IF($A1828="","",IFERROR(INDEX(Bills!$B:$B,MATCH($A1828,Bills!$A:$A,0)),""))</f>
        <v/>
      </c>
      <c r="C1828" s="17"/>
      <c r="D1828" s="21" t="str">
        <f>IF($C1828="","",IFERROR(VLOOKUP($C1828,Services!$A$4:$C$203,2,FALSE),"Other"))</f>
        <v/>
      </c>
      <c r="E1828" s="17"/>
      <c r="F1828" s="18" t="str">
        <f>IF($C1828="","",IFERROR(VLOOKUP($C1828,Services!$A$4:$C$203,3,FALSE),0))</f>
        <v/>
      </c>
      <c r="G1828" s="20" t="str">
        <f t="shared" si="56"/>
        <v/>
      </c>
      <c r="H1828" s="18"/>
      <c r="I1828" s="20" t="str">
        <f t="shared" si="57"/>
        <v/>
      </c>
      <c r="J1828" s="21" t="str">
        <f>IF(OR($A1828="",$C1828=""),"",$A1828&amp;"#"&amp;COUNTIFS($A$4:$A1828,$A1828,$C$4:$C1828,"&lt;&gt;"))</f>
        <v/>
      </c>
    </row>
    <row r="1829" spans="1:10" x14ac:dyDescent="0.3">
      <c r="A1829" s="17"/>
      <c r="B1829" s="19" t="str">
        <f>IF($A1829="","",IFERROR(INDEX(Bills!$B:$B,MATCH($A1829,Bills!$A:$A,0)),""))</f>
        <v/>
      </c>
      <c r="C1829" s="17"/>
      <c r="D1829" s="21" t="str">
        <f>IF($C1829="","",IFERROR(VLOOKUP($C1829,Services!$A$4:$C$203,2,FALSE),"Other"))</f>
        <v/>
      </c>
      <c r="E1829" s="17"/>
      <c r="F1829" s="18" t="str">
        <f>IF($C1829="","",IFERROR(VLOOKUP($C1829,Services!$A$4:$C$203,3,FALSE),0))</f>
        <v/>
      </c>
      <c r="G1829" s="20" t="str">
        <f t="shared" si="56"/>
        <v/>
      </c>
      <c r="H1829" s="18"/>
      <c r="I1829" s="20" t="str">
        <f t="shared" si="57"/>
        <v/>
      </c>
      <c r="J1829" s="21" t="str">
        <f>IF(OR($A1829="",$C1829=""),"",$A1829&amp;"#"&amp;COUNTIFS($A$4:$A1829,$A1829,$C$4:$C1829,"&lt;&gt;"))</f>
        <v/>
      </c>
    </row>
    <row r="1830" spans="1:10" x14ac:dyDescent="0.3">
      <c r="A1830" s="17"/>
      <c r="B1830" s="19" t="str">
        <f>IF($A1830="","",IFERROR(INDEX(Bills!$B:$B,MATCH($A1830,Bills!$A:$A,0)),""))</f>
        <v/>
      </c>
      <c r="C1830" s="17"/>
      <c r="D1830" s="21" t="str">
        <f>IF($C1830="","",IFERROR(VLOOKUP($C1830,Services!$A$4:$C$203,2,FALSE),"Other"))</f>
        <v/>
      </c>
      <c r="E1830" s="17"/>
      <c r="F1830" s="18" t="str">
        <f>IF($C1830="","",IFERROR(VLOOKUP($C1830,Services!$A$4:$C$203,3,FALSE),0))</f>
        <v/>
      </c>
      <c r="G1830" s="20" t="str">
        <f t="shared" si="56"/>
        <v/>
      </c>
      <c r="H1830" s="18"/>
      <c r="I1830" s="20" t="str">
        <f t="shared" si="57"/>
        <v/>
      </c>
      <c r="J1830" s="21" t="str">
        <f>IF(OR($A1830="",$C1830=""),"",$A1830&amp;"#"&amp;COUNTIFS($A$4:$A1830,$A1830,$C$4:$C1830,"&lt;&gt;"))</f>
        <v/>
      </c>
    </row>
    <row r="1831" spans="1:10" x14ac:dyDescent="0.3">
      <c r="A1831" s="17"/>
      <c r="B1831" s="19" t="str">
        <f>IF($A1831="","",IFERROR(INDEX(Bills!$B:$B,MATCH($A1831,Bills!$A:$A,0)),""))</f>
        <v/>
      </c>
      <c r="C1831" s="17"/>
      <c r="D1831" s="21" t="str">
        <f>IF($C1831="","",IFERROR(VLOOKUP($C1831,Services!$A$4:$C$203,2,FALSE),"Other"))</f>
        <v/>
      </c>
      <c r="E1831" s="17"/>
      <c r="F1831" s="18" t="str">
        <f>IF($C1831="","",IFERROR(VLOOKUP($C1831,Services!$A$4:$C$203,3,FALSE),0))</f>
        <v/>
      </c>
      <c r="G1831" s="20" t="str">
        <f t="shared" si="56"/>
        <v/>
      </c>
      <c r="H1831" s="18"/>
      <c r="I1831" s="20" t="str">
        <f t="shared" si="57"/>
        <v/>
      </c>
      <c r="J1831" s="21" t="str">
        <f>IF(OR($A1831="",$C1831=""),"",$A1831&amp;"#"&amp;COUNTIFS($A$4:$A1831,$A1831,$C$4:$C1831,"&lt;&gt;"))</f>
        <v/>
      </c>
    </row>
    <row r="1832" spans="1:10" x14ac:dyDescent="0.3">
      <c r="A1832" s="17"/>
      <c r="B1832" s="19" t="str">
        <f>IF($A1832="","",IFERROR(INDEX(Bills!$B:$B,MATCH($A1832,Bills!$A:$A,0)),""))</f>
        <v/>
      </c>
      <c r="C1832" s="17"/>
      <c r="D1832" s="21" t="str">
        <f>IF($C1832="","",IFERROR(VLOOKUP($C1832,Services!$A$4:$C$203,2,FALSE),"Other"))</f>
        <v/>
      </c>
      <c r="E1832" s="17"/>
      <c r="F1832" s="18" t="str">
        <f>IF($C1832="","",IFERROR(VLOOKUP($C1832,Services!$A$4:$C$203,3,FALSE),0))</f>
        <v/>
      </c>
      <c r="G1832" s="20" t="str">
        <f t="shared" si="56"/>
        <v/>
      </c>
      <c r="H1832" s="18"/>
      <c r="I1832" s="20" t="str">
        <f t="shared" si="57"/>
        <v/>
      </c>
      <c r="J1832" s="21" t="str">
        <f>IF(OR($A1832="",$C1832=""),"",$A1832&amp;"#"&amp;COUNTIFS($A$4:$A1832,$A1832,$C$4:$C1832,"&lt;&gt;"))</f>
        <v/>
      </c>
    </row>
    <row r="1833" spans="1:10" x14ac:dyDescent="0.3">
      <c r="A1833" s="17"/>
      <c r="B1833" s="19" t="str">
        <f>IF($A1833="","",IFERROR(INDEX(Bills!$B:$B,MATCH($A1833,Bills!$A:$A,0)),""))</f>
        <v/>
      </c>
      <c r="C1833" s="17"/>
      <c r="D1833" s="21" t="str">
        <f>IF($C1833="","",IFERROR(VLOOKUP($C1833,Services!$A$4:$C$203,2,FALSE),"Other"))</f>
        <v/>
      </c>
      <c r="E1833" s="17"/>
      <c r="F1833" s="18" t="str">
        <f>IF($C1833="","",IFERROR(VLOOKUP($C1833,Services!$A$4:$C$203,3,FALSE),0))</f>
        <v/>
      </c>
      <c r="G1833" s="20" t="str">
        <f t="shared" si="56"/>
        <v/>
      </c>
      <c r="H1833" s="18"/>
      <c r="I1833" s="20" t="str">
        <f t="shared" si="57"/>
        <v/>
      </c>
      <c r="J1833" s="21" t="str">
        <f>IF(OR($A1833="",$C1833=""),"",$A1833&amp;"#"&amp;COUNTIFS($A$4:$A1833,$A1833,$C$4:$C1833,"&lt;&gt;"))</f>
        <v/>
      </c>
    </row>
    <row r="1834" spans="1:10" x14ac:dyDescent="0.3">
      <c r="A1834" s="17"/>
      <c r="B1834" s="19" t="str">
        <f>IF($A1834="","",IFERROR(INDEX(Bills!$B:$B,MATCH($A1834,Bills!$A:$A,0)),""))</f>
        <v/>
      </c>
      <c r="C1834" s="17"/>
      <c r="D1834" s="21" t="str">
        <f>IF($C1834="","",IFERROR(VLOOKUP($C1834,Services!$A$4:$C$203,2,FALSE),"Other"))</f>
        <v/>
      </c>
      <c r="E1834" s="17"/>
      <c r="F1834" s="18" t="str">
        <f>IF($C1834="","",IFERROR(VLOOKUP($C1834,Services!$A$4:$C$203,3,FALSE),0))</f>
        <v/>
      </c>
      <c r="G1834" s="20" t="str">
        <f t="shared" si="56"/>
        <v/>
      </c>
      <c r="H1834" s="18"/>
      <c r="I1834" s="20" t="str">
        <f t="shared" si="57"/>
        <v/>
      </c>
      <c r="J1834" s="21" t="str">
        <f>IF(OR($A1834="",$C1834=""),"",$A1834&amp;"#"&amp;COUNTIFS($A$4:$A1834,$A1834,$C$4:$C1834,"&lt;&gt;"))</f>
        <v/>
      </c>
    </row>
    <row r="1835" spans="1:10" x14ac:dyDescent="0.3">
      <c r="A1835" s="17"/>
      <c r="B1835" s="19" t="str">
        <f>IF($A1835="","",IFERROR(INDEX(Bills!$B:$B,MATCH($A1835,Bills!$A:$A,0)),""))</f>
        <v/>
      </c>
      <c r="C1835" s="17"/>
      <c r="D1835" s="21" t="str">
        <f>IF($C1835="","",IFERROR(VLOOKUP($C1835,Services!$A$4:$C$203,2,FALSE),"Other"))</f>
        <v/>
      </c>
      <c r="E1835" s="17"/>
      <c r="F1835" s="18" t="str">
        <f>IF($C1835="","",IFERROR(VLOOKUP($C1835,Services!$A$4:$C$203,3,FALSE),0))</f>
        <v/>
      </c>
      <c r="G1835" s="20" t="str">
        <f t="shared" si="56"/>
        <v/>
      </c>
      <c r="H1835" s="18"/>
      <c r="I1835" s="20" t="str">
        <f t="shared" si="57"/>
        <v/>
      </c>
      <c r="J1835" s="21" t="str">
        <f>IF(OR($A1835="",$C1835=""),"",$A1835&amp;"#"&amp;COUNTIFS($A$4:$A1835,$A1835,$C$4:$C1835,"&lt;&gt;"))</f>
        <v/>
      </c>
    </row>
    <row r="1836" spans="1:10" x14ac:dyDescent="0.3">
      <c r="A1836" s="17"/>
      <c r="B1836" s="19" t="str">
        <f>IF($A1836="","",IFERROR(INDEX(Bills!$B:$B,MATCH($A1836,Bills!$A:$A,0)),""))</f>
        <v/>
      </c>
      <c r="C1836" s="17"/>
      <c r="D1836" s="21" t="str">
        <f>IF($C1836="","",IFERROR(VLOOKUP($C1836,Services!$A$4:$C$203,2,FALSE),"Other"))</f>
        <v/>
      </c>
      <c r="E1836" s="17"/>
      <c r="F1836" s="18" t="str">
        <f>IF($C1836="","",IFERROR(VLOOKUP($C1836,Services!$A$4:$C$203,3,FALSE),0))</f>
        <v/>
      </c>
      <c r="G1836" s="20" t="str">
        <f t="shared" si="56"/>
        <v/>
      </c>
      <c r="H1836" s="18"/>
      <c r="I1836" s="20" t="str">
        <f t="shared" si="57"/>
        <v/>
      </c>
      <c r="J1836" s="21" t="str">
        <f>IF(OR($A1836="",$C1836=""),"",$A1836&amp;"#"&amp;COUNTIFS($A$4:$A1836,$A1836,$C$4:$C1836,"&lt;&gt;"))</f>
        <v/>
      </c>
    </row>
    <row r="1837" spans="1:10" x14ac:dyDescent="0.3">
      <c r="A1837" s="17"/>
      <c r="B1837" s="19" t="str">
        <f>IF($A1837="","",IFERROR(INDEX(Bills!$B:$B,MATCH($A1837,Bills!$A:$A,0)),""))</f>
        <v/>
      </c>
      <c r="C1837" s="17"/>
      <c r="D1837" s="21" t="str">
        <f>IF($C1837="","",IFERROR(VLOOKUP($C1837,Services!$A$4:$C$203,2,FALSE),"Other"))</f>
        <v/>
      </c>
      <c r="E1837" s="17"/>
      <c r="F1837" s="18" t="str">
        <f>IF($C1837="","",IFERROR(VLOOKUP($C1837,Services!$A$4:$C$203,3,FALSE),0))</f>
        <v/>
      </c>
      <c r="G1837" s="20" t="str">
        <f t="shared" si="56"/>
        <v/>
      </c>
      <c r="H1837" s="18"/>
      <c r="I1837" s="20" t="str">
        <f t="shared" si="57"/>
        <v/>
      </c>
      <c r="J1837" s="21" t="str">
        <f>IF(OR($A1837="",$C1837=""),"",$A1837&amp;"#"&amp;COUNTIFS($A$4:$A1837,$A1837,$C$4:$C1837,"&lt;&gt;"))</f>
        <v/>
      </c>
    </row>
    <row r="1838" spans="1:10" x14ac:dyDescent="0.3">
      <c r="A1838" s="17"/>
      <c r="B1838" s="19" t="str">
        <f>IF($A1838="","",IFERROR(INDEX(Bills!$B:$B,MATCH($A1838,Bills!$A:$A,0)),""))</f>
        <v/>
      </c>
      <c r="C1838" s="17"/>
      <c r="D1838" s="21" t="str">
        <f>IF($C1838="","",IFERROR(VLOOKUP($C1838,Services!$A$4:$C$203,2,FALSE),"Other"))</f>
        <v/>
      </c>
      <c r="E1838" s="17"/>
      <c r="F1838" s="18" t="str">
        <f>IF($C1838="","",IFERROR(VLOOKUP($C1838,Services!$A$4:$C$203,3,FALSE),0))</f>
        <v/>
      </c>
      <c r="G1838" s="20" t="str">
        <f t="shared" si="56"/>
        <v/>
      </c>
      <c r="H1838" s="18"/>
      <c r="I1838" s="20" t="str">
        <f t="shared" si="57"/>
        <v/>
      </c>
      <c r="J1838" s="21" t="str">
        <f>IF(OR($A1838="",$C1838=""),"",$A1838&amp;"#"&amp;COUNTIFS($A$4:$A1838,$A1838,$C$4:$C1838,"&lt;&gt;"))</f>
        <v/>
      </c>
    </row>
    <row r="1839" spans="1:10" x14ac:dyDescent="0.3">
      <c r="A1839" s="17"/>
      <c r="B1839" s="19" t="str">
        <f>IF($A1839="","",IFERROR(INDEX(Bills!$B:$B,MATCH($A1839,Bills!$A:$A,0)),""))</f>
        <v/>
      </c>
      <c r="C1839" s="17"/>
      <c r="D1839" s="21" t="str">
        <f>IF($C1839="","",IFERROR(VLOOKUP($C1839,Services!$A$4:$C$203,2,FALSE),"Other"))</f>
        <v/>
      </c>
      <c r="E1839" s="17"/>
      <c r="F1839" s="18" t="str">
        <f>IF($C1839="","",IFERROR(VLOOKUP($C1839,Services!$A$4:$C$203,3,FALSE),0))</f>
        <v/>
      </c>
      <c r="G1839" s="20" t="str">
        <f t="shared" si="56"/>
        <v/>
      </c>
      <c r="H1839" s="18"/>
      <c r="I1839" s="20" t="str">
        <f t="shared" si="57"/>
        <v/>
      </c>
      <c r="J1839" s="21" t="str">
        <f>IF(OR($A1839="",$C1839=""),"",$A1839&amp;"#"&amp;COUNTIFS($A$4:$A1839,$A1839,$C$4:$C1839,"&lt;&gt;"))</f>
        <v/>
      </c>
    </row>
    <row r="1840" spans="1:10" x14ac:dyDescent="0.3">
      <c r="A1840" s="17"/>
      <c r="B1840" s="19" t="str">
        <f>IF($A1840="","",IFERROR(INDEX(Bills!$B:$B,MATCH($A1840,Bills!$A:$A,0)),""))</f>
        <v/>
      </c>
      <c r="C1840" s="17"/>
      <c r="D1840" s="21" t="str">
        <f>IF($C1840="","",IFERROR(VLOOKUP($C1840,Services!$A$4:$C$203,2,FALSE),"Other"))</f>
        <v/>
      </c>
      <c r="E1840" s="17"/>
      <c r="F1840" s="18" t="str">
        <f>IF($C1840="","",IFERROR(VLOOKUP($C1840,Services!$A$4:$C$203,3,FALSE),0))</f>
        <v/>
      </c>
      <c r="G1840" s="20" t="str">
        <f t="shared" si="56"/>
        <v/>
      </c>
      <c r="H1840" s="18"/>
      <c r="I1840" s="20" t="str">
        <f t="shared" si="57"/>
        <v/>
      </c>
      <c r="J1840" s="21" t="str">
        <f>IF(OR($A1840="",$C1840=""),"",$A1840&amp;"#"&amp;COUNTIFS($A$4:$A1840,$A1840,$C$4:$C1840,"&lt;&gt;"))</f>
        <v/>
      </c>
    </row>
    <row r="1841" spans="1:10" x14ac:dyDescent="0.3">
      <c r="A1841" s="17"/>
      <c r="B1841" s="19" t="str">
        <f>IF($A1841="","",IFERROR(INDEX(Bills!$B:$B,MATCH($A1841,Bills!$A:$A,0)),""))</f>
        <v/>
      </c>
      <c r="C1841" s="17"/>
      <c r="D1841" s="21" t="str">
        <f>IF($C1841="","",IFERROR(VLOOKUP($C1841,Services!$A$4:$C$203,2,FALSE),"Other"))</f>
        <v/>
      </c>
      <c r="E1841" s="17"/>
      <c r="F1841" s="18" t="str">
        <f>IF($C1841="","",IFERROR(VLOOKUP($C1841,Services!$A$4:$C$203,3,FALSE),0))</f>
        <v/>
      </c>
      <c r="G1841" s="20" t="str">
        <f t="shared" si="56"/>
        <v/>
      </c>
      <c r="H1841" s="18"/>
      <c r="I1841" s="20" t="str">
        <f t="shared" si="57"/>
        <v/>
      </c>
      <c r="J1841" s="21" t="str">
        <f>IF(OR($A1841="",$C1841=""),"",$A1841&amp;"#"&amp;COUNTIFS($A$4:$A1841,$A1841,$C$4:$C1841,"&lt;&gt;"))</f>
        <v/>
      </c>
    </row>
    <row r="1842" spans="1:10" x14ac:dyDescent="0.3">
      <c r="A1842" s="17"/>
      <c r="B1842" s="19" t="str">
        <f>IF($A1842="","",IFERROR(INDEX(Bills!$B:$B,MATCH($A1842,Bills!$A:$A,0)),""))</f>
        <v/>
      </c>
      <c r="C1842" s="17"/>
      <c r="D1842" s="21" t="str">
        <f>IF($C1842="","",IFERROR(VLOOKUP($C1842,Services!$A$4:$C$203,2,FALSE),"Other"))</f>
        <v/>
      </c>
      <c r="E1842" s="17"/>
      <c r="F1842" s="18" t="str">
        <f>IF($C1842="","",IFERROR(VLOOKUP($C1842,Services!$A$4:$C$203,3,FALSE),0))</f>
        <v/>
      </c>
      <c r="G1842" s="20" t="str">
        <f t="shared" si="56"/>
        <v/>
      </c>
      <c r="H1842" s="18"/>
      <c r="I1842" s="20" t="str">
        <f t="shared" si="57"/>
        <v/>
      </c>
      <c r="J1842" s="21" t="str">
        <f>IF(OR($A1842="",$C1842=""),"",$A1842&amp;"#"&amp;COUNTIFS($A$4:$A1842,$A1842,$C$4:$C1842,"&lt;&gt;"))</f>
        <v/>
      </c>
    </row>
    <row r="1843" spans="1:10" x14ac:dyDescent="0.3">
      <c r="A1843" s="17"/>
      <c r="B1843" s="19" t="str">
        <f>IF($A1843="","",IFERROR(INDEX(Bills!$B:$B,MATCH($A1843,Bills!$A:$A,0)),""))</f>
        <v/>
      </c>
      <c r="C1843" s="17"/>
      <c r="D1843" s="21" t="str">
        <f>IF($C1843="","",IFERROR(VLOOKUP($C1843,Services!$A$4:$C$203,2,FALSE),"Other"))</f>
        <v/>
      </c>
      <c r="E1843" s="17"/>
      <c r="F1843" s="18" t="str">
        <f>IF($C1843="","",IFERROR(VLOOKUP($C1843,Services!$A$4:$C$203,3,FALSE),0))</f>
        <v/>
      </c>
      <c r="G1843" s="20" t="str">
        <f t="shared" si="56"/>
        <v/>
      </c>
      <c r="H1843" s="18"/>
      <c r="I1843" s="20" t="str">
        <f t="shared" si="57"/>
        <v/>
      </c>
      <c r="J1843" s="21" t="str">
        <f>IF(OR($A1843="",$C1843=""),"",$A1843&amp;"#"&amp;COUNTIFS($A$4:$A1843,$A1843,$C$4:$C1843,"&lt;&gt;"))</f>
        <v/>
      </c>
    </row>
    <row r="1844" spans="1:10" x14ac:dyDescent="0.3">
      <c r="A1844" s="17"/>
      <c r="B1844" s="19" t="str">
        <f>IF($A1844="","",IFERROR(INDEX(Bills!$B:$B,MATCH($A1844,Bills!$A:$A,0)),""))</f>
        <v/>
      </c>
      <c r="C1844" s="17"/>
      <c r="D1844" s="21" t="str">
        <f>IF($C1844="","",IFERROR(VLOOKUP($C1844,Services!$A$4:$C$203,2,FALSE),"Other"))</f>
        <v/>
      </c>
      <c r="E1844" s="17"/>
      <c r="F1844" s="18" t="str">
        <f>IF($C1844="","",IFERROR(VLOOKUP($C1844,Services!$A$4:$C$203,3,FALSE),0))</f>
        <v/>
      </c>
      <c r="G1844" s="20" t="str">
        <f t="shared" si="56"/>
        <v/>
      </c>
      <c r="H1844" s="18"/>
      <c r="I1844" s="20" t="str">
        <f t="shared" si="57"/>
        <v/>
      </c>
      <c r="J1844" s="21" t="str">
        <f>IF(OR($A1844="",$C1844=""),"",$A1844&amp;"#"&amp;COUNTIFS($A$4:$A1844,$A1844,$C$4:$C1844,"&lt;&gt;"))</f>
        <v/>
      </c>
    </row>
    <row r="1845" spans="1:10" x14ac:dyDescent="0.3">
      <c r="A1845" s="17"/>
      <c r="B1845" s="19" t="str">
        <f>IF($A1845="","",IFERROR(INDEX(Bills!$B:$B,MATCH($A1845,Bills!$A:$A,0)),""))</f>
        <v/>
      </c>
      <c r="C1845" s="17"/>
      <c r="D1845" s="21" t="str">
        <f>IF($C1845="","",IFERROR(VLOOKUP($C1845,Services!$A$4:$C$203,2,FALSE),"Other"))</f>
        <v/>
      </c>
      <c r="E1845" s="17"/>
      <c r="F1845" s="18" t="str">
        <f>IF($C1845="","",IFERROR(VLOOKUP($C1845,Services!$A$4:$C$203,3,FALSE),0))</f>
        <v/>
      </c>
      <c r="G1845" s="20" t="str">
        <f t="shared" si="56"/>
        <v/>
      </c>
      <c r="H1845" s="18"/>
      <c r="I1845" s="20" t="str">
        <f t="shared" si="57"/>
        <v/>
      </c>
      <c r="J1845" s="21" t="str">
        <f>IF(OR($A1845="",$C1845=""),"",$A1845&amp;"#"&amp;COUNTIFS($A$4:$A1845,$A1845,$C$4:$C1845,"&lt;&gt;"))</f>
        <v/>
      </c>
    </row>
    <row r="1846" spans="1:10" x14ac:dyDescent="0.3">
      <c r="A1846" s="17"/>
      <c r="B1846" s="19" t="str">
        <f>IF($A1846="","",IFERROR(INDEX(Bills!$B:$B,MATCH($A1846,Bills!$A:$A,0)),""))</f>
        <v/>
      </c>
      <c r="C1846" s="17"/>
      <c r="D1846" s="21" t="str">
        <f>IF($C1846="","",IFERROR(VLOOKUP($C1846,Services!$A$4:$C$203,2,FALSE),"Other"))</f>
        <v/>
      </c>
      <c r="E1846" s="17"/>
      <c r="F1846" s="18" t="str">
        <f>IF($C1846="","",IFERROR(VLOOKUP($C1846,Services!$A$4:$C$203,3,FALSE),0))</f>
        <v/>
      </c>
      <c r="G1846" s="20" t="str">
        <f t="shared" si="56"/>
        <v/>
      </c>
      <c r="H1846" s="18"/>
      <c r="I1846" s="20" t="str">
        <f t="shared" si="57"/>
        <v/>
      </c>
      <c r="J1846" s="21" t="str">
        <f>IF(OR($A1846="",$C1846=""),"",$A1846&amp;"#"&amp;COUNTIFS($A$4:$A1846,$A1846,$C$4:$C1846,"&lt;&gt;"))</f>
        <v/>
      </c>
    </row>
    <row r="1847" spans="1:10" x14ac:dyDescent="0.3">
      <c r="A1847" s="17"/>
      <c r="B1847" s="19" t="str">
        <f>IF($A1847="","",IFERROR(INDEX(Bills!$B:$B,MATCH($A1847,Bills!$A:$A,0)),""))</f>
        <v/>
      </c>
      <c r="C1847" s="17"/>
      <c r="D1847" s="21" t="str">
        <f>IF($C1847="","",IFERROR(VLOOKUP($C1847,Services!$A$4:$C$203,2,FALSE),"Other"))</f>
        <v/>
      </c>
      <c r="E1847" s="17"/>
      <c r="F1847" s="18" t="str">
        <f>IF($C1847="","",IFERROR(VLOOKUP($C1847,Services!$A$4:$C$203,3,FALSE),0))</f>
        <v/>
      </c>
      <c r="G1847" s="20" t="str">
        <f t="shared" si="56"/>
        <v/>
      </c>
      <c r="H1847" s="18"/>
      <c r="I1847" s="20" t="str">
        <f t="shared" si="57"/>
        <v/>
      </c>
      <c r="J1847" s="21" t="str">
        <f>IF(OR($A1847="",$C1847=""),"",$A1847&amp;"#"&amp;COUNTIFS($A$4:$A1847,$A1847,$C$4:$C1847,"&lt;&gt;"))</f>
        <v/>
      </c>
    </row>
    <row r="1848" spans="1:10" x14ac:dyDescent="0.3">
      <c r="A1848" s="17"/>
      <c r="B1848" s="19" t="str">
        <f>IF($A1848="","",IFERROR(INDEX(Bills!$B:$B,MATCH($A1848,Bills!$A:$A,0)),""))</f>
        <v/>
      </c>
      <c r="C1848" s="17"/>
      <c r="D1848" s="21" t="str">
        <f>IF($C1848="","",IFERROR(VLOOKUP($C1848,Services!$A$4:$C$203,2,FALSE),"Other"))</f>
        <v/>
      </c>
      <c r="E1848" s="17"/>
      <c r="F1848" s="18" t="str">
        <f>IF($C1848="","",IFERROR(VLOOKUP($C1848,Services!$A$4:$C$203,3,FALSE),0))</f>
        <v/>
      </c>
      <c r="G1848" s="20" t="str">
        <f t="shared" si="56"/>
        <v/>
      </c>
      <c r="H1848" s="18"/>
      <c r="I1848" s="20" t="str">
        <f t="shared" si="57"/>
        <v/>
      </c>
      <c r="J1848" s="21" t="str">
        <f>IF(OR($A1848="",$C1848=""),"",$A1848&amp;"#"&amp;COUNTIFS($A$4:$A1848,$A1848,$C$4:$C1848,"&lt;&gt;"))</f>
        <v/>
      </c>
    </row>
    <row r="1849" spans="1:10" x14ac:dyDescent="0.3">
      <c r="A1849" s="17"/>
      <c r="B1849" s="19" t="str">
        <f>IF($A1849="","",IFERROR(INDEX(Bills!$B:$B,MATCH($A1849,Bills!$A:$A,0)),""))</f>
        <v/>
      </c>
      <c r="C1849" s="17"/>
      <c r="D1849" s="21" t="str">
        <f>IF($C1849="","",IFERROR(VLOOKUP($C1849,Services!$A$4:$C$203,2,FALSE),"Other"))</f>
        <v/>
      </c>
      <c r="E1849" s="17"/>
      <c r="F1849" s="18" t="str">
        <f>IF($C1849="","",IFERROR(VLOOKUP($C1849,Services!$A$4:$C$203,3,FALSE),0))</f>
        <v/>
      </c>
      <c r="G1849" s="20" t="str">
        <f t="shared" si="56"/>
        <v/>
      </c>
      <c r="H1849" s="18"/>
      <c r="I1849" s="20" t="str">
        <f t="shared" si="57"/>
        <v/>
      </c>
      <c r="J1849" s="21" t="str">
        <f>IF(OR($A1849="",$C1849=""),"",$A1849&amp;"#"&amp;COUNTIFS($A$4:$A1849,$A1849,$C$4:$C1849,"&lt;&gt;"))</f>
        <v/>
      </c>
    </row>
    <row r="1850" spans="1:10" x14ac:dyDescent="0.3">
      <c r="A1850" s="17"/>
      <c r="B1850" s="19" t="str">
        <f>IF($A1850="","",IFERROR(INDEX(Bills!$B:$B,MATCH($A1850,Bills!$A:$A,0)),""))</f>
        <v/>
      </c>
      <c r="C1850" s="17"/>
      <c r="D1850" s="21" t="str">
        <f>IF($C1850="","",IFERROR(VLOOKUP($C1850,Services!$A$4:$C$203,2,FALSE),"Other"))</f>
        <v/>
      </c>
      <c r="E1850" s="17"/>
      <c r="F1850" s="18" t="str">
        <f>IF($C1850="","",IFERROR(VLOOKUP($C1850,Services!$A$4:$C$203,3,FALSE),0))</f>
        <v/>
      </c>
      <c r="G1850" s="20" t="str">
        <f t="shared" si="56"/>
        <v/>
      </c>
      <c r="H1850" s="18"/>
      <c r="I1850" s="20" t="str">
        <f t="shared" si="57"/>
        <v/>
      </c>
      <c r="J1850" s="21" t="str">
        <f>IF(OR($A1850="",$C1850=""),"",$A1850&amp;"#"&amp;COUNTIFS($A$4:$A1850,$A1850,$C$4:$C1850,"&lt;&gt;"))</f>
        <v/>
      </c>
    </row>
    <row r="1851" spans="1:10" x14ac:dyDescent="0.3">
      <c r="A1851" s="17"/>
      <c r="B1851" s="19" t="str">
        <f>IF($A1851="","",IFERROR(INDEX(Bills!$B:$B,MATCH($A1851,Bills!$A:$A,0)),""))</f>
        <v/>
      </c>
      <c r="C1851" s="17"/>
      <c r="D1851" s="21" t="str">
        <f>IF($C1851="","",IFERROR(VLOOKUP($C1851,Services!$A$4:$C$203,2,FALSE),"Other"))</f>
        <v/>
      </c>
      <c r="E1851" s="17"/>
      <c r="F1851" s="18" t="str">
        <f>IF($C1851="","",IFERROR(VLOOKUP($C1851,Services!$A$4:$C$203,3,FALSE),0))</f>
        <v/>
      </c>
      <c r="G1851" s="20" t="str">
        <f t="shared" si="56"/>
        <v/>
      </c>
      <c r="H1851" s="18"/>
      <c r="I1851" s="20" t="str">
        <f t="shared" si="57"/>
        <v/>
      </c>
      <c r="J1851" s="21" t="str">
        <f>IF(OR($A1851="",$C1851=""),"",$A1851&amp;"#"&amp;COUNTIFS($A$4:$A1851,$A1851,$C$4:$C1851,"&lt;&gt;"))</f>
        <v/>
      </c>
    </row>
    <row r="1852" spans="1:10" x14ac:dyDescent="0.3">
      <c r="A1852" s="17"/>
      <c r="B1852" s="19" t="str">
        <f>IF($A1852="","",IFERROR(INDEX(Bills!$B:$B,MATCH($A1852,Bills!$A:$A,0)),""))</f>
        <v/>
      </c>
      <c r="C1852" s="17"/>
      <c r="D1852" s="21" t="str">
        <f>IF($C1852="","",IFERROR(VLOOKUP($C1852,Services!$A$4:$C$203,2,FALSE),"Other"))</f>
        <v/>
      </c>
      <c r="E1852" s="17"/>
      <c r="F1852" s="18" t="str">
        <f>IF($C1852="","",IFERROR(VLOOKUP($C1852,Services!$A$4:$C$203,3,FALSE),0))</f>
        <v/>
      </c>
      <c r="G1852" s="20" t="str">
        <f t="shared" si="56"/>
        <v/>
      </c>
      <c r="H1852" s="18"/>
      <c r="I1852" s="20" t="str">
        <f t="shared" si="57"/>
        <v/>
      </c>
      <c r="J1852" s="21" t="str">
        <f>IF(OR($A1852="",$C1852=""),"",$A1852&amp;"#"&amp;COUNTIFS($A$4:$A1852,$A1852,$C$4:$C1852,"&lt;&gt;"))</f>
        <v/>
      </c>
    </row>
    <row r="1853" spans="1:10" x14ac:dyDescent="0.3">
      <c r="A1853" s="17"/>
      <c r="B1853" s="19" t="str">
        <f>IF($A1853="","",IFERROR(INDEX(Bills!$B:$B,MATCH($A1853,Bills!$A:$A,0)),""))</f>
        <v/>
      </c>
      <c r="C1853" s="17"/>
      <c r="D1853" s="21" t="str">
        <f>IF($C1853="","",IFERROR(VLOOKUP($C1853,Services!$A$4:$C$203,2,FALSE),"Other"))</f>
        <v/>
      </c>
      <c r="E1853" s="17"/>
      <c r="F1853" s="18" t="str">
        <f>IF($C1853="","",IFERROR(VLOOKUP($C1853,Services!$A$4:$C$203,3,FALSE),0))</f>
        <v/>
      </c>
      <c r="G1853" s="20" t="str">
        <f t="shared" si="56"/>
        <v/>
      </c>
      <c r="H1853" s="18"/>
      <c r="I1853" s="20" t="str">
        <f t="shared" si="57"/>
        <v/>
      </c>
      <c r="J1853" s="21" t="str">
        <f>IF(OR($A1853="",$C1853=""),"",$A1853&amp;"#"&amp;COUNTIFS($A$4:$A1853,$A1853,$C$4:$C1853,"&lt;&gt;"))</f>
        <v/>
      </c>
    </row>
    <row r="1854" spans="1:10" x14ac:dyDescent="0.3">
      <c r="A1854" s="17"/>
      <c r="B1854" s="19" t="str">
        <f>IF($A1854="","",IFERROR(INDEX(Bills!$B:$B,MATCH($A1854,Bills!$A:$A,0)),""))</f>
        <v/>
      </c>
      <c r="C1854" s="17"/>
      <c r="D1854" s="21" t="str">
        <f>IF($C1854="","",IFERROR(VLOOKUP($C1854,Services!$A$4:$C$203,2,FALSE),"Other"))</f>
        <v/>
      </c>
      <c r="E1854" s="17"/>
      <c r="F1854" s="18" t="str">
        <f>IF($C1854="","",IFERROR(VLOOKUP($C1854,Services!$A$4:$C$203,3,FALSE),0))</f>
        <v/>
      </c>
      <c r="G1854" s="20" t="str">
        <f t="shared" si="56"/>
        <v/>
      </c>
      <c r="H1854" s="18"/>
      <c r="I1854" s="20" t="str">
        <f t="shared" si="57"/>
        <v/>
      </c>
      <c r="J1854" s="21" t="str">
        <f>IF(OR($A1854="",$C1854=""),"",$A1854&amp;"#"&amp;COUNTIFS($A$4:$A1854,$A1854,$C$4:$C1854,"&lt;&gt;"))</f>
        <v/>
      </c>
    </row>
    <row r="1855" spans="1:10" x14ac:dyDescent="0.3">
      <c r="A1855" s="17"/>
      <c r="B1855" s="19" t="str">
        <f>IF($A1855="","",IFERROR(INDEX(Bills!$B:$B,MATCH($A1855,Bills!$A:$A,0)),""))</f>
        <v/>
      </c>
      <c r="C1855" s="17"/>
      <c r="D1855" s="21" t="str">
        <f>IF($C1855="","",IFERROR(VLOOKUP($C1855,Services!$A$4:$C$203,2,FALSE),"Other"))</f>
        <v/>
      </c>
      <c r="E1855" s="17"/>
      <c r="F1855" s="18" t="str">
        <f>IF($C1855="","",IFERROR(VLOOKUP($C1855,Services!$A$4:$C$203,3,FALSE),0))</f>
        <v/>
      </c>
      <c r="G1855" s="20" t="str">
        <f t="shared" si="56"/>
        <v/>
      </c>
      <c r="H1855" s="18"/>
      <c r="I1855" s="20" t="str">
        <f t="shared" si="57"/>
        <v/>
      </c>
      <c r="J1855" s="21" t="str">
        <f>IF(OR($A1855="",$C1855=""),"",$A1855&amp;"#"&amp;COUNTIFS($A$4:$A1855,$A1855,$C$4:$C1855,"&lt;&gt;"))</f>
        <v/>
      </c>
    </row>
    <row r="1856" spans="1:10" x14ac:dyDescent="0.3">
      <c r="A1856" s="17"/>
      <c r="B1856" s="19" t="str">
        <f>IF($A1856="","",IFERROR(INDEX(Bills!$B:$B,MATCH($A1856,Bills!$A:$A,0)),""))</f>
        <v/>
      </c>
      <c r="C1856" s="17"/>
      <c r="D1856" s="21" t="str">
        <f>IF($C1856="","",IFERROR(VLOOKUP($C1856,Services!$A$4:$C$203,2,FALSE),"Other"))</f>
        <v/>
      </c>
      <c r="E1856" s="17"/>
      <c r="F1856" s="18" t="str">
        <f>IF($C1856="","",IFERROR(VLOOKUP($C1856,Services!$A$4:$C$203,3,FALSE),0))</f>
        <v/>
      </c>
      <c r="G1856" s="20" t="str">
        <f t="shared" si="56"/>
        <v/>
      </c>
      <c r="H1856" s="18"/>
      <c r="I1856" s="20" t="str">
        <f t="shared" si="57"/>
        <v/>
      </c>
      <c r="J1856" s="21" t="str">
        <f>IF(OR($A1856="",$C1856=""),"",$A1856&amp;"#"&amp;COUNTIFS($A$4:$A1856,$A1856,$C$4:$C1856,"&lt;&gt;"))</f>
        <v/>
      </c>
    </row>
    <row r="1857" spans="1:10" x14ac:dyDescent="0.3">
      <c r="A1857" s="17"/>
      <c r="B1857" s="19" t="str">
        <f>IF($A1857="","",IFERROR(INDEX(Bills!$B:$B,MATCH($A1857,Bills!$A:$A,0)),""))</f>
        <v/>
      </c>
      <c r="C1857" s="17"/>
      <c r="D1857" s="21" t="str">
        <f>IF($C1857="","",IFERROR(VLOOKUP($C1857,Services!$A$4:$C$203,2,FALSE),"Other"))</f>
        <v/>
      </c>
      <c r="E1857" s="17"/>
      <c r="F1857" s="18" t="str">
        <f>IF($C1857="","",IFERROR(VLOOKUP($C1857,Services!$A$4:$C$203,3,FALSE),0))</f>
        <v/>
      </c>
      <c r="G1857" s="20" t="str">
        <f t="shared" si="56"/>
        <v/>
      </c>
      <c r="H1857" s="18"/>
      <c r="I1857" s="20" t="str">
        <f t="shared" si="57"/>
        <v/>
      </c>
      <c r="J1857" s="21" t="str">
        <f>IF(OR($A1857="",$C1857=""),"",$A1857&amp;"#"&amp;COUNTIFS($A$4:$A1857,$A1857,$C$4:$C1857,"&lt;&gt;"))</f>
        <v/>
      </c>
    </row>
    <row r="1858" spans="1:10" x14ac:dyDescent="0.3">
      <c r="A1858" s="17"/>
      <c r="B1858" s="19" t="str">
        <f>IF($A1858="","",IFERROR(INDEX(Bills!$B:$B,MATCH($A1858,Bills!$A:$A,0)),""))</f>
        <v/>
      </c>
      <c r="C1858" s="17"/>
      <c r="D1858" s="21" t="str">
        <f>IF($C1858="","",IFERROR(VLOOKUP($C1858,Services!$A$4:$C$203,2,FALSE),"Other"))</f>
        <v/>
      </c>
      <c r="E1858" s="17"/>
      <c r="F1858" s="18" t="str">
        <f>IF($C1858="","",IFERROR(VLOOKUP($C1858,Services!$A$4:$C$203,3,FALSE),0))</f>
        <v/>
      </c>
      <c r="G1858" s="20" t="str">
        <f t="shared" si="56"/>
        <v/>
      </c>
      <c r="H1858" s="18"/>
      <c r="I1858" s="20" t="str">
        <f t="shared" si="57"/>
        <v/>
      </c>
      <c r="J1858" s="21" t="str">
        <f>IF(OR($A1858="",$C1858=""),"",$A1858&amp;"#"&amp;COUNTIFS($A$4:$A1858,$A1858,$C$4:$C1858,"&lt;&gt;"))</f>
        <v/>
      </c>
    </row>
    <row r="1859" spans="1:10" x14ac:dyDescent="0.3">
      <c r="A1859" s="17"/>
      <c r="B1859" s="19" t="str">
        <f>IF($A1859="","",IFERROR(INDEX(Bills!$B:$B,MATCH($A1859,Bills!$A:$A,0)),""))</f>
        <v/>
      </c>
      <c r="C1859" s="17"/>
      <c r="D1859" s="21" t="str">
        <f>IF($C1859="","",IFERROR(VLOOKUP($C1859,Services!$A$4:$C$203,2,FALSE),"Other"))</f>
        <v/>
      </c>
      <c r="E1859" s="17"/>
      <c r="F1859" s="18" t="str">
        <f>IF($C1859="","",IFERROR(VLOOKUP($C1859,Services!$A$4:$C$203,3,FALSE),0))</f>
        <v/>
      </c>
      <c r="G1859" s="20" t="str">
        <f t="shared" si="56"/>
        <v/>
      </c>
      <c r="H1859" s="18"/>
      <c r="I1859" s="20" t="str">
        <f t="shared" si="57"/>
        <v/>
      </c>
      <c r="J1859" s="21" t="str">
        <f>IF(OR($A1859="",$C1859=""),"",$A1859&amp;"#"&amp;COUNTIFS($A$4:$A1859,$A1859,$C$4:$C1859,"&lt;&gt;"))</f>
        <v/>
      </c>
    </row>
    <row r="1860" spans="1:10" x14ac:dyDescent="0.3">
      <c r="A1860" s="17"/>
      <c r="B1860" s="19" t="str">
        <f>IF($A1860="","",IFERROR(INDEX(Bills!$B:$B,MATCH($A1860,Bills!$A:$A,0)),""))</f>
        <v/>
      </c>
      <c r="C1860" s="17"/>
      <c r="D1860" s="21" t="str">
        <f>IF($C1860="","",IFERROR(VLOOKUP($C1860,Services!$A$4:$C$203,2,FALSE),"Other"))</f>
        <v/>
      </c>
      <c r="E1860" s="17"/>
      <c r="F1860" s="18" t="str">
        <f>IF($C1860="","",IFERROR(VLOOKUP($C1860,Services!$A$4:$C$203,3,FALSE),0))</f>
        <v/>
      </c>
      <c r="G1860" s="20" t="str">
        <f t="shared" ref="G1860:G1923" si="58">IF($C1860="","",IF($E1860="",1,N($E1860))*N($F1860))</f>
        <v/>
      </c>
      <c r="H1860" s="18"/>
      <c r="I1860" s="20" t="str">
        <f t="shared" ref="I1860:I1923" si="59">IF($C1860="","",G1860-N(H1860))</f>
        <v/>
      </c>
      <c r="J1860" s="21" t="str">
        <f>IF(OR($A1860="",$C1860=""),"",$A1860&amp;"#"&amp;COUNTIFS($A$4:$A1860,$A1860,$C$4:$C1860,"&lt;&gt;"))</f>
        <v/>
      </c>
    </row>
    <row r="1861" spans="1:10" x14ac:dyDescent="0.3">
      <c r="A1861" s="17"/>
      <c r="B1861" s="19" t="str">
        <f>IF($A1861="","",IFERROR(INDEX(Bills!$B:$B,MATCH($A1861,Bills!$A:$A,0)),""))</f>
        <v/>
      </c>
      <c r="C1861" s="17"/>
      <c r="D1861" s="21" t="str">
        <f>IF($C1861="","",IFERROR(VLOOKUP($C1861,Services!$A$4:$C$203,2,FALSE),"Other"))</f>
        <v/>
      </c>
      <c r="E1861" s="17"/>
      <c r="F1861" s="18" t="str">
        <f>IF($C1861="","",IFERROR(VLOOKUP($C1861,Services!$A$4:$C$203,3,FALSE),0))</f>
        <v/>
      </c>
      <c r="G1861" s="20" t="str">
        <f t="shared" si="58"/>
        <v/>
      </c>
      <c r="H1861" s="18"/>
      <c r="I1861" s="20" t="str">
        <f t="shared" si="59"/>
        <v/>
      </c>
      <c r="J1861" s="21" t="str">
        <f>IF(OR($A1861="",$C1861=""),"",$A1861&amp;"#"&amp;COUNTIFS($A$4:$A1861,$A1861,$C$4:$C1861,"&lt;&gt;"))</f>
        <v/>
      </c>
    </row>
    <row r="1862" spans="1:10" x14ac:dyDescent="0.3">
      <c r="A1862" s="17"/>
      <c r="B1862" s="19" t="str">
        <f>IF($A1862="","",IFERROR(INDEX(Bills!$B:$B,MATCH($A1862,Bills!$A:$A,0)),""))</f>
        <v/>
      </c>
      <c r="C1862" s="17"/>
      <c r="D1862" s="21" t="str">
        <f>IF($C1862="","",IFERROR(VLOOKUP($C1862,Services!$A$4:$C$203,2,FALSE),"Other"))</f>
        <v/>
      </c>
      <c r="E1862" s="17"/>
      <c r="F1862" s="18" t="str">
        <f>IF($C1862="","",IFERROR(VLOOKUP($C1862,Services!$A$4:$C$203,3,FALSE),0))</f>
        <v/>
      </c>
      <c r="G1862" s="20" t="str">
        <f t="shared" si="58"/>
        <v/>
      </c>
      <c r="H1862" s="18"/>
      <c r="I1862" s="20" t="str">
        <f t="shared" si="59"/>
        <v/>
      </c>
      <c r="J1862" s="21" t="str">
        <f>IF(OR($A1862="",$C1862=""),"",$A1862&amp;"#"&amp;COUNTIFS($A$4:$A1862,$A1862,$C$4:$C1862,"&lt;&gt;"))</f>
        <v/>
      </c>
    </row>
    <row r="1863" spans="1:10" x14ac:dyDescent="0.3">
      <c r="A1863" s="17"/>
      <c r="B1863" s="19" t="str">
        <f>IF($A1863="","",IFERROR(INDEX(Bills!$B:$B,MATCH($A1863,Bills!$A:$A,0)),""))</f>
        <v/>
      </c>
      <c r="C1863" s="17"/>
      <c r="D1863" s="21" t="str">
        <f>IF($C1863="","",IFERROR(VLOOKUP($C1863,Services!$A$4:$C$203,2,FALSE),"Other"))</f>
        <v/>
      </c>
      <c r="E1863" s="17"/>
      <c r="F1863" s="18" t="str">
        <f>IF($C1863="","",IFERROR(VLOOKUP($C1863,Services!$A$4:$C$203,3,FALSE),0))</f>
        <v/>
      </c>
      <c r="G1863" s="20" t="str">
        <f t="shared" si="58"/>
        <v/>
      </c>
      <c r="H1863" s="18"/>
      <c r="I1863" s="20" t="str">
        <f t="shared" si="59"/>
        <v/>
      </c>
      <c r="J1863" s="21" t="str">
        <f>IF(OR($A1863="",$C1863=""),"",$A1863&amp;"#"&amp;COUNTIFS($A$4:$A1863,$A1863,$C$4:$C1863,"&lt;&gt;"))</f>
        <v/>
      </c>
    </row>
    <row r="1864" spans="1:10" x14ac:dyDescent="0.3">
      <c r="A1864" s="17"/>
      <c r="B1864" s="19" t="str">
        <f>IF($A1864="","",IFERROR(INDEX(Bills!$B:$B,MATCH($A1864,Bills!$A:$A,0)),""))</f>
        <v/>
      </c>
      <c r="C1864" s="17"/>
      <c r="D1864" s="21" t="str">
        <f>IF($C1864="","",IFERROR(VLOOKUP($C1864,Services!$A$4:$C$203,2,FALSE),"Other"))</f>
        <v/>
      </c>
      <c r="E1864" s="17"/>
      <c r="F1864" s="18" t="str">
        <f>IF($C1864="","",IFERROR(VLOOKUP($C1864,Services!$A$4:$C$203,3,FALSE),0))</f>
        <v/>
      </c>
      <c r="G1864" s="20" t="str">
        <f t="shared" si="58"/>
        <v/>
      </c>
      <c r="H1864" s="18"/>
      <c r="I1864" s="20" t="str">
        <f t="shared" si="59"/>
        <v/>
      </c>
      <c r="J1864" s="21" t="str">
        <f>IF(OR($A1864="",$C1864=""),"",$A1864&amp;"#"&amp;COUNTIFS($A$4:$A1864,$A1864,$C$4:$C1864,"&lt;&gt;"))</f>
        <v/>
      </c>
    </row>
    <row r="1865" spans="1:10" x14ac:dyDescent="0.3">
      <c r="A1865" s="17"/>
      <c r="B1865" s="19" t="str">
        <f>IF($A1865="","",IFERROR(INDEX(Bills!$B:$B,MATCH($A1865,Bills!$A:$A,0)),""))</f>
        <v/>
      </c>
      <c r="C1865" s="17"/>
      <c r="D1865" s="21" t="str">
        <f>IF($C1865="","",IFERROR(VLOOKUP($C1865,Services!$A$4:$C$203,2,FALSE),"Other"))</f>
        <v/>
      </c>
      <c r="E1865" s="17"/>
      <c r="F1865" s="18" t="str">
        <f>IF($C1865="","",IFERROR(VLOOKUP($C1865,Services!$A$4:$C$203,3,FALSE),0))</f>
        <v/>
      </c>
      <c r="G1865" s="20" t="str">
        <f t="shared" si="58"/>
        <v/>
      </c>
      <c r="H1865" s="18"/>
      <c r="I1865" s="20" t="str">
        <f t="shared" si="59"/>
        <v/>
      </c>
      <c r="J1865" s="21" t="str">
        <f>IF(OR($A1865="",$C1865=""),"",$A1865&amp;"#"&amp;COUNTIFS($A$4:$A1865,$A1865,$C$4:$C1865,"&lt;&gt;"))</f>
        <v/>
      </c>
    </row>
    <row r="1866" spans="1:10" x14ac:dyDescent="0.3">
      <c r="A1866" s="17"/>
      <c r="B1866" s="19" t="str">
        <f>IF($A1866="","",IFERROR(INDEX(Bills!$B:$B,MATCH($A1866,Bills!$A:$A,0)),""))</f>
        <v/>
      </c>
      <c r="C1866" s="17"/>
      <c r="D1866" s="21" t="str">
        <f>IF($C1866="","",IFERROR(VLOOKUP($C1866,Services!$A$4:$C$203,2,FALSE),"Other"))</f>
        <v/>
      </c>
      <c r="E1866" s="17"/>
      <c r="F1866" s="18" t="str">
        <f>IF($C1866="","",IFERROR(VLOOKUP($C1866,Services!$A$4:$C$203,3,FALSE),0))</f>
        <v/>
      </c>
      <c r="G1866" s="20" t="str">
        <f t="shared" si="58"/>
        <v/>
      </c>
      <c r="H1866" s="18"/>
      <c r="I1866" s="20" t="str">
        <f t="shared" si="59"/>
        <v/>
      </c>
      <c r="J1866" s="21" t="str">
        <f>IF(OR($A1866="",$C1866=""),"",$A1866&amp;"#"&amp;COUNTIFS($A$4:$A1866,$A1866,$C$4:$C1866,"&lt;&gt;"))</f>
        <v/>
      </c>
    </row>
    <row r="1867" spans="1:10" x14ac:dyDescent="0.3">
      <c r="A1867" s="17"/>
      <c r="B1867" s="19" t="str">
        <f>IF($A1867="","",IFERROR(INDEX(Bills!$B:$B,MATCH($A1867,Bills!$A:$A,0)),""))</f>
        <v/>
      </c>
      <c r="C1867" s="17"/>
      <c r="D1867" s="21" t="str">
        <f>IF($C1867="","",IFERROR(VLOOKUP($C1867,Services!$A$4:$C$203,2,FALSE),"Other"))</f>
        <v/>
      </c>
      <c r="E1867" s="17"/>
      <c r="F1867" s="18" t="str">
        <f>IF($C1867="","",IFERROR(VLOOKUP($C1867,Services!$A$4:$C$203,3,FALSE),0))</f>
        <v/>
      </c>
      <c r="G1867" s="20" t="str">
        <f t="shared" si="58"/>
        <v/>
      </c>
      <c r="H1867" s="18"/>
      <c r="I1867" s="20" t="str">
        <f t="shared" si="59"/>
        <v/>
      </c>
      <c r="J1867" s="21" t="str">
        <f>IF(OR($A1867="",$C1867=""),"",$A1867&amp;"#"&amp;COUNTIFS($A$4:$A1867,$A1867,$C$4:$C1867,"&lt;&gt;"))</f>
        <v/>
      </c>
    </row>
    <row r="1868" spans="1:10" x14ac:dyDescent="0.3">
      <c r="A1868" s="17"/>
      <c r="B1868" s="19" t="str">
        <f>IF($A1868="","",IFERROR(INDEX(Bills!$B:$B,MATCH($A1868,Bills!$A:$A,0)),""))</f>
        <v/>
      </c>
      <c r="C1868" s="17"/>
      <c r="D1868" s="21" t="str">
        <f>IF($C1868="","",IFERROR(VLOOKUP($C1868,Services!$A$4:$C$203,2,FALSE),"Other"))</f>
        <v/>
      </c>
      <c r="E1868" s="17"/>
      <c r="F1868" s="18" t="str">
        <f>IF($C1868="","",IFERROR(VLOOKUP($C1868,Services!$A$4:$C$203,3,FALSE),0))</f>
        <v/>
      </c>
      <c r="G1868" s="20" t="str">
        <f t="shared" si="58"/>
        <v/>
      </c>
      <c r="H1868" s="18"/>
      <c r="I1868" s="20" t="str">
        <f t="shared" si="59"/>
        <v/>
      </c>
      <c r="J1868" s="21" t="str">
        <f>IF(OR($A1868="",$C1868=""),"",$A1868&amp;"#"&amp;COUNTIFS($A$4:$A1868,$A1868,$C$4:$C1868,"&lt;&gt;"))</f>
        <v/>
      </c>
    </row>
    <row r="1869" spans="1:10" x14ac:dyDescent="0.3">
      <c r="A1869" s="17"/>
      <c r="B1869" s="19" t="str">
        <f>IF($A1869="","",IFERROR(INDEX(Bills!$B:$B,MATCH($A1869,Bills!$A:$A,0)),""))</f>
        <v/>
      </c>
      <c r="C1869" s="17"/>
      <c r="D1869" s="21" t="str">
        <f>IF($C1869="","",IFERROR(VLOOKUP($C1869,Services!$A$4:$C$203,2,FALSE),"Other"))</f>
        <v/>
      </c>
      <c r="E1869" s="17"/>
      <c r="F1869" s="18" t="str">
        <f>IF($C1869="","",IFERROR(VLOOKUP($C1869,Services!$A$4:$C$203,3,FALSE),0))</f>
        <v/>
      </c>
      <c r="G1869" s="20" t="str">
        <f t="shared" si="58"/>
        <v/>
      </c>
      <c r="H1869" s="18"/>
      <c r="I1869" s="20" t="str">
        <f t="shared" si="59"/>
        <v/>
      </c>
      <c r="J1869" s="21" t="str">
        <f>IF(OR($A1869="",$C1869=""),"",$A1869&amp;"#"&amp;COUNTIFS($A$4:$A1869,$A1869,$C$4:$C1869,"&lt;&gt;"))</f>
        <v/>
      </c>
    </row>
    <row r="1870" spans="1:10" x14ac:dyDescent="0.3">
      <c r="A1870" s="17"/>
      <c r="B1870" s="19" t="str">
        <f>IF($A1870="","",IFERROR(INDEX(Bills!$B:$B,MATCH($A1870,Bills!$A:$A,0)),""))</f>
        <v/>
      </c>
      <c r="C1870" s="17"/>
      <c r="D1870" s="21" t="str">
        <f>IF($C1870="","",IFERROR(VLOOKUP($C1870,Services!$A$4:$C$203,2,FALSE),"Other"))</f>
        <v/>
      </c>
      <c r="E1870" s="17"/>
      <c r="F1870" s="18" t="str">
        <f>IF($C1870="","",IFERROR(VLOOKUP($C1870,Services!$A$4:$C$203,3,FALSE),0))</f>
        <v/>
      </c>
      <c r="G1870" s="20" t="str">
        <f t="shared" si="58"/>
        <v/>
      </c>
      <c r="H1870" s="18"/>
      <c r="I1870" s="20" t="str">
        <f t="shared" si="59"/>
        <v/>
      </c>
      <c r="J1870" s="21" t="str">
        <f>IF(OR($A1870="",$C1870=""),"",$A1870&amp;"#"&amp;COUNTIFS($A$4:$A1870,$A1870,$C$4:$C1870,"&lt;&gt;"))</f>
        <v/>
      </c>
    </row>
    <row r="1871" spans="1:10" x14ac:dyDescent="0.3">
      <c r="A1871" s="17"/>
      <c r="B1871" s="19" t="str">
        <f>IF($A1871="","",IFERROR(INDEX(Bills!$B:$B,MATCH($A1871,Bills!$A:$A,0)),""))</f>
        <v/>
      </c>
      <c r="C1871" s="17"/>
      <c r="D1871" s="21" t="str">
        <f>IF($C1871="","",IFERROR(VLOOKUP($C1871,Services!$A$4:$C$203,2,FALSE),"Other"))</f>
        <v/>
      </c>
      <c r="E1871" s="17"/>
      <c r="F1871" s="18" t="str">
        <f>IF($C1871="","",IFERROR(VLOOKUP($C1871,Services!$A$4:$C$203,3,FALSE),0))</f>
        <v/>
      </c>
      <c r="G1871" s="20" t="str">
        <f t="shared" si="58"/>
        <v/>
      </c>
      <c r="H1871" s="18"/>
      <c r="I1871" s="20" t="str">
        <f t="shared" si="59"/>
        <v/>
      </c>
      <c r="J1871" s="21" t="str">
        <f>IF(OR($A1871="",$C1871=""),"",$A1871&amp;"#"&amp;COUNTIFS($A$4:$A1871,$A1871,$C$4:$C1871,"&lt;&gt;"))</f>
        <v/>
      </c>
    </row>
    <row r="1872" spans="1:10" x14ac:dyDescent="0.3">
      <c r="A1872" s="17"/>
      <c r="B1872" s="19" t="str">
        <f>IF($A1872="","",IFERROR(INDEX(Bills!$B:$B,MATCH($A1872,Bills!$A:$A,0)),""))</f>
        <v/>
      </c>
      <c r="C1872" s="17"/>
      <c r="D1872" s="21" t="str">
        <f>IF($C1872="","",IFERROR(VLOOKUP($C1872,Services!$A$4:$C$203,2,FALSE),"Other"))</f>
        <v/>
      </c>
      <c r="E1872" s="17"/>
      <c r="F1872" s="18" t="str">
        <f>IF($C1872="","",IFERROR(VLOOKUP($C1872,Services!$A$4:$C$203,3,FALSE),0))</f>
        <v/>
      </c>
      <c r="G1872" s="20" t="str">
        <f t="shared" si="58"/>
        <v/>
      </c>
      <c r="H1872" s="18"/>
      <c r="I1872" s="20" t="str">
        <f t="shared" si="59"/>
        <v/>
      </c>
      <c r="J1872" s="21" t="str">
        <f>IF(OR($A1872="",$C1872=""),"",$A1872&amp;"#"&amp;COUNTIFS($A$4:$A1872,$A1872,$C$4:$C1872,"&lt;&gt;"))</f>
        <v/>
      </c>
    </row>
    <row r="1873" spans="1:10" x14ac:dyDescent="0.3">
      <c r="A1873" s="17"/>
      <c r="B1873" s="19" t="str">
        <f>IF($A1873="","",IFERROR(INDEX(Bills!$B:$B,MATCH($A1873,Bills!$A:$A,0)),""))</f>
        <v/>
      </c>
      <c r="C1873" s="17"/>
      <c r="D1873" s="21" t="str">
        <f>IF($C1873="","",IFERROR(VLOOKUP($C1873,Services!$A$4:$C$203,2,FALSE),"Other"))</f>
        <v/>
      </c>
      <c r="E1873" s="17"/>
      <c r="F1873" s="18" t="str">
        <f>IF($C1873="","",IFERROR(VLOOKUP($C1873,Services!$A$4:$C$203,3,FALSE),0))</f>
        <v/>
      </c>
      <c r="G1873" s="20" t="str">
        <f t="shared" si="58"/>
        <v/>
      </c>
      <c r="H1873" s="18"/>
      <c r="I1873" s="20" t="str">
        <f t="shared" si="59"/>
        <v/>
      </c>
      <c r="J1873" s="21" t="str">
        <f>IF(OR($A1873="",$C1873=""),"",$A1873&amp;"#"&amp;COUNTIFS($A$4:$A1873,$A1873,$C$4:$C1873,"&lt;&gt;"))</f>
        <v/>
      </c>
    </row>
    <row r="1874" spans="1:10" x14ac:dyDescent="0.3">
      <c r="A1874" s="17"/>
      <c r="B1874" s="19" t="str">
        <f>IF($A1874="","",IFERROR(INDEX(Bills!$B:$B,MATCH($A1874,Bills!$A:$A,0)),""))</f>
        <v/>
      </c>
      <c r="C1874" s="17"/>
      <c r="D1874" s="21" t="str">
        <f>IF($C1874="","",IFERROR(VLOOKUP($C1874,Services!$A$4:$C$203,2,FALSE),"Other"))</f>
        <v/>
      </c>
      <c r="E1874" s="17"/>
      <c r="F1874" s="18" t="str">
        <f>IF($C1874="","",IFERROR(VLOOKUP($C1874,Services!$A$4:$C$203,3,FALSE),0))</f>
        <v/>
      </c>
      <c r="G1874" s="20" t="str">
        <f t="shared" si="58"/>
        <v/>
      </c>
      <c r="H1874" s="18"/>
      <c r="I1874" s="20" t="str">
        <f t="shared" si="59"/>
        <v/>
      </c>
      <c r="J1874" s="21" t="str">
        <f>IF(OR($A1874="",$C1874=""),"",$A1874&amp;"#"&amp;COUNTIFS($A$4:$A1874,$A1874,$C$4:$C1874,"&lt;&gt;"))</f>
        <v/>
      </c>
    </row>
    <row r="1875" spans="1:10" x14ac:dyDescent="0.3">
      <c r="A1875" s="17"/>
      <c r="B1875" s="19" t="str">
        <f>IF($A1875="","",IFERROR(INDEX(Bills!$B:$B,MATCH($A1875,Bills!$A:$A,0)),""))</f>
        <v/>
      </c>
      <c r="C1875" s="17"/>
      <c r="D1875" s="21" t="str">
        <f>IF($C1875="","",IFERROR(VLOOKUP($C1875,Services!$A$4:$C$203,2,FALSE),"Other"))</f>
        <v/>
      </c>
      <c r="E1875" s="17"/>
      <c r="F1875" s="18" t="str">
        <f>IF($C1875="","",IFERROR(VLOOKUP($C1875,Services!$A$4:$C$203,3,FALSE),0))</f>
        <v/>
      </c>
      <c r="G1875" s="20" t="str">
        <f t="shared" si="58"/>
        <v/>
      </c>
      <c r="H1875" s="18"/>
      <c r="I1875" s="20" t="str">
        <f t="shared" si="59"/>
        <v/>
      </c>
      <c r="J1875" s="21" t="str">
        <f>IF(OR($A1875="",$C1875=""),"",$A1875&amp;"#"&amp;COUNTIFS($A$4:$A1875,$A1875,$C$4:$C1875,"&lt;&gt;"))</f>
        <v/>
      </c>
    </row>
    <row r="1876" spans="1:10" x14ac:dyDescent="0.3">
      <c r="A1876" s="17"/>
      <c r="B1876" s="19" t="str">
        <f>IF($A1876="","",IFERROR(INDEX(Bills!$B:$B,MATCH($A1876,Bills!$A:$A,0)),""))</f>
        <v/>
      </c>
      <c r="C1876" s="17"/>
      <c r="D1876" s="21" t="str">
        <f>IF($C1876="","",IFERROR(VLOOKUP($C1876,Services!$A$4:$C$203,2,FALSE),"Other"))</f>
        <v/>
      </c>
      <c r="E1876" s="17"/>
      <c r="F1876" s="18" t="str">
        <f>IF($C1876="","",IFERROR(VLOOKUP($C1876,Services!$A$4:$C$203,3,FALSE),0))</f>
        <v/>
      </c>
      <c r="G1876" s="20" t="str">
        <f t="shared" si="58"/>
        <v/>
      </c>
      <c r="H1876" s="18"/>
      <c r="I1876" s="20" t="str">
        <f t="shared" si="59"/>
        <v/>
      </c>
      <c r="J1876" s="21" t="str">
        <f>IF(OR($A1876="",$C1876=""),"",$A1876&amp;"#"&amp;COUNTIFS($A$4:$A1876,$A1876,$C$4:$C1876,"&lt;&gt;"))</f>
        <v/>
      </c>
    </row>
    <row r="1877" spans="1:10" x14ac:dyDescent="0.3">
      <c r="A1877" s="17"/>
      <c r="B1877" s="19" t="str">
        <f>IF($A1877="","",IFERROR(INDEX(Bills!$B:$B,MATCH($A1877,Bills!$A:$A,0)),""))</f>
        <v/>
      </c>
      <c r="C1877" s="17"/>
      <c r="D1877" s="21" t="str">
        <f>IF($C1877="","",IFERROR(VLOOKUP($C1877,Services!$A$4:$C$203,2,FALSE),"Other"))</f>
        <v/>
      </c>
      <c r="E1877" s="17"/>
      <c r="F1877" s="18" t="str">
        <f>IF($C1877="","",IFERROR(VLOOKUP($C1877,Services!$A$4:$C$203,3,FALSE),0))</f>
        <v/>
      </c>
      <c r="G1877" s="20" t="str">
        <f t="shared" si="58"/>
        <v/>
      </c>
      <c r="H1877" s="18"/>
      <c r="I1877" s="20" t="str">
        <f t="shared" si="59"/>
        <v/>
      </c>
      <c r="J1877" s="21" t="str">
        <f>IF(OR($A1877="",$C1877=""),"",$A1877&amp;"#"&amp;COUNTIFS($A$4:$A1877,$A1877,$C$4:$C1877,"&lt;&gt;"))</f>
        <v/>
      </c>
    </row>
    <row r="1878" spans="1:10" x14ac:dyDescent="0.3">
      <c r="A1878" s="17"/>
      <c r="B1878" s="19" t="str">
        <f>IF($A1878="","",IFERROR(INDEX(Bills!$B:$B,MATCH($A1878,Bills!$A:$A,0)),""))</f>
        <v/>
      </c>
      <c r="C1878" s="17"/>
      <c r="D1878" s="21" t="str">
        <f>IF($C1878="","",IFERROR(VLOOKUP($C1878,Services!$A$4:$C$203,2,FALSE),"Other"))</f>
        <v/>
      </c>
      <c r="E1878" s="17"/>
      <c r="F1878" s="18" t="str">
        <f>IF($C1878="","",IFERROR(VLOOKUP($C1878,Services!$A$4:$C$203,3,FALSE),0))</f>
        <v/>
      </c>
      <c r="G1878" s="20" t="str">
        <f t="shared" si="58"/>
        <v/>
      </c>
      <c r="H1878" s="18"/>
      <c r="I1878" s="20" t="str">
        <f t="shared" si="59"/>
        <v/>
      </c>
      <c r="J1878" s="21" t="str">
        <f>IF(OR($A1878="",$C1878=""),"",$A1878&amp;"#"&amp;COUNTIFS($A$4:$A1878,$A1878,$C$4:$C1878,"&lt;&gt;"))</f>
        <v/>
      </c>
    </row>
    <row r="1879" spans="1:10" x14ac:dyDescent="0.3">
      <c r="A1879" s="17"/>
      <c r="B1879" s="19" t="str">
        <f>IF($A1879="","",IFERROR(INDEX(Bills!$B:$B,MATCH($A1879,Bills!$A:$A,0)),""))</f>
        <v/>
      </c>
      <c r="C1879" s="17"/>
      <c r="D1879" s="21" t="str">
        <f>IF($C1879="","",IFERROR(VLOOKUP($C1879,Services!$A$4:$C$203,2,FALSE),"Other"))</f>
        <v/>
      </c>
      <c r="E1879" s="17"/>
      <c r="F1879" s="18" t="str">
        <f>IF($C1879="","",IFERROR(VLOOKUP($C1879,Services!$A$4:$C$203,3,FALSE),0))</f>
        <v/>
      </c>
      <c r="G1879" s="20" t="str">
        <f t="shared" si="58"/>
        <v/>
      </c>
      <c r="H1879" s="18"/>
      <c r="I1879" s="20" t="str">
        <f t="shared" si="59"/>
        <v/>
      </c>
      <c r="J1879" s="21" t="str">
        <f>IF(OR($A1879="",$C1879=""),"",$A1879&amp;"#"&amp;COUNTIFS($A$4:$A1879,$A1879,$C$4:$C1879,"&lt;&gt;"))</f>
        <v/>
      </c>
    </row>
    <row r="1880" spans="1:10" x14ac:dyDescent="0.3">
      <c r="A1880" s="17"/>
      <c r="B1880" s="19" t="str">
        <f>IF($A1880="","",IFERROR(INDEX(Bills!$B:$B,MATCH($A1880,Bills!$A:$A,0)),""))</f>
        <v/>
      </c>
      <c r="C1880" s="17"/>
      <c r="D1880" s="21" t="str">
        <f>IF($C1880="","",IFERROR(VLOOKUP($C1880,Services!$A$4:$C$203,2,FALSE),"Other"))</f>
        <v/>
      </c>
      <c r="E1880" s="17"/>
      <c r="F1880" s="18" t="str">
        <f>IF($C1880="","",IFERROR(VLOOKUP($C1880,Services!$A$4:$C$203,3,FALSE),0))</f>
        <v/>
      </c>
      <c r="G1880" s="20" t="str">
        <f t="shared" si="58"/>
        <v/>
      </c>
      <c r="H1880" s="18"/>
      <c r="I1880" s="20" t="str">
        <f t="shared" si="59"/>
        <v/>
      </c>
      <c r="J1880" s="21" t="str">
        <f>IF(OR($A1880="",$C1880=""),"",$A1880&amp;"#"&amp;COUNTIFS($A$4:$A1880,$A1880,$C$4:$C1880,"&lt;&gt;"))</f>
        <v/>
      </c>
    </row>
    <row r="1881" spans="1:10" x14ac:dyDescent="0.3">
      <c r="A1881" s="17"/>
      <c r="B1881" s="19" t="str">
        <f>IF($A1881="","",IFERROR(INDEX(Bills!$B:$B,MATCH($A1881,Bills!$A:$A,0)),""))</f>
        <v/>
      </c>
      <c r="C1881" s="17"/>
      <c r="D1881" s="21" t="str">
        <f>IF($C1881="","",IFERROR(VLOOKUP($C1881,Services!$A$4:$C$203,2,FALSE),"Other"))</f>
        <v/>
      </c>
      <c r="E1881" s="17"/>
      <c r="F1881" s="18" t="str">
        <f>IF($C1881="","",IFERROR(VLOOKUP($C1881,Services!$A$4:$C$203,3,FALSE),0))</f>
        <v/>
      </c>
      <c r="G1881" s="20" t="str">
        <f t="shared" si="58"/>
        <v/>
      </c>
      <c r="H1881" s="18"/>
      <c r="I1881" s="20" t="str">
        <f t="shared" si="59"/>
        <v/>
      </c>
      <c r="J1881" s="21" t="str">
        <f>IF(OR($A1881="",$C1881=""),"",$A1881&amp;"#"&amp;COUNTIFS($A$4:$A1881,$A1881,$C$4:$C1881,"&lt;&gt;"))</f>
        <v/>
      </c>
    </row>
    <row r="1882" spans="1:10" x14ac:dyDescent="0.3">
      <c r="A1882" s="17"/>
      <c r="B1882" s="19" t="str">
        <f>IF($A1882="","",IFERROR(INDEX(Bills!$B:$B,MATCH($A1882,Bills!$A:$A,0)),""))</f>
        <v/>
      </c>
      <c r="C1882" s="17"/>
      <c r="D1882" s="21" t="str">
        <f>IF($C1882="","",IFERROR(VLOOKUP($C1882,Services!$A$4:$C$203,2,FALSE),"Other"))</f>
        <v/>
      </c>
      <c r="E1882" s="17"/>
      <c r="F1882" s="18" t="str">
        <f>IF($C1882="","",IFERROR(VLOOKUP($C1882,Services!$A$4:$C$203,3,FALSE),0))</f>
        <v/>
      </c>
      <c r="G1882" s="20" t="str">
        <f t="shared" si="58"/>
        <v/>
      </c>
      <c r="H1882" s="18"/>
      <c r="I1882" s="20" t="str">
        <f t="shared" si="59"/>
        <v/>
      </c>
      <c r="J1882" s="21" t="str">
        <f>IF(OR($A1882="",$C1882=""),"",$A1882&amp;"#"&amp;COUNTIFS($A$4:$A1882,$A1882,$C$4:$C1882,"&lt;&gt;"))</f>
        <v/>
      </c>
    </row>
    <row r="1883" spans="1:10" x14ac:dyDescent="0.3">
      <c r="A1883" s="17"/>
      <c r="B1883" s="19" t="str">
        <f>IF($A1883="","",IFERROR(INDEX(Bills!$B:$B,MATCH($A1883,Bills!$A:$A,0)),""))</f>
        <v/>
      </c>
      <c r="C1883" s="17"/>
      <c r="D1883" s="21" t="str">
        <f>IF($C1883="","",IFERROR(VLOOKUP($C1883,Services!$A$4:$C$203,2,FALSE),"Other"))</f>
        <v/>
      </c>
      <c r="E1883" s="17"/>
      <c r="F1883" s="18" t="str">
        <f>IF($C1883="","",IFERROR(VLOOKUP($C1883,Services!$A$4:$C$203,3,FALSE),0))</f>
        <v/>
      </c>
      <c r="G1883" s="20" t="str">
        <f t="shared" si="58"/>
        <v/>
      </c>
      <c r="H1883" s="18"/>
      <c r="I1883" s="20" t="str">
        <f t="shared" si="59"/>
        <v/>
      </c>
      <c r="J1883" s="21" t="str">
        <f>IF(OR($A1883="",$C1883=""),"",$A1883&amp;"#"&amp;COUNTIFS($A$4:$A1883,$A1883,$C$4:$C1883,"&lt;&gt;"))</f>
        <v/>
      </c>
    </row>
    <row r="1884" spans="1:10" x14ac:dyDescent="0.3">
      <c r="A1884" s="17"/>
      <c r="B1884" s="19" t="str">
        <f>IF($A1884="","",IFERROR(INDEX(Bills!$B:$B,MATCH($A1884,Bills!$A:$A,0)),""))</f>
        <v/>
      </c>
      <c r="C1884" s="17"/>
      <c r="D1884" s="21" t="str">
        <f>IF($C1884="","",IFERROR(VLOOKUP($C1884,Services!$A$4:$C$203,2,FALSE),"Other"))</f>
        <v/>
      </c>
      <c r="E1884" s="17"/>
      <c r="F1884" s="18" t="str">
        <f>IF($C1884="","",IFERROR(VLOOKUP($C1884,Services!$A$4:$C$203,3,FALSE),0))</f>
        <v/>
      </c>
      <c r="G1884" s="20" t="str">
        <f t="shared" si="58"/>
        <v/>
      </c>
      <c r="H1884" s="18"/>
      <c r="I1884" s="20" t="str">
        <f t="shared" si="59"/>
        <v/>
      </c>
      <c r="J1884" s="21" t="str">
        <f>IF(OR($A1884="",$C1884=""),"",$A1884&amp;"#"&amp;COUNTIFS($A$4:$A1884,$A1884,$C$4:$C1884,"&lt;&gt;"))</f>
        <v/>
      </c>
    </row>
    <row r="1885" spans="1:10" x14ac:dyDescent="0.3">
      <c r="A1885" s="17"/>
      <c r="B1885" s="19" t="str">
        <f>IF($A1885="","",IFERROR(INDEX(Bills!$B:$B,MATCH($A1885,Bills!$A:$A,0)),""))</f>
        <v/>
      </c>
      <c r="C1885" s="17"/>
      <c r="D1885" s="21" t="str">
        <f>IF($C1885="","",IFERROR(VLOOKUP($C1885,Services!$A$4:$C$203,2,FALSE),"Other"))</f>
        <v/>
      </c>
      <c r="E1885" s="17"/>
      <c r="F1885" s="18" t="str">
        <f>IF($C1885="","",IFERROR(VLOOKUP($C1885,Services!$A$4:$C$203,3,FALSE),0))</f>
        <v/>
      </c>
      <c r="G1885" s="20" t="str">
        <f t="shared" si="58"/>
        <v/>
      </c>
      <c r="H1885" s="18"/>
      <c r="I1885" s="20" t="str">
        <f t="shared" si="59"/>
        <v/>
      </c>
      <c r="J1885" s="21" t="str">
        <f>IF(OR($A1885="",$C1885=""),"",$A1885&amp;"#"&amp;COUNTIFS($A$4:$A1885,$A1885,$C$4:$C1885,"&lt;&gt;"))</f>
        <v/>
      </c>
    </row>
    <row r="1886" spans="1:10" x14ac:dyDescent="0.3">
      <c r="A1886" s="17"/>
      <c r="B1886" s="19" t="str">
        <f>IF($A1886="","",IFERROR(INDEX(Bills!$B:$B,MATCH($A1886,Bills!$A:$A,0)),""))</f>
        <v/>
      </c>
      <c r="C1886" s="17"/>
      <c r="D1886" s="21" t="str">
        <f>IF($C1886="","",IFERROR(VLOOKUP($C1886,Services!$A$4:$C$203,2,FALSE),"Other"))</f>
        <v/>
      </c>
      <c r="E1886" s="17"/>
      <c r="F1886" s="18" t="str">
        <f>IF($C1886="","",IFERROR(VLOOKUP($C1886,Services!$A$4:$C$203,3,FALSE),0))</f>
        <v/>
      </c>
      <c r="G1886" s="20" t="str">
        <f t="shared" si="58"/>
        <v/>
      </c>
      <c r="H1886" s="18"/>
      <c r="I1886" s="20" t="str">
        <f t="shared" si="59"/>
        <v/>
      </c>
      <c r="J1886" s="21" t="str">
        <f>IF(OR($A1886="",$C1886=""),"",$A1886&amp;"#"&amp;COUNTIFS($A$4:$A1886,$A1886,$C$4:$C1886,"&lt;&gt;"))</f>
        <v/>
      </c>
    </row>
    <row r="1887" spans="1:10" x14ac:dyDescent="0.3">
      <c r="A1887" s="17"/>
      <c r="B1887" s="19" t="str">
        <f>IF($A1887="","",IFERROR(INDEX(Bills!$B:$B,MATCH($A1887,Bills!$A:$A,0)),""))</f>
        <v/>
      </c>
      <c r="C1887" s="17"/>
      <c r="D1887" s="21" t="str">
        <f>IF($C1887="","",IFERROR(VLOOKUP($C1887,Services!$A$4:$C$203,2,FALSE),"Other"))</f>
        <v/>
      </c>
      <c r="E1887" s="17"/>
      <c r="F1887" s="18" t="str">
        <f>IF($C1887="","",IFERROR(VLOOKUP($C1887,Services!$A$4:$C$203,3,FALSE),0))</f>
        <v/>
      </c>
      <c r="G1887" s="20" t="str">
        <f t="shared" si="58"/>
        <v/>
      </c>
      <c r="H1887" s="18"/>
      <c r="I1887" s="20" t="str">
        <f t="shared" si="59"/>
        <v/>
      </c>
      <c r="J1887" s="21" t="str">
        <f>IF(OR($A1887="",$C1887=""),"",$A1887&amp;"#"&amp;COUNTIFS($A$4:$A1887,$A1887,$C$4:$C1887,"&lt;&gt;"))</f>
        <v/>
      </c>
    </row>
    <row r="1888" spans="1:10" x14ac:dyDescent="0.3">
      <c r="A1888" s="17"/>
      <c r="B1888" s="19" t="str">
        <f>IF($A1888="","",IFERROR(INDEX(Bills!$B:$B,MATCH($A1888,Bills!$A:$A,0)),""))</f>
        <v/>
      </c>
      <c r="C1888" s="17"/>
      <c r="D1888" s="21" t="str">
        <f>IF($C1888="","",IFERROR(VLOOKUP($C1888,Services!$A$4:$C$203,2,FALSE),"Other"))</f>
        <v/>
      </c>
      <c r="E1888" s="17"/>
      <c r="F1888" s="18" t="str">
        <f>IF($C1888="","",IFERROR(VLOOKUP($C1888,Services!$A$4:$C$203,3,FALSE),0))</f>
        <v/>
      </c>
      <c r="G1888" s="20" t="str">
        <f t="shared" si="58"/>
        <v/>
      </c>
      <c r="H1888" s="18"/>
      <c r="I1888" s="20" t="str">
        <f t="shared" si="59"/>
        <v/>
      </c>
      <c r="J1888" s="21" t="str">
        <f>IF(OR($A1888="",$C1888=""),"",$A1888&amp;"#"&amp;COUNTIFS($A$4:$A1888,$A1888,$C$4:$C1888,"&lt;&gt;"))</f>
        <v/>
      </c>
    </row>
    <row r="1889" spans="1:10" x14ac:dyDescent="0.3">
      <c r="A1889" s="17"/>
      <c r="B1889" s="19" t="str">
        <f>IF($A1889="","",IFERROR(INDEX(Bills!$B:$B,MATCH($A1889,Bills!$A:$A,0)),""))</f>
        <v/>
      </c>
      <c r="C1889" s="17"/>
      <c r="D1889" s="21" t="str">
        <f>IF($C1889="","",IFERROR(VLOOKUP($C1889,Services!$A$4:$C$203,2,FALSE),"Other"))</f>
        <v/>
      </c>
      <c r="E1889" s="17"/>
      <c r="F1889" s="18" t="str">
        <f>IF($C1889="","",IFERROR(VLOOKUP($C1889,Services!$A$4:$C$203,3,FALSE),0))</f>
        <v/>
      </c>
      <c r="G1889" s="20" t="str">
        <f t="shared" si="58"/>
        <v/>
      </c>
      <c r="H1889" s="18"/>
      <c r="I1889" s="20" t="str">
        <f t="shared" si="59"/>
        <v/>
      </c>
      <c r="J1889" s="21" t="str">
        <f>IF(OR($A1889="",$C1889=""),"",$A1889&amp;"#"&amp;COUNTIFS($A$4:$A1889,$A1889,$C$4:$C1889,"&lt;&gt;"))</f>
        <v/>
      </c>
    </row>
    <row r="1890" spans="1:10" x14ac:dyDescent="0.3">
      <c r="A1890" s="17"/>
      <c r="B1890" s="19" t="str">
        <f>IF($A1890="","",IFERROR(INDEX(Bills!$B:$B,MATCH($A1890,Bills!$A:$A,0)),""))</f>
        <v/>
      </c>
      <c r="C1890" s="17"/>
      <c r="D1890" s="21" t="str">
        <f>IF($C1890="","",IFERROR(VLOOKUP($C1890,Services!$A$4:$C$203,2,FALSE),"Other"))</f>
        <v/>
      </c>
      <c r="E1890" s="17"/>
      <c r="F1890" s="18" t="str">
        <f>IF($C1890="","",IFERROR(VLOOKUP($C1890,Services!$A$4:$C$203,3,FALSE),0))</f>
        <v/>
      </c>
      <c r="G1890" s="20" t="str">
        <f t="shared" si="58"/>
        <v/>
      </c>
      <c r="H1890" s="18"/>
      <c r="I1890" s="20" t="str">
        <f t="shared" si="59"/>
        <v/>
      </c>
      <c r="J1890" s="21" t="str">
        <f>IF(OR($A1890="",$C1890=""),"",$A1890&amp;"#"&amp;COUNTIFS($A$4:$A1890,$A1890,$C$4:$C1890,"&lt;&gt;"))</f>
        <v/>
      </c>
    </row>
    <row r="1891" spans="1:10" x14ac:dyDescent="0.3">
      <c r="A1891" s="17"/>
      <c r="B1891" s="19" t="str">
        <f>IF($A1891="","",IFERROR(INDEX(Bills!$B:$B,MATCH($A1891,Bills!$A:$A,0)),""))</f>
        <v/>
      </c>
      <c r="C1891" s="17"/>
      <c r="D1891" s="21" t="str">
        <f>IF($C1891="","",IFERROR(VLOOKUP($C1891,Services!$A$4:$C$203,2,FALSE),"Other"))</f>
        <v/>
      </c>
      <c r="E1891" s="17"/>
      <c r="F1891" s="18" t="str">
        <f>IF($C1891="","",IFERROR(VLOOKUP($C1891,Services!$A$4:$C$203,3,FALSE),0))</f>
        <v/>
      </c>
      <c r="G1891" s="20" t="str">
        <f t="shared" si="58"/>
        <v/>
      </c>
      <c r="H1891" s="18"/>
      <c r="I1891" s="20" t="str">
        <f t="shared" si="59"/>
        <v/>
      </c>
      <c r="J1891" s="21" t="str">
        <f>IF(OR($A1891="",$C1891=""),"",$A1891&amp;"#"&amp;COUNTIFS($A$4:$A1891,$A1891,$C$4:$C1891,"&lt;&gt;"))</f>
        <v/>
      </c>
    </row>
    <row r="1892" spans="1:10" x14ac:dyDescent="0.3">
      <c r="A1892" s="17"/>
      <c r="B1892" s="19" t="str">
        <f>IF($A1892="","",IFERROR(INDEX(Bills!$B:$B,MATCH($A1892,Bills!$A:$A,0)),""))</f>
        <v/>
      </c>
      <c r="C1892" s="17"/>
      <c r="D1892" s="21" t="str">
        <f>IF($C1892="","",IFERROR(VLOOKUP($C1892,Services!$A$4:$C$203,2,FALSE),"Other"))</f>
        <v/>
      </c>
      <c r="E1892" s="17"/>
      <c r="F1892" s="18" t="str">
        <f>IF($C1892="","",IFERROR(VLOOKUP($C1892,Services!$A$4:$C$203,3,FALSE),0))</f>
        <v/>
      </c>
      <c r="G1892" s="20" t="str">
        <f t="shared" si="58"/>
        <v/>
      </c>
      <c r="H1892" s="18"/>
      <c r="I1892" s="20" t="str">
        <f t="shared" si="59"/>
        <v/>
      </c>
      <c r="J1892" s="21" t="str">
        <f>IF(OR($A1892="",$C1892=""),"",$A1892&amp;"#"&amp;COUNTIFS($A$4:$A1892,$A1892,$C$4:$C1892,"&lt;&gt;"))</f>
        <v/>
      </c>
    </row>
    <row r="1893" spans="1:10" x14ac:dyDescent="0.3">
      <c r="A1893" s="17"/>
      <c r="B1893" s="19" t="str">
        <f>IF($A1893="","",IFERROR(INDEX(Bills!$B:$B,MATCH($A1893,Bills!$A:$A,0)),""))</f>
        <v/>
      </c>
      <c r="C1893" s="17"/>
      <c r="D1893" s="21" t="str">
        <f>IF($C1893="","",IFERROR(VLOOKUP($C1893,Services!$A$4:$C$203,2,FALSE),"Other"))</f>
        <v/>
      </c>
      <c r="E1893" s="17"/>
      <c r="F1893" s="18" t="str">
        <f>IF($C1893="","",IFERROR(VLOOKUP($C1893,Services!$A$4:$C$203,3,FALSE),0))</f>
        <v/>
      </c>
      <c r="G1893" s="20" t="str">
        <f t="shared" si="58"/>
        <v/>
      </c>
      <c r="H1893" s="18"/>
      <c r="I1893" s="20" t="str">
        <f t="shared" si="59"/>
        <v/>
      </c>
      <c r="J1893" s="21" t="str">
        <f>IF(OR($A1893="",$C1893=""),"",$A1893&amp;"#"&amp;COUNTIFS($A$4:$A1893,$A1893,$C$4:$C1893,"&lt;&gt;"))</f>
        <v/>
      </c>
    </row>
    <row r="1894" spans="1:10" x14ac:dyDescent="0.3">
      <c r="A1894" s="17"/>
      <c r="B1894" s="19" t="str">
        <f>IF($A1894="","",IFERROR(INDEX(Bills!$B:$B,MATCH($A1894,Bills!$A:$A,0)),""))</f>
        <v/>
      </c>
      <c r="C1894" s="17"/>
      <c r="D1894" s="21" t="str">
        <f>IF($C1894="","",IFERROR(VLOOKUP($C1894,Services!$A$4:$C$203,2,FALSE),"Other"))</f>
        <v/>
      </c>
      <c r="E1894" s="17"/>
      <c r="F1894" s="18" t="str">
        <f>IF($C1894="","",IFERROR(VLOOKUP($C1894,Services!$A$4:$C$203,3,FALSE),0))</f>
        <v/>
      </c>
      <c r="G1894" s="20" t="str">
        <f t="shared" si="58"/>
        <v/>
      </c>
      <c r="H1894" s="18"/>
      <c r="I1894" s="20" t="str">
        <f t="shared" si="59"/>
        <v/>
      </c>
      <c r="J1894" s="21" t="str">
        <f>IF(OR($A1894="",$C1894=""),"",$A1894&amp;"#"&amp;COUNTIFS($A$4:$A1894,$A1894,$C$4:$C1894,"&lt;&gt;"))</f>
        <v/>
      </c>
    </row>
    <row r="1895" spans="1:10" x14ac:dyDescent="0.3">
      <c r="A1895" s="17"/>
      <c r="B1895" s="19" t="str">
        <f>IF($A1895="","",IFERROR(INDEX(Bills!$B:$B,MATCH($A1895,Bills!$A:$A,0)),""))</f>
        <v/>
      </c>
      <c r="C1895" s="17"/>
      <c r="D1895" s="21" t="str">
        <f>IF($C1895="","",IFERROR(VLOOKUP($C1895,Services!$A$4:$C$203,2,FALSE),"Other"))</f>
        <v/>
      </c>
      <c r="E1895" s="17"/>
      <c r="F1895" s="18" t="str">
        <f>IF($C1895="","",IFERROR(VLOOKUP($C1895,Services!$A$4:$C$203,3,FALSE),0))</f>
        <v/>
      </c>
      <c r="G1895" s="20" t="str">
        <f t="shared" si="58"/>
        <v/>
      </c>
      <c r="H1895" s="18"/>
      <c r="I1895" s="20" t="str">
        <f t="shared" si="59"/>
        <v/>
      </c>
      <c r="J1895" s="21" t="str">
        <f>IF(OR($A1895="",$C1895=""),"",$A1895&amp;"#"&amp;COUNTIFS($A$4:$A1895,$A1895,$C$4:$C1895,"&lt;&gt;"))</f>
        <v/>
      </c>
    </row>
    <row r="1896" spans="1:10" x14ac:dyDescent="0.3">
      <c r="A1896" s="17"/>
      <c r="B1896" s="19" t="str">
        <f>IF($A1896="","",IFERROR(INDEX(Bills!$B:$B,MATCH($A1896,Bills!$A:$A,0)),""))</f>
        <v/>
      </c>
      <c r="C1896" s="17"/>
      <c r="D1896" s="21" t="str">
        <f>IF($C1896="","",IFERROR(VLOOKUP($C1896,Services!$A$4:$C$203,2,FALSE),"Other"))</f>
        <v/>
      </c>
      <c r="E1896" s="17"/>
      <c r="F1896" s="18" t="str">
        <f>IF($C1896="","",IFERROR(VLOOKUP($C1896,Services!$A$4:$C$203,3,FALSE),0))</f>
        <v/>
      </c>
      <c r="G1896" s="20" t="str">
        <f t="shared" si="58"/>
        <v/>
      </c>
      <c r="H1896" s="18"/>
      <c r="I1896" s="20" t="str">
        <f t="shared" si="59"/>
        <v/>
      </c>
      <c r="J1896" s="21" t="str">
        <f>IF(OR($A1896="",$C1896=""),"",$A1896&amp;"#"&amp;COUNTIFS($A$4:$A1896,$A1896,$C$4:$C1896,"&lt;&gt;"))</f>
        <v/>
      </c>
    </row>
    <row r="1897" spans="1:10" x14ac:dyDescent="0.3">
      <c r="A1897" s="17"/>
      <c r="B1897" s="19" t="str">
        <f>IF($A1897="","",IFERROR(INDEX(Bills!$B:$B,MATCH($A1897,Bills!$A:$A,0)),""))</f>
        <v/>
      </c>
      <c r="C1897" s="17"/>
      <c r="D1897" s="21" t="str">
        <f>IF($C1897="","",IFERROR(VLOOKUP($C1897,Services!$A$4:$C$203,2,FALSE),"Other"))</f>
        <v/>
      </c>
      <c r="E1897" s="17"/>
      <c r="F1897" s="18" t="str">
        <f>IF($C1897="","",IFERROR(VLOOKUP($C1897,Services!$A$4:$C$203,3,FALSE),0))</f>
        <v/>
      </c>
      <c r="G1897" s="20" t="str">
        <f t="shared" si="58"/>
        <v/>
      </c>
      <c r="H1897" s="18"/>
      <c r="I1897" s="20" t="str">
        <f t="shared" si="59"/>
        <v/>
      </c>
      <c r="J1897" s="21" t="str">
        <f>IF(OR($A1897="",$C1897=""),"",$A1897&amp;"#"&amp;COUNTIFS($A$4:$A1897,$A1897,$C$4:$C1897,"&lt;&gt;"))</f>
        <v/>
      </c>
    </row>
    <row r="1898" spans="1:10" x14ac:dyDescent="0.3">
      <c r="A1898" s="17"/>
      <c r="B1898" s="19" t="str">
        <f>IF($A1898="","",IFERROR(INDEX(Bills!$B:$B,MATCH($A1898,Bills!$A:$A,0)),""))</f>
        <v/>
      </c>
      <c r="C1898" s="17"/>
      <c r="D1898" s="21" t="str">
        <f>IF($C1898="","",IFERROR(VLOOKUP($C1898,Services!$A$4:$C$203,2,FALSE),"Other"))</f>
        <v/>
      </c>
      <c r="E1898" s="17"/>
      <c r="F1898" s="18" t="str">
        <f>IF($C1898="","",IFERROR(VLOOKUP($C1898,Services!$A$4:$C$203,3,FALSE),0))</f>
        <v/>
      </c>
      <c r="G1898" s="20" t="str">
        <f t="shared" si="58"/>
        <v/>
      </c>
      <c r="H1898" s="18"/>
      <c r="I1898" s="20" t="str">
        <f t="shared" si="59"/>
        <v/>
      </c>
      <c r="J1898" s="21" t="str">
        <f>IF(OR($A1898="",$C1898=""),"",$A1898&amp;"#"&amp;COUNTIFS($A$4:$A1898,$A1898,$C$4:$C1898,"&lt;&gt;"))</f>
        <v/>
      </c>
    </row>
    <row r="1899" spans="1:10" x14ac:dyDescent="0.3">
      <c r="A1899" s="17"/>
      <c r="B1899" s="19" t="str">
        <f>IF($A1899="","",IFERROR(INDEX(Bills!$B:$B,MATCH($A1899,Bills!$A:$A,0)),""))</f>
        <v/>
      </c>
      <c r="C1899" s="17"/>
      <c r="D1899" s="21" t="str">
        <f>IF($C1899="","",IFERROR(VLOOKUP($C1899,Services!$A$4:$C$203,2,FALSE),"Other"))</f>
        <v/>
      </c>
      <c r="E1899" s="17"/>
      <c r="F1899" s="18" t="str">
        <f>IF($C1899="","",IFERROR(VLOOKUP($C1899,Services!$A$4:$C$203,3,FALSE),0))</f>
        <v/>
      </c>
      <c r="G1899" s="20" t="str">
        <f t="shared" si="58"/>
        <v/>
      </c>
      <c r="H1899" s="18"/>
      <c r="I1899" s="20" t="str">
        <f t="shared" si="59"/>
        <v/>
      </c>
      <c r="J1899" s="21" t="str">
        <f>IF(OR($A1899="",$C1899=""),"",$A1899&amp;"#"&amp;COUNTIFS($A$4:$A1899,$A1899,$C$4:$C1899,"&lt;&gt;"))</f>
        <v/>
      </c>
    </row>
    <row r="1900" spans="1:10" x14ac:dyDescent="0.3">
      <c r="A1900" s="17"/>
      <c r="B1900" s="19" t="str">
        <f>IF($A1900="","",IFERROR(INDEX(Bills!$B:$B,MATCH($A1900,Bills!$A:$A,0)),""))</f>
        <v/>
      </c>
      <c r="C1900" s="17"/>
      <c r="D1900" s="21" t="str">
        <f>IF($C1900="","",IFERROR(VLOOKUP($C1900,Services!$A$4:$C$203,2,FALSE),"Other"))</f>
        <v/>
      </c>
      <c r="E1900" s="17"/>
      <c r="F1900" s="18" t="str">
        <f>IF($C1900="","",IFERROR(VLOOKUP($C1900,Services!$A$4:$C$203,3,FALSE),0))</f>
        <v/>
      </c>
      <c r="G1900" s="20" t="str">
        <f t="shared" si="58"/>
        <v/>
      </c>
      <c r="H1900" s="18"/>
      <c r="I1900" s="20" t="str">
        <f t="shared" si="59"/>
        <v/>
      </c>
      <c r="J1900" s="21" t="str">
        <f>IF(OR($A1900="",$C1900=""),"",$A1900&amp;"#"&amp;COUNTIFS($A$4:$A1900,$A1900,$C$4:$C1900,"&lt;&gt;"))</f>
        <v/>
      </c>
    </row>
    <row r="1901" spans="1:10" x14ac:dyDescent="0.3">
      <c r="A1901" s="17"/>
      <c r="B1901" s="19" t="str">
        <f>IF($A1901="","",IFERROR(INDEX(Bills!$B:$B,MATCH($A1901,Bills!$A:$A,0)),""))</f>
        <v/>
      </c>
      <c r="C1901" s="17"/>
      <c r="D1901" s="21" t="str">
        <f>IF($C1901="","",IFERROR(VLOOKUP($C1901,Services!$A$4:$C$203,2,FALSE),"Other"))</f>
        <v/>
      </c>
      <c r="E1901" s="17"/>
      <c r="F1901" s="18" t="str">
        <f>IF($C1901="","",IFERROR(VLOOKUP($C1901,Services!$A$4:$C$203,3,FALSE),0))</f>
        <v/>
      </c>
      <c r="G1901" s="20" t="str">
        <f t="shared" si="58"/>
        <v/>
      </c>
      <c r="H1901" s="18"/>
      <c r="I1901" s="20" t="str">
        <f t="shared" si="59"/>
        <v/>
      </c>
      <c r="J1901" s="21" t="str">
        <f>IF(OR($A1901="",$C1901=""),"",$A1901&amp;"#"&amp;COUNTIFS($A$4:$A1901,$A1901,$C$4:$C1901,"&lt;&gt;"))</f>
        <v/>
      </c>
    </row>
    <row r="1902" spans="1:10" x14ac:dyDescent="0.3">
      <c r="A1902" s="17"/>
      <c r="B1902" s="19" t="str">
        <f>IF($A1902="","",IFERROR(INDEX(Bills!$B:$B,MATCH($A1902,Bills!$A:$A,0)),""))</f>
        <v/>
      </c>
      <c r="C1902" s="17"/>
      <c r="D1902" s="21" t="str">
        <f>IF($C1902="","",IFERROR(VLOOKUP($C1902,Services!$A$4:$C$203,2,FALSE),"Other"))</f>
        <v/>
      </c>
      <c r="E1902" s="17"/>
      <c r="F1902" s="18" t="str">
        <f>IF($C1902="","",IFERROR(VLOOKUP($C1902,Services!$A$4:$C$203,3,FALSE),0))</f>
        <v/>
      </c>
      <c r="G1902" s="20" t="str">
        <f t="shared" si="58"/>
        <v/>
      </c>
      <c r="H1902" s="18"/>
      <c r="I1902" s="20" t="str">
        <f t="shared" si="59"/>
        <v/>
      </c>
      <c r="J1902" s="21" t="str">
        <f>IF(OR($A1902="",$C1902=""),"",$A1902&amp;"#"&amp;COUNTIFS($A$4:$A1902,$A1902,$C$4:$C1902,"&lt;&gt;"))</f>
        <v/>
      </c>
    </row>
    <row r="1903" spans="1:10" x14ac:dyDescent="0.3">
      <c r="A1903" s="17"/>
      <c r="B1903" s="19" t="str">
        <f>IF($A1903="","",IFERROR(INDEX(Bills!$B:$B,MATCH($A1903,Bills!$A:$A,0)),""))</f>
        <v/>
      </c>
      <c r="C1903" s="17"/>
      <c r="D1903" s="21" t="str">
        <f>IF($C1903="","",IFERROR(VLOOKUP($C1903,Services!$A$4:$C$203,2,FALSE),"Other"))</f>
        <v/>
      </c>
      <c r="E1903" s="17"/>
      <c r="F1903" s="18" t="str">
        <f>IF($C1903="","",IFERROR(VLOOKUP($C1903,Services!$A$4:$C$203,3,FALSE),0))</f>
        <v/>
      </c>
      <c r="G1903" s="20" t="str">
        <f t="shared" si="58"/>
        <v/>
      </c>
      <c r="H1903" s="18"/>
      <c r="I1903" s="20" t="str">
        <f t="shared" si="59"/>
        <v/>
      </c>
      <c r="J1903" s="21" t="str">
        <f>IF(OR($A1903="",$C1903=""),"",$A1903&amp;"#"&amp;COUNTIFS($A$4:$A1903,$A1903,$C$4:$C1903,"&lt;&gt;"))</f>
        <v/>
      </c>
    </row>
    <row r="1904" spans="1:10" x14ac:dyDescent="0.3">
      <c r="A1904" s="17"/>
      <c r="B1904" s="19" t="str">
        <f>IF($A1904="","",IFERROR(INDEX(Bills!$B:$B,MATCH($A1904,Bills!$A:$A,0)),""))</f>
        <v/>
      </c>
      <c r="C1904" s="17"/>
      <c r="D1904" s="21" t="str">
        <f>IF($C1904="","",IFERROR(VLOOKUP($C1904,Services!$A$4:$C$203,2,FALSE),"Other"))</f>
        <v/>
      </c>
      <c r="E1904" s="17"/>
      <c r="F1904" s="18" t="str">
        <f>IF($C1904="","",IFERROR(VLOOKUP($C1904,Services!$A$4:$C$203,3,FALSE),0))</f>
        <v/>
      </c>
      <c r="G1904" s="20" t="str">
        <f t="shared" si="58"/>
        <v/>
      </c>
      <c r="H1904" s="18"/>
      <c r="I1904" s="20" t="str">
        <f t="shared" si="59"/>
        <v/>
      </c>
      <c r="J1904" s="21" t="str">
        <f>IF(OR($A1904="",$C1904=""),"",$A1904&amp;"#"&amp;COUNTIFS($A$4:$A1904,$A1904,$C$4:$C1904,"&lt;&gt;"))</f>
        <v/>
      </c>
    </row>
    <row r="1905" spans="1:10" x14ac:dyDescent="0.3">
      <c r="A1905" s="17"/>
      <c r="B1905" s="19" t="str">
        <f>IF($A1905="","",IFERROR(INDEX(Bills!$B:$B,MATCH($A1905,Bills!$A:$A,0)),""))</f>
        <v/>
      </c>
      <c r="C1905" s="17"/>
      <c r="D1905" s="21" t="str">
        <f>IF($C1905="","",IFERROR(VLOOKUP($C1905,Services!$A$4:$C$203,2,FALSE),"Other"))</f>
        <v/>
      </c>
      <c r="E1905" s="17"/>
      <c r="F1905" s="18" t="str">
        <f>IF($C1905="","",IFERROR(VLOOKUP($C1905,Services!$A$4:$C$203,3,FALSE),0))</f>
        <v/>
      </c>
      <c r="G1905" s="20" t="str">
        <f t="shared" si="58"/>
        <v/>
      </c>
      <c r="H1905" s="18"/>
      <c r="I1905" s="20" t="str">
        <f t="shared" si="59"/>
        <v/>
      </c>
      <c r="J1905" s="21" t="str">
        <f>IF(OR($A1905="",$C1905=""),"",$A1905&amp;"#"&amp;COUNTIFS($A$4:$A1905,$A1905,$C$4:$C1905,"&lt;&gt;"))</f>
        <v/>
      </c>
    </row>
    <row r="1906" spans="1:10" x14ac:dyDescent="0.3">
      <c r="A1906" s="17"/>
      <c r="B1906" s="19" t="str">
        <f>IF($A1906="","",IFERROR(INDEX(Bills!$B:$B,MATCH($A1906,Bills!$A:$A,0)),""))</f>
        <v/>
      </c>
      <c r="C1906" s="17"/>
      <c r="D1906" s="21" t="str">
        <f>IF($C1906="","",IFERROR(VLOOKUP($C1906,Services!$A$4:$C$203,2,FALSE),"Other"))</f>
        <v/>
      </c>
      <c r="E1906" s="17"/>
      <c r="F1906" s="18" t="str">
        <f>IF($C1906="","",IFERROR(VLOOKUP($C1906,Services!$A$4:$C$203,3,FALSE),0))</f>
        <v/>
      </c>
      <c r="G1906" s="20" t="str">
        <f t="shared" si="58"/>
        <v/>
      </c>
      <c r="H1906" s="18"/>
      <c r="I1906" s="20" t="str">
        <f t="shared" si="59"/>
        <v/>
      </c>
      <c r="J1906" s="21" t="str">
        <f>IF(OR($A1906="",$C1906=""),"",$A1906&amp;"#"&amp;COUNTIFS($A$4:$A1906,$A1906,$C$4:$C1906,"&lt;&gt;"))</f>
        <v/>
      </c>
    </row>
    <row r="1907" spans="1:10" x14ac:dyDescent="0.3">
      <c r="A1907" s="17"/>
      <c r="B1907" s="19" t="str">
        <f>IF($A1907="","",IFERROR(INDEX(Bills!$B:$B,MATCH($A1907,Bills!$A:$A,0)),""))</f>
        <v/>
      </c>
      <c r="C1907" s="17"/>
      <c r="D1907" s="21" t="str">
        <f>IF($C1907="","",IFERROR(VLOOKUP($C1907,Services!$A$4:$C$203,2,FALSE),"Other"))</f>
        <v/>
      </c>
      <c r="E1907" s="17"/>
      <c r="F1907" s="18" t="str">
        <f>IF($C1907="","",IFERROR(VLOOKUP($C1907,Services!$A$4:$C$203,3,FALSE),0))</f>
        <v/>
      </c>
      <c r="G1907" s="20" t="str">
        <f t="shared" si="58"/>
        <v/>
      </c>
      <c r="H1907" s="18"/>
      <c r="I1907" s="20" t="str">
        <f t="shared" si="59"/>
        <v/>
      </c>
      <c r="J1907" s="21" t="str">
        <f>IF(OR($A1907="",$C1907=""),"",$A1907&amp;"#"&amp;COUNTIFS($A$4:$A1907,$A1907,$C$4:$C1907,"&lt;&gt;"))</f>
        <v/>
      </c>
    </row>
    <row r="1908" spans="1:10" x14ac:dyDescent="0.3">
      <c r="A1908" s="17"/>
      <c r="B1908" s="19" t="str">
        <f>IF($A1908="","",IFERROR(INDEX(Bills!$B:$B,MATCH($A1908,Bills!$A:$A,0)),""))</f>
        <v/>
      </c>
      <c r="C1908" s="17"/>
      <c r="D1908" s="21" t="str">
        <f>IF($C1908="","",IFERROR(VLOOKUP($C1908,Services!$A$4:$C$203,2,FALSE),"Other"))</f>
        <v/>
      </c>
      <c r="E1908" s="17"/>
      <c r="F1908" s="18" t="str">
        <f>IF($C1908="","",IFERROR(VLOOKUP($C1908,Services!$A$4:$C$203,3,FALSE),0))</f>
        <v/>
      </c>
      <c r="G1908" s="20" t="str">
        <f t="shared" si="58"/>
        <v/>
      </c>
      <c r="H1908" s="18"/>
      <c r="I1908" s="20" t="str">
        <f t="shared" si="59"/>
        <v/>
      </c>
      <c r="J1908" s="21" t="str">
        <f>IF(OR($A1908="",$C1908=""),"",$A1908&amp;"#"&amp;COUNTIFS($A$4:$A1908,$A1908,$C$4:$C1908,"&lt;&gt;"))</f>
        <v/>
      </c>
    </row>
    <row r="1909" spans="1:10" x14ac:dyDescent="0.3">
      <c r="A1909" s="17"/>
      <c r="B1909" s="19" t="str">
        <f>IF($A1909="","",IFERROR(INDEX(Bills!$B:$B,MATCH($A1909,Bills!$A:$A,0)),""))</f>
        <v/>
      </c>
      <c r="C1909" s="17"/>
      <c r="D1909" s="21" t="str">
        <f>IF($C1909="","",IFERROR(VLOOKUP($C1909,Services!$A$4:$C$203,2,FALSE),"Other"))</f>
        <v/>
      </c>
      <c r="E1909" s="17"/>
      <c r="F1909" s="18" t="str">
        <f>IF($C1909="","",IFERROR(VLOOKUP($C1909,Services!$A$4:$C$203,3,FALSE),0))</f>
        <v/>
      </c>
      <c r="G1909" s="20" t="str">
        <f t="shared" si="58"/>
        <v/>
      </c>
      <c r="H1909" s="18"/>
      <c r="I1909" s="20" t="str">
        <f t="shared" si="59"/>
        <v/>
      </c>
      <c r="J1909" s="21" t="str">
        <f>IF(OR($A1909="",$C1909=""),"",$A1909&amp;"#"&amp;COUNTIFS($A$4:$A1909,$A1909,$C$4:$C1909,"&lt;&gt;"))</f>
        <v/>
      </c>
    </row>
    <row r="1910" spans="1:10" x14ac:dyDescent="0.3">
      <c r="A1910" s="17"/>
      <c r="B1910" s="19" t="str">
        <f>IF($A1910="","",IFERROR(INDEX(Bills!$B:$B,MATCH($A1910,Bills!$A:$A,0)),""))</f>
        <v/>
      </c>
      <c r="C1910" s="17"/>
      <c r="D1910" s="21" t="str">
        <f>IF($C1910="","",IFERROR(VLOOKUP($C1910,Services!$A$4:$C$203,2,FALSE),"Other"))</f>
        <v/>
      </c>
      <c r="E1910" s="17"/>
      <c r="F1910" s="18" t="str">
        <f>IF($C1910="","",IFERROR(VLOOKUP($C1910,Services!$A$4:$C$203,3,FALSE),0))</f>
        <v/>
      </c>
      <c r="G1910" s="20" t="str">
        <f t="shared" si="58"/>
        <v/>
      </c>
      <c r="H1910" s="18"/>
      <c r="I1910" s="20" t="str">
        <f t="shared" si="59"/>
        <v/>
      </c>
      <c r="J1910" s="21" t="str">
        <f>IF(OR($A1910="",$C1910=""),"",$A1910&amp;"#"&amp;COUNTIFS($A$4:$A1910,$A1910,$C$4:$C1910,"&lt;&gt;"))</f>
        <v/>
      </c>
    </row>
    <row r="1911" spans="1:10" x14ac:dyDescent="0.3">
      <c r="A1911" s="17"/>
      <c r="B1911" s="19" t="str">
        <f>IF($A1911="","",IFERROR(INDEX(Bills!$B:$B,MATCH($A1911,Bills!$A:$A,0)),""))</f>
        <v/>
      </c>
      <c r="C1911" s="17"/>
      <c r="D1911" s="21" t="str">
        <f>IF($C1911="","",IFERROR(VLOOKUP($C1911,Services!$A$4:$C$203,2,FALSE),"Other"))</f>
        <v/>
      </c>
      <c r="E1911" s="17"/>
      <c r="F1911" s="18" t="str">
        <f>IF($C1911="","",IFERROR(VLOOKUP($C1911,Services!$A$4:$C$203,3,FALSE),0))</f>
        <v/>
      </c>
      <c r="G1911" s="20" t="str">
        <f t="shared" si="58"/>
        <v/>
      </c>
      <c r="H1911" s="18"/>
      <c r="I1911" s="20" t="str">
        <f t="shared" si="59"/>
        <v/>
      </c>
      <c r="J1911" s="21" t="str">
        <f>IF(OR($A1911="",$C1911=""),"",$A1911&amp;"#"&amp;COUNTIFS($A$4:$A1911,$A1911,$C$4:$C1911,"&lt;&gt;"))</f>
        <v/>
      </c>
    </row>
    <row r="1912" spans="1:10" x14ac:dyDescent="0.3">
      <c r="A1912" s="17"/>
      <c r="B1912" s="19" t="str">
        <f>IF($A1912="","",IFERROR(INDEX(Bills!$B:$B,MATCH($A1912,Bills!$A:$A,0)),""))</f>
        <v/>
      </c>
      <c r="C1912" s="17"/>
      <c r="D1912" s="21" t="str">
        <f>IF($C1912="","",IFERROR(VLOOKUP($C1912,Services!$A$4:$C$203,2,FALSE),"Other"))</f>
        <v/>
      </c>
      <c r="E1912" s="17"/>
      <c r="F1912" s="18" t="str">
        <f>IF($C1912="","",IFERROR(VLOOKUP($C1912,Services!$A$4:$C$203,3,FALSE),0))</f>
        <v/>
      </c>
      <c r="G1912" s="20" t="str">
        <f t="shared" si="58"/>
        <v/>
      </c>
      <c r="H1912" s="18"/>
      <c r="I1912" s="20" t="str">
        <f t="shared" si="59"/>
        <v/>
      </c>
      <c r="J1912" s="21" t="str">
        <f>IF(OR($A1912="",$C1912=""),"",$A1912&amp;"#"&amp;COUNTIFS($A$4:$A1912,$A1912,$C$4:$C1912,"&lt;&gt;"))</f>
        <v/>
      </c>
    </row>
    <row r="1913" spans="1:10" x14ac:dyDescent="0.3">
      <c r="A1913" s="17"/>
      <c r="B1913" s="19" t="str">
        <f>IF($A1913="","",IFERROR(INDEX(Bills!$B:$B,MATCH($A1913,Bills!$A:$A,0)),""))</f>
        <v/>
      </c>
      <c r="C1913" s="17"/>
      <c r="D1913" s="21" t="str">
        <f>IF($C1913="","",IFERROR(VLOOKUP($C1913,Services!$A$4:$C$203,2,FALSE),"Other"))</f>
        <v/>
      </c>
      <c r="E1913" s="17"/>
      <c r="F1913" s="18" t="str">
        <f>IF($C1913="","",IFERROR(VLOOKUP($C1913,Services!$A$4:$C$203,3,FALSE),0))</f>
        <v/>
      </c>
      <c r="G1913" s="20" t="str">
        <f t="shared" si="58"/>
        <v/>
      </c>
      <c r="H1913" s="18"/>
      <c r="I1913" s="20" t="str">
        <f t="shared" si="59"/>
        <v/>
      </c>
      <c r="J1913" s="21" t="str">
        <f>IF(OR($A1913="",$C1913=""),"",$A1913&amp;"#"&amp;COUNTIFS($A$4:$A1913,$A1913,$C$4:$C1913,"&lt;&gt;"))</f>
        <v/>
      </c>
    </row>
    <row r="1914" spans="1:10" x14ac:dyDescent="0.3">
      <c r="A1914" s="17"/>
      <c r="B1914" s="19" t="str">
        <f>IF($A1914="","",IFERROR(INDEX(Bills!$B:$B,MATCH($A1914,Bills!$A:$A,0)),""))</f>
        <v/>
      </c>
      <c r="C1914" s="17"/>
      <c r="D1914" s="21" t="str">
        <f>IF($C1914="","",IFERROR(VLOOKUP($C1914,Services!$A$4:$C$203,2,FALSE),"Other"))</f>
        <v/>
      </c>
      <c r="E1914" s="17"/>
      <c r="F1914" s="18" t="str">
        <f>IF($C1914="","",IFERROR(VLOOKUP($C1914,Services!$A$4:$C$203,3,FALSE),0))</f>
        <v/>
      </c>
      <c r="G1914" s="20" t="str">
        <f t="shared" si="58"/>
        <v/>
      </c>
      <c r="H1914" s="18"/>
      <c r="I1914" s="20" t="str">
        <f t="shared" si="59"/>
        <v/>
      </c>
      <c r="J1914" s="21" t="str">
        <f>IF(OR($A1914="",$C1914=""),"",$A1914&amp;"#"&amp;COUNTIFS($A$4:$A1914,$A1914,$C$4:$C1914,"&lt;&gt;"))</f>
        <v/>
      </c>
    </row>
    <row r="1915" spans="1:10" x14ac:dyDescent="0.3">
      <c r="A1915" s="17"/>
      <c r="B1915" s="19" t="str">
        <f>IF($A1915="","",IFERROR(INDEX(Bills!$B:$B,MATCH($A1915,Bills!$A:$A,0)),""))</f>
        <v/>
      </c>
      <c r="C1915" s="17"/>
      <c r="D1915" s="21" t="str">
        <f>IF($C1915="","",IFERROR(VLOOKUP($C1915,Services!$A$4:$C$203,2,FALSE),"Other"))</f>
        <v/>
      </c>
      <c r="E1915" s="17"/>
      <c r="F1915" s="18" t="str">
        <f>IF($C1915="","",IFERROR(VLOOKUP($C1915,Services!$A$4:$C$203,3,FALSE),0))</f>
        <v/>
      </c>
      <c r="G1915" s="20" t="str">
        <f t="shared" si="58"/>
        <v/>
      </c>
      <c r="H1915" s="18"/>
      <c r="I1915" s="20" t="str">
        <f t="shared" si="59"/>
        <v/>
      </c>
      <c r="J1915" s="21" t="str">
        <f>IF(OR($A1915="",$C1915=""),"",$A1915&amp;"#"&amp;COUNTIFS($A$4:$A1915,$A1915,$C$4:$C1915,"&lt;&gt;"))</f>
        <v/>
      </c>
    </row>
    <row r="1916" spans="1:10" x14ac:dyDescent="0.3">
      <c r="A1916" s="17"/>
      <c r="B1916" s="19" t="str">
        <f>IF($A1916="","",IFERROR(INDEX(Bills!$B:$B,MATCH($A1916,Bills!$A:$A,0)),""))</f>
        <v/>
      </c>
      <c r="C1916" s="17"/>
      <c r="D1916" s="21" t="str">
        <f>IF($C1916="","",IFERROR(VLOOKUP($C1916,Services!$A$4:$C$203,2,FALSE),"Other"))</f>
        <v/>
      </c>
      <c r="E1916" s="17"/>
      <c r="F1916" s="18" t="str">
        <f>IF($C1916="","",IFERROR(VLOOKUP($C1916,Services!$A$4:$C$203,3,FALSE),0))</f>
        <v/>
      </c>
      <c r="G1916" s="20" t="str">
        <f t="shared" si="58"/>
        <v/>
      </c>
      <c r="H1916" s="18"/>
      <c r="I1916" s="20" t="str">
        <f t="shared" si="59"/>
        <v/>
      </c>
      <c r="J1916" s="21" t="str">
        <f>IF(OR($A1916="",$C1916=""),"",$A1916&amp;"#"&amp;COUNTIFS($A$4:$A1916,$A1916,$C$4:$C1916,"&lt;&gt;"))</f>
        <v/>
      </c>
    </row>
    <row r="1917" spans="1:10" x14ac:dyDescent="0.3">
      <c r="A1917" s="17"/>
      <c r="B1917" s="19" t="str">
        <f>IF($A1917="","",IFERROR(INDEX(Bills!$B:$B,MATCH($A1917,Bills!$A:$A,0)),""))</f>
        <v/>
      </c>
      <c r="C1917" s="17"/>
      <c r="D1917" s="21" t="str">
        <f>IF($C1917="","",IFERROR(VLOOKUP($C1917,Services!$A$4:$C$203,2,FALSE),"Other"))</f>
        <v/>
      </c>
      <c r="E1917" s="17"/>
      <c r="F1917" s="18" t="str">
        <f>IF($C1917="","",IFERROR(VLOOKUP($C1917,Services!$A$4:$C$203,3,FALSE),0))</f>
        <v/>
      </c>
      <c r="G1917" s="20" t="str">
        <f t="shared" si="58"/>
        <v/>
      </c>
      <c r="H1917" s="18"/>
      <c r="I1917" s="20" t="str">
        <f t="shared" si="59"/>
        <v/>
      </c>
      <c r="J1917" s="21" t="str">
        <f>IF(OR($A1917="",$C1917=""),"",$A1917&amp;"#"&amp;COUNTIFS($A$4:$A1917,$A1917,$C$4:$C1917,"&lt;&gt;"))</f>
        <v/>
      </c>
    </row>
    <row r="1918" spans="1:10" x14ac:dyDescent="0.3">
      <c r="A1918" s="17"/>
      <c r="B1918" s="19" t="str">
        <f>IF($A1918="","",IFERROR(INDEX(Bills!$B:$B,MATCH($A1918,Bills!$A:$A,0)),""))</f>
        <v/>
      </c>
      <c r="C1918" s="17"/>
      <c r="D1918" s="21" t="str">
        <f>IF($C1918="","",IFERROR(VLOOKUP($C1918,Services!$A$4:$C$203,2,FALSE),"Other"))</f>
        <v/>
      </c>
      <c r="E1918" s="17"/>
      <c r="F1918" s="18" t="str">
        <f>IF($C1918="","",IFERROR(VLOOKUP($C1918,Services!$A$4:$C$203,3,FALSE),0))</f>
        <v/>
      </c>
      <c r="G1918" s="20" t="str">
        <f t="shared" si="58"/>
        <v/>
      </c>
      <c r="H1918" s="18"/>
      <c r="I1918" s="20" t="str">
        <f t="shared" si="59"/>
        <v/>
      </c>
      <c r="J1918" s="21" t="str">
        <f>IF(OR($A1918="",$C1918=""),"",$A1918&amp;"#"&amp;COUNTIFS($A$4:$A1918,$A1918,$C$4:$C1918,"&lt;&gt;"))</f>
        <v/>
      </c>
    </row>
    <row r="1919" spans="1:10" x14ac:dyDescent="0.3">
      <c r="A1919" s="17"/>
      <c r="B1919" s="19" t="str">
        <f>IF($A1919="","",IFERROR(INDEX(Bills!$B:$B,MATCH($A1919,Bills!$A:$A,0)),""))</f>
        <v/>
      </c>
      <c r="C1919" s="17"/>
      <c r="D1919" s="21" t="str">
        <f>IF($C1919="","",IFERROR(VLOOKUP($C1919,Services!$A$4:$C$203,2,FALSE),"Other"))</f>
        <v/>
      </c>
      <c r="E1919" s="17"/>
      <c r="F1919" s="18" t="str">
        <f>IF($C1919="","",IFERROR(VLOOKUP($C1919,Services!$A$4:$C$203,3,FALSE),0))</f>
        <v/>
      </c>
      <c r="G1919" s="20" t="str">
        <f t="shared" si="58"/>
        <v/>
      </c>
      <c r="H1919" s="18"/>
      <c r="I1919" s="20" t="str">
        <f t="shared" si="59"/>
        <v/>
      </c>
      <c r="J1919" s="21" t="str">
        <f>IF(OR($A1919="",$C1919=""),"",$A1919&amp;"#"&amp;COUNTIFS($A$4:$A1919,$A1919,$C$4:$C1919,"&lt;&gt;"))</f>
        <v/>
      </c>
    </row>
    <row r="1920" spans="1:10" x14ac:dyDescent="0.3">
      <c r="A1920" s="17"/>
      <c r="B1920" s="19" t="str">
        <f>IF($A1920="","",IFERROR(INDEX(Bills!$B:$B,MATCH($A1920,Bills!$A:$A,0)),""))</f>
        <v/>
      </c>
      <c r="C1920" s="17"/>
      <c r="D1920" s="21" t="str">
        <f>IF($C1920="","",IFERROR(VLOOKUP($C1920,Services!$A$4:$C$203,2,FALSE),"Other"))</f>
        <v/>
      </c>
      <c r="E1920" s="17"/>
      <c r="F1920" s="18" t="str">
        <f>IF($C1920="","",IFERROR(VLOOKUP($C1920,Services!$A$4:$C$203,3,FALSE),0))</f>
        <v/>
      </c>
      <c r="G1920" s="20" t="str">
        <f t="shared" si="58"/>
        <v/>
      </c>
      <c r="H1920" s="18"/>
      <c r="I1920" s="20" t="str">
        <f t="shared" si="59"/>
        <v/>
      </c>
      <c r="J1920" s="21" t="str">
        <f>IF(OR($A1920="",$C1920=""),"",$A1920&amp;"#"&amp;COUNTIFS($A$4:$A1920,$A1920,$C$4:$C1920,"&lt;&gt;"))</f>
        <v/>
      </c>
    </row>
    <row r="1921" spans="1:10" x14ac:dyDescent="0.3">
      <c r="A1921" s="17"/>
      <c r="B1921" s="19" t="str">
        <f>IF($A1921="","",IFERROR(INDEX(Bills!$B:$B,MATCH($A1921,Bills!$A:$A,0)),""))</f>
        <v/>
      </c>
      <c r="C1921" s="17"/>
      <c r="D1921" s="21" t="str">
        <f>IF($C1921="","",IFERROR(VLOOKUP($C1921,Services!$A$4:$C$203,2,FALSE),"Other"))</f>
        <v/>
      </c>
      <c r="E1921" s="17"/>
      <c r="F1921" s="18" t="str">
        <f>IF($C1921="","",IFERROR(VLOOKUP($C1921,Services!$A$4:$C$203,3,FALSE),0))</f>
        <v/>
      </c>
      <c r="G1921" s="20" t="str">
        <f t="shared" si="58"/>
        <v/>
      </c>
      <c r="H1921" s="18"/>
      <c r="I1921" s="20" t="str">
        <f t="shared" si="59"/>
        <v/>
      </c>
      <c r="J1921" s="21" t="str">
        <f>IF(OR($A1921="",$C1921=""),"",$A1921&amp;"#"&amp;COUNTIFS($A$4:$A1921,$A1921,$C$4:$C1921,"&lt;&gt;"))</f>
        <v/>
      </c>
    </row>
    <row r="1922" spans="1:10" x14ac:dyDescent="0.3">
      <c r="A1922" s="17"/>
      <c r="B1922" s="19" t="str">
        <f>IF($A1922="","",IFERROR(INDEX(Bills!$B:$B,MATCH($A1922,Bills!$A:$A,0)),""))</f>
        <v/>
      </c>
      <c r="C1922" s="17"/>
      <c r="D1922" s="21" t="str">
        <f>IF($C1922="","",IFERROR(VLOOKUP($C1922,Services!$A$4:$C$203,2,FALSE),"Other"))</f>
        <v/>
      </c>
      <c r="E1922" s="17"/>
      <c r="F1922" s="18" t="str">
        <f>IF($C1922="","",IFERROR(VLOOKUP($C1922,Services!$A$4:$C$203,3,FALSE),0))</f>
        <v/>
      </c>
      <c r="G1922" s="20" t="str">
        <f t="shared" si="58"/>
        <v/>
      </c>
      <c r="H1922" s="18"/>
      <c r="I1922" s="20" t="str">
        <f t="shared" si="59"/>
        <v/>
      </c>
      <c r="J1922" s="21" t="str">
        <f>IF(OR($A1922="",$C1922=""),"",$A1922&amp;"#"&amp;COUNTIFS($A$4:$A1922,$A1922,$C$4:$C1922,"&lt;&gt;"))</f>
        <v/>
      </c>
    </row>
    <row r="1923" spans="1:10" x14ac:dyDescent="0.3">
      <c r="A1923" s="17"/>
      <c r="B1923" s="19" t="str">
        <f>IF($A1923="","",IFERROR(INDEX(Bills!$B:$B,MATCH($A1923,Bills!$A:$A,0)),""))</f>
        <v/>
      </c>
      <c r="C1923" s="17"/>
      <c r="D1923" s="21" t="str">
        <f>IF($C1923="","",IFERROR(VLOOKUP($C1923,Services!$A$4:$C$203,2,FALSE),"Other"))</f>
        <v/>
      </c>
      <c r="E1923" s="17"/>
      <c r="F1923" s="18" t="str">
        <f>IF($C1923="","",IFERROR(VLOOKUP($C1923,Services!$A$4:$C$203,3,FALSE),0))</f>
        <v/>
      </c>
      <c r="G1923" s="20" t="str">
        <f t="shared" si="58"/>
        <v/>
      </c>
      <c r="H1923" s="18"/>
      <c r="I1923" s="20" t="str">
        <f t="shared" si="59"/>
        <v/>
      </c>
      <c r="J1923" s="21" t="str">
        <f>IF(OR($A1923="",$C1923=""),"",$A1923&amp;"#"&amp;COUNTIFS($A$4:$A1923,$A1923,$C$4:$C1923,"&lt;&gt;"))</f>
        <v/>
      </c>
    </row>
    <row r="1924" spans="1:10" x14ac:dyDescent="0.3">
      <c r="A1924" s="17"/>
      <c r="B1924" s="19" t="str">
        <f>IF($A1924="","",IFERROR(INDEX(Bills!$B:$B,MATCH($A1924,Bills!$A:$A,0)),""))</f>
        <v/>
      </c>
      <c r="C1924" s="17"/>
      <c r="D1924" s="21" t="str">
        <f>IF($C1924="","",IFERROR(VLOOKUP($C1924,Services!$A$4:$C$203,2,FALSE),"Other"))</f>
        <v/>
      </c>
      <c r="E1924" s="17"/>
      <c r="F1924" s="18" t="str">
        <f>IF($C1924="","",IFERROR(VLOOKUP($C1924,Services!$A$4:$C$203,3,FALSE),0))</f>
        <v/>
      </c>
      <c r="G1924" s="20" t="str">
        <f t="shared" ref="G1924:G1987" si="60">IF($C1924="","",IF($E1924="",1,N($E1924))*N($F1924))</f>
        <v/>
      </c>
      <c r="H1924" s="18"/>
      <c r="I1924" s="20" t="str">
        <f t="shared" ref="I1924:I1987" si="61">IF($C1924="","",G1924-N(H1924))</f>
        <v/>
      </c>
      <c r="J1924" s="21" t="str">
        <f>IF(OR($A1924="",$C1924=""),"",$A1924&amp;"#"&amp;COUNTIFS($A$4:$A1924,$A1924,$C$4:$C1924,"&lt;&gt;"))</f>
        <v/>
      </c>
    </row>
    <row r="1925" spans="1:10" x14ac:dyDescent="0.3">
      <c r="A1925" s="17"/>
      <c r="B1925" s="19" t="str">
        <f>IF($A1925="","",IFERROR(INDEX(Bills!$B:$B,MATCH($A1925,Bills!$A:$A,0)),""))</f>
        <v/>
      </c>
      <c r="C1925" s="17"/>
      <c r="D1925" s="21" t="str">
        <f>IF($C1925="","",IFERROR(VLOOKUP($C1925,Services!$A$4:$C$203,2,FALSE),"Other"))</f>
        <v/>
      </c>
      <c r="E1925" s="17"/>
      <c r="F1925" s="18" t="str">
        <f>IF($C1925="","",IFERROR(VLOOKUP($C1925,Services!$A$4:$C$203,3,FALSE),0))</f>
        <v/>
      </c>
      <c r="G1925" s="20" t="str">
        <f t="shared" si="60"/>
        <v/>
      </c>
      <c r="H1925" s="18"/>
      <c r="I1925" s="20" t="str">
        <f t="shared" si="61"/>
        <v/>
      </c>
      <c r="J1925" s="21" t="str">
        <f>IF(OR($A1925="",$C1925=""),"",$A1925&amp;"#"&amp;COUNTIFS($A$4:$A1925,$A1925,$C$4:$C1925,"&lt;&gt;"))</f>
        <v/>
      </c>
    </row>
    <row r="1926" spans="1:10" x14ac:dyDescent="0.3">
      <c r="A1926" s="17"/>
      <c r="B1926" s="19" t="str">
        <f>IF($A1926="","",IFERROR(INDEX(Bills!$B:$B,MATCH($A1926,Bills!$A:$A,0)),""))</f>
        <v/>
      </c>
      <c r="C1926" s="17"/>
      <c r="D1926" s="21" t="str">
        <f>IF($C1926="","",IFERROR(VLOOKUP($C1926,Services!$A$4:$C$203,2,FALSE),"Other"))</f>
        <v/>
      </c>
      <c r="E1926" s="17"/>
      <c r="F1926" s="18" t="str">
        <f>IF($C1926="","",IFERROR(VLOOKUP($C1926,Services!$A$4:$C$203,3,FALSE),0))</f>
        <v/>
      </c>
      <c r="G1926" s="20" t="str">
        <f t="shared" si="60"/>
        <v/>
      </c>
      <c r="H1926" s="18"/>
      <c r="I1926" s="20" t="str">
        <f t="shared" si="61"/>
        <v/>
      </c>
      <c r="J1926" s="21" t="str">
        <f>IF(OR($A1926="",$C1926=""),"",$A1926&amp;"#"&amp;COUNTIFS($A$4:$A1926,$A1926,$C$4:$C1926,"&lt;&gt;"))</f>
        <v/>
      </c>
    </row>
    <row r="1927" spans="1:10" x14ac:dyDescent="0.3">
      <c r="A1927" s="17"/>
      <c r="B1927" s="19" t="str">
        <f>IF($A1927="","",IFERROR(INDEX(Bills!$B:$B,MATCH($A1927,Bills!$A:$A,0)),""))</f>
        <v/>
      </c>
      <c r="C1927" s="17"/>
      <c r="D1927" s="21" t="str">
        <f>IF($C1927="","",IFERROR(VLOOKUP($C1927,Services!$A$4:$C$203,2,FALSE),"Other"))</f>
        <v/>
      </c>
      <c r="E1927" s="17"/>
      <c r="F1927" s="18" t="str">
        <f>IF($C1927="","",IFERROR(VLOOKUP($C1927,Services!$A$4:$C$203,3,FALSE),0))</f>
        <v/>
      </c>
      <c r="G1927" s="20" t="str">
        <f t="shared" si="60"/>
        <v/>
      </c>
      <c r="H1927" s="18"/>
      <c r="I1927" s="20" t="str">
        <f t="shared" si="61"/>
        <v/>
      </c>
      <c r="J1927" s="21" t="str">
        <f>IF(OR($A1927="",$C1927=""),"",$A1927&amp;"#"&amp;COUNTIFS($A$4:$A1927,$A1927,$C$4:$C1927,"&lt;&gt;"))</f>
        <v/>
      </c>
    </row>
    <row r="1928" spans="1:10" x14ac:dyDescent="0.3">
      <c r="A1928" s="17"/>
      <c r="B1928" s="19" t="str">
        <f>IF($A1928="","",IFERROR(INDEX(Bills!$B:$B,MATCH($A1928,Bills!$A:$A,0)),""))</f>
        <v/>
      </c>
      <c r="C1928" s="17"/>
      <c r="D1928" s="21" t="str">
        <f>IF($C1928="","",IFERROR(VLOOKUP($C1928,Services!$A$4:$C$203,2,FALSE),"Other"))</f>
        <v/>
      </c>
      <c r="E1928" s="17"/>
      <c r="F1928" s="18" t="str">
        <f>IF($C1928="","",IFERROR(VLOOKUP($C1928,Services!$A$4:$C$203,3,FALSE),0))</f>
        <v/>
      </c>
      <c r="G1928" s="20" t="str">
        <f t="shared" si="60"/>
        <v/>
      </c>
      <c r="H1928" s="18"/>
      <c r="I1928" s="20" t="str">
        <f t="shared" si="61"/>
        <v/>
      </c>
      <c r="J1928" s="21" t="str">
        <f>IF(OR($A1928="",$C1928=""),"",$A1928&amp;"#"&amp;COUNTIFS($A$4:$A1928,$A1928,$C$4:$C1928,"&lt;&gt;"))</f>
        <v/>
      </c>
    </row>
    <row r="1929" spans="1:10" x14ac:dyDescent="0.3">
      <c r="A1929" s="17"/>
      <c r="B1929" s="19" t="str">
        <f>IF($A1929="","",IFERROR(INDEX(Bills!$B:$B,MATCH($A1929,Bills!$A:$A,0)),""))</f>
        <v/>
      </c>
      <c r="C1929" s="17"/>
      <c r="D1929" s="21" t="str">
        <f>IF($C1929="","",IFERROR(VLOOKUP($C1929,Services!$A$4:$C$203,2,FALSE),"Other"))</f>
        <v/>
      </c>
      <c r="E1929" s="17"/>
      <c r="F1929" s="18" t="str">
        <f>IF($C1929="","",IFERROR(VLOOKUP($C1929,Services!$A$4:$C$203,3,FALSE),0))</f>
        <v/>
      </c>
      <c r="G1929" s="20" t="str">
        <f t="shared" si="60"/>
        <v/>
      </c>
      <c r="H1929" s="18"/>
      <c r="I1929" s="20" t="str">
        <f t="shared" si="61"/>
        <v/>
      </c>
      <c r="J1929" s="21" t="str">
        <f>IF(OR($A1929="",$C1929=""),"",$A1929&amp;"#"&amp;COUNTIFS($A$4:$A1929,$A1929,$C$4:$C1929,"&lt;&gt;"))</f>
        <v/>
      </c>
    </row>
    <row r="1930" spans="1:10" x14ac:dyDescent="0.3">
      <c r="A1930" s="17"/>
      <c r="B1930" s="19" t="str">
        <f>IF($A1930="","",IFERROR(INDEX(Bills!$B:$B,MATCH($A1930,Bills!$A:$A,0)),""))</f>
        <v/>
      </c>
      <c r="C1930" s="17"/>
      <c r="D1930" s="21" t="str">
        <f>IF($C1930="","",IFERROR(VLOOKUP($C1930,Services!$A$4:$C$203,2,FALSE),"Other"))</f>
        <v/>
      </c>
      <c r="E1930" s="17"/>
      <c r="F1930" s="18" t="str">
        <f>IF($C1930="","",IFERROR(VLOOKUP($C1930,Services!$A$4:$C$203,3,FALSE),0))</f>
        <v/>
      </c>
      <c r="G1930" s="20" t="str">
        <f t="shared" si="60"/>
        <v/>
      </c>
      <c r="H1930" s="18"/>
      <c r="I1930" s="20" t="str">
        <f t="shared" si="61"/>
        <v/>
      </c>
      <c r="J1930" s="21" t="str">
        <f>IF(OR($A1930="",$C1930=""),"",$A1930&amp;"#"&amp;COUNTIFS($A$4:$A1930,$A1930,$C$4:$C1930,"&lt;&gt;"))</f>
        <v/>
      </c>
    </row>
    <row r="1931" spans="1:10" x14ac:dyDescent="0.3">
      <c r="A1931" s="17"/>
      <c r="B1931" s="19" t="str">
        <f>IF($A1931="","",IFERROR(INDEX(Bills!$B:$B,MATCH($A1931,Bills!$A:$A,0)),""))</f>
        <v/>
      </c>
      <c r="C1931" s="17"/>
      <c r="D1931" s="21" t="str">
        <f>IF($C1931="","",IFERROR(VLOOKUP($C1931,Services!$A$4:$C$203,2,FALSE),"Other"))</f>
        <v/>
      </c>
      <c r="E1931" s="17"/>
      <c r="F1931" s="18" t="str">
        <f>IF($C1931="","",IFERROR(VLOOKUP($C1931,Services!$A$4:$C$203,3,FALSE),0))</f>
        <v/>
      </c>
      <c r="G1931" s="20" t="str">
        <f t="shared" si="60"/>
        <v/>
      </c>
      <c r="H1931" s="18"/>
      <c r="I1931" s="20" t="str">
        <f t="shared" si="61"/>
        <v/>
      </c>
      <c r="J1931" s="21" t="str">
        <f>IF(OR($A1931="",$C1931=""),"",$A1931&amp;"#"&amp;COUNTIFS($A$4:$A1931,$A1931,$C$4:$C1931,"&lt;&gt;"))</f>
        <v/>
      </c>
    </row>
    <row r="1932" spans="1:10" x14ac:dyDescent="0.3">
      <c r="A1932" s="17"/>
      <c r="B1932" s="19" t="str">
        <f>IF($A1932="","",IFERROR(INDEX(Bills!$B:$B,MATCH($A1932,Bills!$A:$A,0)),""))</f>
        <v/>
      </c>
      <c r="C1932" s="17"/>
      <c r="D1932" s="21" t="str">
        <f>IF($C1932="","",IFERROR(VLOOKUP($C1932,Services!$A$4:$C$203,2,FALSE),"Other"))</f>
        <v/>
      </c>
      <c r="E1932" s="17"/>
      <c r="F1932" s="18" t="str">
        <f>IF($C1932="","",IFERROR(VLOOKUP($C1932,Services!$A$4:$C$203,3,FALSE),0))</f>
        <v/>
      </c>
      <c r="G1932" s="20" t="str">
        <f t="shared" si="60"/>
        <v/>
      </c>
      <c r="H1932" s="18"/>
      <c r="I1932" s="20" t="str">
        <f t="shared" si="61"/>
        <v/>
      </c>
      <c r="J1932" s="21" t="str">
        <f>IF(OR($A1932="",$C1932=""),"",$A1932&amp;"#"&amp;COUNTIFS($A$4:$A1932,$A1932,$C$4:$C1932,"&lt;&gt;"))</f>
        <v/>
      </c>
    </row>
    <row r="1933" spans="1:10" x14ac:dyDescent="0.3">
      <c r="A1933" s="17"/>
      <c r="B1933" s="19" t="str">
        <f>IF($A1933="","",IFERROR(INDEX(Bills!$B:$B,MATCH($A1933,Bills!$A:$A,0)),""))</f>
        <v/>
      </c>
      <c r="C1933" s="17"/>
      <c r="D1933" s="21" t="str">
        <f>IF($C1933="","",IFERROR(VLOOKUP($C1933,Services!$A$4:$C$203,2,FALSE),"Other"))</f>
        <v/>
      </c>
      <c r="E1933" s="17"/>
      <c r="F1933" s="18" t="str">
        <f>IF($C1933="","",IFERROR(VLOOKUP($C1933,Services!$A$4:$C$203,3,FALSE),0))</f>
        <v/>
      </c>
      <c r="G1933" s="20" t="str">
        <f t="shared" si="60"/>
        <v/>
      </c>
      <c r="H1933" s="18"/>
      <c r="I1933" s="20" t="str">
        <f t="shared" si="61"/>
        <v/>
      </c>
      <c r="J1933" s="21" t="str">
        <f>IF(OR($A1933="",$C1933=""),"",$A1933&amp;"#"&amp;COUNTIFS($A$4:$A1933,$A1933,$C$4:$C1933,"&lt;&gt;"))</f>
        <v/>
      </c>
    </row>
    <row r="1934" spans="1:10" x14ac:dyDescent="0.3">
      <c r="A1934" s="17"/>
      <c r="B1934" s="19" t="str">
        <f>IF($A1934="","",IFERROR(INDEX(Bills!$B:$B,MATCH($A1934,Bills!$A:$A,0)),""))</f>
        <v/>
      </c>
      <c r="C1934" s="17"/>
      <c r="D1934" s="21" t="str">
        <f>IF($C1934="","",IFERROR(VLOOKUP($C1934,Services!$A$4:$C$203,2,FALSE),"Other"))</f>
        <v/>
      </c>
      <c r="E1934" s="17"/>
      <c r="F1934" s="18" t="str">
        <f>IF($C1934="","",IFERROR(VLOOKUP($C1934,Services!$A$4:$C$203,3,FALSE),0))</f>
        <v/>
      </c>
      <c r="G1934" s="20" t="str">
        <f t="shared" si="60"/>
        <v/>
      </c>
      <c r="H1934" s="18"/>
      <c r="I1934" s="20" t="str">
        <f t="shared" si="61"/>
        <v/>
      </c>
      <c r="J1934" s="21" t="str">
        <f>IF(OR($A1934="",$C1934=""),"",$A1934&amp;"#"&amp;COUNTIFS($A$4:$A1934,$A1934,$C$4:$C1934,"&lt;&gt;"))</f>
        <v/>
      </c>
    </row>
    <row r="1935" spans="1:10" x14ac:dyDescent="0.3">
      <c r="A1935" s="17"/>
      <c r="B1935" s="19" t="str">
        <f>IF($A1935="","",IFERROR(INDEX(Bills!$B:$B,MATCH($A1935,Bills!$A:$A,0)),""))</f>
        <v/>
      </c>
      <c r="C1935" s="17"/>
      <c r="D1935" s="21" t="str">
        <f>IF($C1935="","",IFERROR(VLOOKUP($C1935,Services!$A$4:$C$203,2,FALSE),"Other"))</f>
        <v/>
      </c>
      <c r="E1935" s="17"/>
      <c r="F1935" s="18" t="str">
        <f>IF($C1935="","",IFERROR(VLOOKUP($C1935,Services!$A$4:$C$203,3,FALSE),0))</f>
        <v/>
      </c>
      <c r="G1935" s="20" t="str">
        <f t="shared" si="60"/>
        <v/>
      </c>
      <c r="H1935" s="18"/>
      <c r="I1935" s="20" t="str">
        <f t="shared" si="61"/>
        <v/>
      </c>
      <c r="J1935" s="21" t="str">
        <f>IF(OR($A1935="",$C1935=""),"",$A1935&amp;"#"&amp;COUNTIFS($A$4:$A1935,$A1935,$C$4:$C1935,"&lt;&gt;"))</f>
        <v/>
      </c>
    </row>
    <row r="1936" spans="1:10" x14ac:dyDescent="0.3">
      <c r="A1936" s="17"/>
      <c r="B1936" s="19" t="str">
        <f>IF($A1936="","",IFERROR(INDEX(Bills!$B:$B,MATCH($A1936,Bills!$A:$A,0)),""))</f>
        <v/>
      </c>
      <c r="C1936" s="17"/>
      <c r="D1936" s="21" t="str">
        <f>IF($C1936="","",IFERROR(VLOOKUP($C1936,Services!$A$4:$C$203,2,FALSE),"Other"))</f>
        <v/>
      </c>
      <c r="E1936" s="17"/>
      <c r="F1936" s="18" t="str">
        <f>IF($C1936="","",IFERROR(VLOOKUP($C1936,Services!$A$4:$C$203,3,FALSE),0))</f>
        <v/>
      </c>
      <c r="G1936" s="20" t="str">
        <f t="shared" si="60"/>
        <v/>
      </c>
      <c r="H1936" s="18"/>
      <c r="I1936" s="20" t="str">
        <f t="shared" si="61"/>
        <v/>
      </c>
      <c r="J1936" s="21" t="str">
        <f>IF(OR($A1936="",$C1936=""),"",$A1936&amp;"#"&amp;COUNTIFS($A$4:$A1936,$A1936,$C$4:$C1936,"&lt;&gt;"))</f>
        <v/>
      </c>
    </row>
    <row r="1937" spans="1:10" x14ac:dyDescent="0.3">
      <c r="A1937" s="17"/>
      <c r="B1937" s="19" t="str">
        <f>IF($A1937="","",IFERROR(INDEX(Bills!$B:$B,MATCH($A1937,Bills!$A:$A,0)),""))</f>
        <v/>
      </c>
      <c r="C1937" s="17"/>
      <c r="D1937" s="21" t="str">
        <f>IF($C1937="","",IFERROR(VLOOKUP($C1937,Services!$A$4:$C$203,2,FALSE),"Other"))</f>
        <v/>
      </c>
      <c r="E1937" s="17"/>
      <c r="F1937" s="18" t="str">
        <f>IF($C1937="","",IFERROR(VLOOKUP($C1937,Services!$A$4:$C$203,3,FALSE),0))</f>
        <v/>
      </c>
      <c r="G1937" s="20" t="str">
        <f t="shared" si="60"/>
        <v/>
      </c>
      <c r="H1937" s="18"/>
      <c r="I1937" s="20" t="str">
        <f t="shared" si="61"/>
        <v/>
      </c>
      <c r="J1937" s="21" t="str">
        <f>IF(OR($A1937="",$C1937=""),"",$A1937&amp;"#"&amp;COUNTIFS($A$4:$A1937,$A1937,$C$4:$C1937,"&lt;&gt;"))</f>
        <v/>
      </c>
    </row>
    <row r="1938" spans="1:10" x14ac:dyDescent="0.3">
      <c r="A1938" s="17"/>
      <c r="B1938" s="19" t="str">
        <f>IF($A1938="","",IFERROR(INDEX(Bills!$B:$B,MATCH($A1938,Bills!$A:$A,0)),""))</f>
        <v/>
      </c>
      <c r="C1938" s="17"/>
      <c r="D1938" s="21" t="str">
        <f>IF($C1938="","",IFERROR(VLOOKUP($C1938,Services!$A$4:$C$203,2,FALSE),"Other"))</f>
        <v/>
      </c>
      <c r="E1938" s="17"/>
      <c r="F1938" s="18" t="str">
        <f>IF($C1938="","",IFERROR(VLOOKUP($C1938,Services!$A$4:$C$203,3,FALSE),0))</f>
        <v/>
      </c>
      <c r="G1938" s="20" t="str">
        <f t="shared" si="60"/>
        <v/>
      </c>
      <c r="H1938" s="18"/>
      <c r="I1938" s="20" t="str">
        <f t="shared" si="61"/>
        <v/>
      </c>
      <c r="J1938" s="21" t="str">
        <f>IF(OR($A1938="",$C1938=""),"",$A1938&amp;"#"&amp;COUNTIFS($A$4:$A1938,$A1938,$C$4:$C1938,"&lt;&gt;"))</f>
        <v/>
      </c>
    </row>
    <row r="1939" spans="1:10" x14ac:dyDescent="0.3">
      <c r="A1939" s="17"/>
      <c r="B1939" s="19" t="str">
        <f>IF($A1939="","",IFERROR(INDEX(Bills!$B:$B,MATCH($A1939,Bills!$A:$A,0)),""))</f>
        <v/>
      </c>
      <c r="C1939" s="17"/>
      <c r="D1939" s="21" t="str">
        <f>IF($C1939="","",IFERROR(VLOOKUP($C1939,Services!$A$4:$C$203,2,FALSE),"Other"))</f>
        <v/>
      </c>
      <c r="E1939" s="17"/>
      <c r="F1939" s="18" t="str">
        <f>IF($C1939="","",IFERROR(VLOOKUP($C1939,Services!$A$4:$C$203,3,FALSE),0))</f>
        <v/>
      </c>
      <c r="G1939" s="20" t="str">
        <f t="shared" si="60"/>
        <v/>
      </c>
      <c r="H1939" s="18"/>
      <c r="I1939" s="20" t="str">
        <f t="shared" si="61"/>
        <v/>
      </c>
      <c r="J1939" s="21" t="str">
        <f>IF(OR($A1939="",$C1939=""),"",$A1939&amp;"#"&amp;COUNTIFS($A$4:$A1939,$A1939,$C$4:$C1939,"&lt;&gt;"))</f>
        <v/>
      </c>
    </row>
    <row r="1940" spans="1:10" x14ac:dyDescent="0.3">
      <c r="A1940" s="17"/>
      <c r="B1940" s="19" t="str">
        <f>IF($A1940="","",IFERROR(INDEX(Bills!$B:$B,MATCH($A1940,Bills!$A:$A,0)),""))</f>
        <v/>
      </c>
      <c r="C1940" s="17"/>
      <c r="D1940" s="21" t="str">
        <f>IF($C1940="","",IFERROR(VLOOKUP($C1940,Services!$A$4:$C$203,2,FALSE),"Other"))</f>
        <v/>
      </c>
      <c r="E1940" s="17"/>
      <c r="F1940" s="18" t="str">
        <f>IF($C1940="","",IFERROR(VLOOKUP($C1940,Services!$A$4:$C$203,3,FALSE),0))</f>
        <v/>
      </c>
      <c r="G1940" s="20" t="str">
        <f t="shared" si="60"/>
        <v/>
      </c>
      <c r="H1940" s="18"/>
      <c r="I1940" s="20" t="str">
        <f t="shared" si="61"/>
        <v/>
      </c>
      <c r="J1940" s="21" t="str">
        <f>IF(OR($A1940="",$C1940=""),"",$A1940&amp;"#"&amp;COUNTIFS($A$4:$A1940,$A1940,$C$4:$C1940,"&lt;&gt;"))</f>
        <v/>
      </c>
    </row>
    <row r="1941" spans="1:10" x14ac:dyDescent="0.3">
      <c r="A1941" s="17"/>
      <c r="B1941" s="19" t="str">
        <f>IF($A1941="","",IFERROR(INDEX(Bills!$B:$B,MATCH($A1941,Bills!$A:$A,0)),""))</f>
        <v/>
      </c>
      <c r="C1941" s="17"/>
      <c r="D1941" s="21" t="str">
        <f>IF($C1941="","",IFERROR(VLOOKUP($C1941,Services!$A$4:$C$203,2,FALSE),"Other"))</f>
        <v/>
      </c>
      <c r="E1941" s="17"/>
      <c r="F1941" s="18" t="str">
        <f>IF($C1941="","",IFERROR(VLOOKUP($C1941,Services!$A$4:$C$203,3,FALSE),0))</f>
        <v/>
      </c>
      <c r="G1941" s="20" t="str">
        <f t="shared" si="60"/>
        <v/>
      </c>
      <c r="H1941" s="18"/>
      <c r="I1941" s="20" t="str">
        <f t="shared" si="61"/>
        <v/>
      </c>
      <c r="J1941" s="21" t="str">
        <f>IF(OR($A1941="",$C1941=""),"",$A1941&amp;"#"&amp;COUNTIFS($A$4:$A1941,$A1941,$C$4:$C1941,"&lt;&gt;"))</f>
        <v/>
      </c>
    </row>
    <row r="1942" spans="1:10" x14ac:dyDescent="0.3">
      <c r="A1942" s="17"/>
      <c r="B1942" s="19" t="str">
        <f>IF($A1942="","",IFERROR(INDEX(Bills!$B:$B,MATCH($A1942,Bills!$A:$A,0)),""))</f>
        <v/>
      </c>
      <c r="C1942" s="17"/>
      <c r="D1942" s="21" t="str">
        <f>IF($C1942="","",IFERROR(VLOOKUP($C1942,Services!$A$4:$C$203,2,FALSE),"Other"))</f>
        <v/>
      </c>
      <c r="E1942" s="17"/>
      <c r="F1942" s="18" t="str">
        <f>IF($C1942="","",IFERROR(VLOOKUP($C1942,Services!$A$4:$C$203,3,FALSE),0))</f>
        <v/>
      </c>
      <c r="G1942" s="20" t="str">
        <f t="shared" si="60"/>
        <v/>
      </c>
      <c r="H1942" s="18"/>
      <c r="I1942" s="20" t="str">
        <f t="shared" si="61"/>
        <v/>
      </c>
      <c r="J1942" s="21" t="str">
        <f>IF(OR($A1942="",$C1942=""),"",$A1942&amp;"#"&amp;COUNTIFS($A$4:$A1942,$A1942,$C$4:$C1942,"&lt;&gt;"))</f>
        <v/>
      </c>
    </row>
    <row r="1943" spans="1:10" x14ac:dyDescent="0.3">
      <c r="A1943" s="17"/>
      <c r="B1943" s="19" t="str">
        <f>IF($A1943="","",IFERROR(INDEX(Bills!$B:$B,MATCH($A1943,Bills!$A:$A,0)),""))</f>
        <v/>
      </c>
      <c r="C1943" s="17"/>
      <c r="D1943" s="21" t="str">
        <f>IF($C1943="","",IFERROR(VLOOKUP($C1943,Services!$A$4:$C$203,2,FALSE),"Other"))</f>
        <v/>
      </c>
      <c r="E1943" s="17"/>
      <c r="F1943" s="18" t="str">
        <f>IF($C1943="","",IFERROR(VLOOKUP($C1943,Services!$A$4:$C$203,3,FALSE),0))</f>
        <v/>
      </c>
      <c r="G1943" s="20" t="str">
        <f t="shared" si="60"/>
        <v/>
      </c>
      <c r="H1943" s="18"/>
      <c r="I1943" s="20" t="str">
        <f t="shared" si="61"/>
        <v/>
      </c>
      <c r="J1943" s="21" t="str">
        <f>IF(OR($A1943="",$C1943=""),"",$A1943&amp;"#"&amp;COUNTIFS($A$4:$A1943,$A1943,$C$4:$C1943,"&lt;&gt;"))</f>
        <v/>
      </c>
    </row>
    <row r="1944" spans="1:10" x14ac:dyDescent="0.3">
      <c r="A1944" s="17"/>
      <c r="B1944" s="19" t="str">
        <f>IF($A1944="","",IFERROR(INDEX(Bills!$B:$B,MATCH($A1944,Bills!$A:$A,0)),""))</f>
        <v/>
      </c>
      <c r="C1944" s="17"/>
      <c r="D1944" s="21" t="str">
        <f>IF($C1944="","",IFERROR(VLOOKUP($C1944,Services!$A$4:$C$203,2,FALSE),"Other"))</f>
        <v/>
      </c>
      <c r="E1944" s="17"/>
      <c r="F1944" s="18" t="str">
        <f>IF($C1944="","",IFERROR(VLOOKUP($C1944,Services!$A$4:$C$203,3,FALSE),0))</f>
        <v/>
      </c>
      <c r="G1944" s="20" t="str">
        <f t="shared" si="60"/>
        <v/>
      </c>
      <c r="H1944" s="18"/>
      <c r="I1944" s="20" t="str">
        <f t="shared" si="61"/>
        <v/>
      </c>
      <c r="J1944" s="21" t="str">
        <f>IF(OR($A1944="",$C1944=""),"",$A1944&amp;"#"&amp;COUNTIFS($A$4:$A1944,$A1944,$C$4:$C1944,"&lt;&gt;"))</f>
        <v/>
      </c>
    </row>
    <row r="1945" spans="1:10" x14ac:dyDescent="0.3">
      <c r="A1945" s="17"/>
      <c r="B1945" s="19" t="str">
        <f>IF($A1945="","",IFERROR(INDEX(Bills!$B:$B,MATCH($A1945,Bills!$A:$A,0)),""))</f>
        <v/>
      </c>
      <c r="C1945" s="17"/>
      <c r="D1945" s="21" t="str">
        <f>IF($C1945="","",IFERROR(VLOOKUP($C1945,Services!$A$4:$C$203,2,FALSE),"Other"))</f>
        <v/>
      </c>
      <c r="E1945" s="17"/>
      <c r="F1945" s="18" t="str">
        <f>IF($C1945="","",IFERROR(VLOOKUP($C1945,Services!$A$4:$C$203,3,FALSE),0))</f>
        <v/>
      </c>
      <c r="G1945" s="20" t="str">
        <f t="shared" si="60"/>
        <v/>
      </c>
      <c r="H1945" s="18"/>
      <c r="I1945" s="20" t="str">
        <f t="shared" si="61"/>
        <v/>
      </c>
      <c r="J1945" s="21" t="str">
        <f>IF(OR($A1945="",$C1945=""),"",$A1945&amp;"#"&amp;COUNTIFS($A$4:$A1945,$A1945,$C$4:$C1945,"&lt;&gt;"))</f>
        <v/>
      </c>
    </row>
    <row r="1946" spans="1:10" x14ac:dyDescent="0.3">
      <c r="A1946" s="17"/>
      <c r="B1946" s="19" t="str">
        <f>IF($A1946="","",IFERROR(INDEX(Bills!$B:$B,MATCH($A1946,Bills!$A:$A,0)),""))</f>
        <v/>
      </c>
      <c r="C1946" s="17"/>
      <c r="D1946" s="21" t="str">
        <f>IF($C1946="","",IFERROR(VLOOKUP($C1946,Services!$A$4:$C$203,2,FALSE),"Other"))</f>
        <v/>
      </c>
      <c r="E1946" s="17"/>
      <c r="F1946" s="18" t="str">
        <f>IF($C1946="","",IFERROR(VLOOKUP($C1946,Services!$A$4:$C$203,3,FALSE),0))</f>
        <v/>
      </c>
      <c r="G1946" s="20" t="str">
        <f t="shared" si="60"/>
        <v/>
      </c>
      <c r="H1946" s="18"/>
      <c r="I1946" s="20" t="str">
        <f t="shared" si="61"/>
        <v/>
      </c>
      <c r="J1946" s="21" t="str">
        <f>IF(OR($A1946="",$C1946=""),"",$A1946&amp;"#"&amp;COUNTIFS($A$4:$A1946,$A1946,$C$4:$C1946,"&lt;&gt;"))</f>
        <v/>
      </c>
    </row>
    <row r="1947" spans="1:10" x14ac:dyDescent="0.3">
      <c r="A1947" s="17"/>
      <c r="B1947" s="19" t="str">
        <f>IF($A1947="","",IFERROR(INDEX(Bills!$B:$B,MATCH($A1947,Bills!$A:$A,0)),""))</f>
        <v/>
      </c>
      <c r="C1947" s="17"/>
      <c r="D1947" s="21" t="str">
        <f>IF($C1947="","",IFERROR(VLOOKUP($C1947,Services!$A$4:$C$203,2,FALSE),"Other"))</f>
        <v/>
      </c>
      <c r="E1947" s="17"/>
      <c r="F1947" s="18" t="str">
        <f>IF($C1947="","",IFERROR(VLOOKUP($C1947,Services!$A$4:$C$203,3,FALSE),0))</f>
        <v/>
      </c>
      <c r="G1947" s="20" t="str">
        <f t="shared" si="60"/>
        <v/>
      </c>
      <c r="H1947" s="18"/>
      <c r="I1947" s="20" t="str">
        <f t="shared" si="61"/>
        <v/>
      </c>
      <c r="J1947" s="21" t="str">
        <f>IF(OR($A1947="",$C1947=""),"",$A1947&amp;"#"&amp;COUNTIFS($A$4:$A1947,$A1947,$C$4:$C1947,"&lt;&gt;"))</f>
        <v/>
      </c>
    </row>
    <row r="1948" spans="1:10" x14ac:dyDescent="0.3">
      <c r="A1948" s="17"/>
      <c r="B1948" s="19" t="str">
        <f>IF($A1948="","",IFERROR(INDEX(Bills!$B:$B,MATCH($A1948,Bills!$A:$A,0)),""))</f>
        <v/>
      </c>
      <c r="C1948" s="17"/>
      <c r="D1948" s="21" t="str">
        <f>IF($C1948="","",IFERROR(VLOOKUP($C1948,Services!$A$4:$C$203,2,FALSE),"Other"))</f>
        <v/>
      </c>
      <c r="E1948" s="17"/>
      <c r="F1948" s="18" t="str">
        <f>IF($C1948="","",IFERROR(VLOOKUP($C1948,Services!$A$4:$C$203,3,FALSE),0))</f>
        <v/>
      </c>
      <c r="G1948" s="20" t="str">
        <f t="shared" si="60"/>
        <v/>
      </c>
      <c r="H1948" s="18"/>
      <c r="I1948" s="20" t="str">
        <f t="shared" si="61"/>
        <v/>
      </c>
      <c r="J1948" s="21" t="str">
        <f>IF(OR($A1948="",$C1948=""),"",$A1948&amp;"#"&amp;COUNTIFS($A$4:$A1948,$A1948,$C$4:$C1948,"&lt;&gt;"))</f>
        <v/>
      </c>
    </row>
    <row r="1949" spans="1:10" x14ac:dyDescent="0.3">
      <c r="A1949" s="17"/>
      <c r="B1949" s="19" t="str">
        <f>IF($A1949="","",IFERROR(INDEX(Bills!$B:$B,MATCH($A1949,Bills!$A:$A,0)),""))</f>
        <v/>
      </c>
      <c r="C1949" s="17"/>
      <c r="D1949" s="21" t="str">
        <f>IF($C1949="","",IFERROR(VLOOKUP($C1949,Services!$A$4:$C$203,2,FALSE),"Other"))</f>
        <v/>
      </c>
      <c r="E1949" s="17"/>
      <c r="F1949" s="18" t="str">
        <f>IF($C1949="","",IFERROR(VLOOKUP($C1949,Services!$A$4:$C$203,3,FALSE),0))</f>
        <v/>
      </c>
      <c r="G1949" s="20" t="str">
        <f t="shared" si="60"/>
        <v/>
      </c>
      <c r="H1949" s="18"/>
      <c r="I1949" s="20" t="str">
        <f t="shared" si="61"/>
        <v/>
      </c>
      <c r="J1949" s="21" t="str">
        <f>IF(OR($A1949="",$C1949=""),"",$A1949&amp;"#"&amp;COUNTIFS($A$4:$A1949,$A1949,$C$4:$C1949,"&lt;&gt;"))</f>
        <v/>
      </c>
    </row>
    <row r="1950" spans="1:10" x14ac:dyDescent="0.3">
      <c r="A1950" s="17"/>
      <c r="B1950" s="19" t="str">
        <f>IF($A1950="","",IFERROR(INDEX(Bills!$B:$B,MATCH($A1950,Bills!$A:$A,0)),""))</f>
        <v/>
      </c>
      <c r="C1950" s="17"/>
      <c r="D1950" s="21" t="str">
        <f>IF($C1950="","",IFERROR(VLOOKUP($C1950,Services!$A$4:$C$203,2,FALSE),"Other"))</f>
        <v/>
      </c>
      <c r="E1950" s="17"/>
      <c r="F1950" s="18" t="str">
        <f>IF($C1950="","",IFERROR(VLOOKUP($C1950,Services!$A$4:$C$203,3,FALSE),0))</f>
        <v/>
      </c>
      <c r="G1950" s="20" t="str">
        <f t="shared" si="60"/>
        <v/>
      </c>
      <c r="H1950" s="18"/>
      <c r="I1950" s="20" t="str">
        <f t="shared" si="61"/>
        <v/>
      </c>
      <c r="J1950" s="21" t="str">
        <f>IF(OR($A1950="",$C1950=""),"",$A1950&amp;"#"&amp;COUNTIFS($A$4:$A1950,$A1950,$C$4:$C1950,"&lt;&gt;"))</f>
        <v/>
      </c>
    </row>
    <row r="1951" spans="1:10" x14ac:dyDescent="0.3">
      <c r="A1951" s="17"/>
      <c r="B1951" s="19" t="str">
        <f>IF($A1951="","",IFERROR(INDEX(Bills!$B:$B,MATCH($A1951,Bills!$A:$A,0)),""))</f>
        <v/>
      </c>
      <c r="C1951" s="17"/>
      <c r="D1951" s="21" t="str">
        <f>IF($C1951="","",IFERROR(VLOOKUP($C1951,Services!$A$4:$C$203,2,FALSE),"Other"))</f>
        <v/>
      </c>
      <c r="E1951" s="17"/>
      <c r="F1951" s="18" t="str">
        <f>IF($C1951="","",IFERROR(VLOOKUP($C1951,Services!$A$4:$C$203,3,FALSE),0))</f>
        <v/>
      </c>
      <c r="G1951" s="20" t="str">
        <f t="shared" si="60"/>
        <v/>
      </c>
      <c r="H1951" s="18"/>
      <c r="I1951" s="20" t="str">
        <f t="shared" si="61"/>
        <v/>
      </c>
      <c r="J1951" s="21" t="str">
        <f>IF(OR($A1951="",$C1951=""),"",$A1951&amp;"#"&amp;COUNTIFS($A$4:$A1951,$A1951,$C$4:$C1951,"&lt;&gt;"))</f>
        <v/>
      </c>
    </row>
    <row r="1952" spans="1:10" x14ac:dyDescent="0.3">
      <c r="A1952" s="17"/>
      <c r="B1952" s="19" t="str">
        <f>IF($A1952="","",IFERROR(INDEX(Bills!$B:$B,MATCH($A1952,Bills!$A:$A,0)),""))</f>
        <v/>
      </c>
      <c r="C1952" s="17"/>
      <c r="D1952" s="21" t="str">
        <f>IF($C1952="","",IFERROR(VLOOKUP($C1952,Services!$A$4:$C$203,2,FALSE),"Other"))</f>
        <v/>
      </c>
      <c r="E1952" s="17"/>
      <c r="F1952" s="18" t="str">
        <f>IF($C1952="","",IFERROR(VLOOKUP($C1952,Services!$A$4:$C$203,3,FALSE),0))</f>
        <v/>
      </c>
      <c r="G1952" s="20" t="str">
        <f t="shared" si="60"/>
        <v/>
      </c>
      <c r="H1952" s="18"/>
      <c r="I1952" s="20" t="str">
        <f t="shared" si="61"/>
        <v/>
      </c>
      <c r="J1952" s="21" t="str">
        <f>IF(OR($A1952="",$C1952=""),"",$A1952&amp;"#"&amp;COUNTIFS($A$4:$A1952,$A1952,$C$4:$C1952,"&lt;&gt;"))</f>
        <v/>
      </c>
    </row>
    <row r="1953" spans="1:10" x14ac:dyDescent="0.3">
      <c r="A1953" s="17"/>
      <c r="B1953" s="19" t="str">
        <f>IF($A1953="","",IFERROR(INDEX(Bills!$B:$B,MATCH($A1953,Bills!$A:$A,0)),""))</f>
        <v/>
      </c>
      <c r="C1953" s="17"/>
      <c r="D1953" s="21" t="str">
        <f>IF($C1953="","",IFERROR(VLOOKUP($C1953,Services!$A$4:$C$203,2,FALSE),"Other"))</f>
        <v/>
      </c>
      <c r="E1953" s="17"/>
      <c r="F1953" s="18" t="str">
        <f>IF($C1953="","",IFERROR(VLOOKUP($C1953,Services!$A$4:$C$203,3,FALSE),0))</f>
        <v/>
      </c>
      <c r="G1953" s="20" t="str">
        <f t="shared" si="60"/>
        <v/>
      </c>
      <c r="H1953" s="18"/>
      <c r="I1953" s="20" t="str">
        <f t="shared" si="61"/>
        <v/>
      </c>
      <c r="J1953" s="21" t="str">
        <f>IF(OR($A1953="",$C1953=""),"",$A1953&amp;"#"&amp;COUNTIFS($A$4:$A1953,$A1953,$C$4:$C1953,"&lt;&gt;"))</f>
        <v/>
      </c>
    </row>
    <row r="1954" spans="1:10" x14ac:dyDescent="0.3">
      <c r="A1954" s="17"/>
      <c r="B1954" s="19" t="str">
        <f>IF($A1954="","",IFERROR(INDEX(Bills!$B:$B,MATCH($A1954,Bills!$A:$A,0)),""))</f>
        <v/>
      </c>
      <c r="C1954" s="17"/>
      <c r="D1954" s="21" t="str">
        <f>IF($C1954="","",IFERROR(VLOOKUP($C1954,Services!$A$4:$C$203,2,FALSE),"Other"))</f>
        <v/>
      </c>
      <c r="E1954" s="17"/>
      <c r="F1954" s="18" t="str">
        <f>IF($C1954="","",IFERROR(VLOOKUP($C1954,Services!$A$4:$C$203,3,FALSE),0))</f>
        <v/>
      </c>
      <c r="G1954" s="20" t="str">
        <f t="shared" si="60"/>
        <v/>
      </c>
      <c r="H1954" s="18"/>
      <c r="I1954" s="20" t="str">
        <f t="shared" si="61"/>
        <v/>
      </c>
      <c r="J1954" s="21" t="str">
        <f>IF(OR($A1954="",$C1954=""),"",$A1954&amp;"#"&amp;COUNTIFS($A$4:$A1954,$A1954,$C$4:$C1954,"&lt;&gt;"))</f>
        <v/>
      </c>
    </row>
    <row r="1955" spans="1:10" x14ac:dyDescent="0.3">
      <c r="A1955" s="17"/>
      <c r="B1955" s="19" t="str">
        <f>IF($A1955="","",IFERROR(INDEX(Bills!$B:$B,MATCH($A1955,Bills!$A:$A,0)),""))</f>
        <v/>
      </c>
      <c r="C1955" s="17"/>
      <c r="D1955" s="21" t="str">
        <f>IF($C1955="","",IFERROR(VLOOKUP($C1955,Services!$A$4:$C$203,2,FALSE),"Other"))</f>
        <v/>
      </c>
      <c r="E1955" s="17"/>
      <c r="F1955" s="18" t="str">
        <f>IF($C1955="","",IFERROR(VLOOKUP($C1955,Services!$A$4:$C$203,3,FALSE),0))</f>
        <v/>
      </c>
      <c r="G1955" s="20" t="str">
        <f t="shared" si="60"/>
        <v/>
      </c>
      <c r="H1955" s="18"/>
      <c r="I1955" s="20" t="str">
        <f t="shared" si="61"/>
        <v/>
      </c>
      <c r="J1955" s="21" t="str">
        <f>IF(OR($A1955="",$C1955=""),"",$A1955&amp;"#"&amp;COUNTIFS($A$4:$A1955,$A1955,$C$4:$C1955,"&lt;&gt;"))</f>
        <v/>
      </c>
    </row>
    <row r="1956" spans="1:10" x14ac:dyDescent="0.3">
      <c r="A1956" s="17"/>
      <c r="B1956" s="19" t="str">
        <f>IF($A1956="","",IFERROR(INDEX(Bills!$B:$B,MATCH($A1956,Bills!$A:$A,0)),""))</f>
        <v/>
      </c>
      <c r="C1956" s="17"/>
      <c r="D1956" s="21" t="str">
        <f>IF($C1956="","",IFERROR(VLOOKUP($C1956,Services!$A$4:$C$203,2,FALSE),"Other"))</f>
        <v/>
      </c>
      <c r="E1956" s="17"/>
      <c r="F1956" s="18" t="str">
        <f>IF($C1956="","",IFERROR(VLOOKUP($C1956,Services!$A$4:$C$203,3,FALSE),0))</f>
        <v/>
      </c>
      <c r="G1956" s="20" t="str">
        <f t="shared" si="60"/>
        <v/>
      </c>
      <c r="H1956" s="18"/>
      <c r="I1956" s="20" t="str">
        <f t="shared" si="61"/>
        <v/>
      </c>
      <c r="J1956" s="21" t="str">
        <f>IF(OR($A1956="",$C1956=""),"",$A1956&amp;"#"&amp;COUNTIFS($A$4:$A1956,$A1956,$C$4:$C1956,"&lt;&gt;"))</f>
        <v/>
      </c>
    </row>
    <row r="1957" spans="1:10" x14ac:dyDescent="0.3">
      <c r="A1957" s="17"/>
      <c r="B1957" s="19" t="str">
        <f>IF($A1957="","",IFERROR(INDEX(Bills!$B:$B,MATCH($A1957,Bills!$A:$A,0)),""))</f>
        <v/>
      </c>
      <c r="C1957" s="17"/>
      <c r="D1957" s="21" t="str">
        <f>IF($C1957="","",IFERROR(VLOOKUP($C1957,Services!$A$4:$C$203,2,FALSE),"Other"))</f>
        <v/>
      </c>
      <c r="E1957" s="17"/>
      <c r="F1957" s="18" t="str">
        <f>IF($C1957="","",IFERROR(VLOOKUP($C1957,Services!$A$4:$C$203,3,FALSE),0))</f>
        <v/>
      </c>
      <c r="G1957" s="20" t="str">
        <f t="shared" si="60"/>
        <v/>
      </c>
      <c r="H1957" s="18"/>
      <c r="I1957" s="20" t="str">
        <f t="shared" si="61"/>
        <v/>
      </c>
      <c r="J1957" s="21" t="str">
        <f>IF(OR($A1957="",$C1957=""),"",$A1957&amp;"#"&amp;COUNTIFS($A$4:$A1957,$A1957,$C$4:$C1957,"&lt;&gt;"))</f>
        <v/>
      </c>
    </row>
    <row r="1958" spans="1:10" x14ac:dyDescent="0.3">
      <c r="A1958" s="17"/>
      <c r="B1958" s="19" t="str">
        <f>IF($A1958="","",IFERROR(INDEX(Bills!$B:$B,MATCH($A1958,Bills!$A:$A,0)),""))</f>
        <v/>
      </c>
      <c r="C1958" s="17"/>
      <c r="D1958" s="21" t="str">
        <f>IF($C1958="","",IFERROR(VLOOKUP($C1958,Services!$A$4:$C$203,2,FALSE),"Other"))</f>
        <v/>
      </c>
      <c r="E1958" s="17"/>
      <c r="F1958" s="18" t="str">
        <f>IF($C1958="","",IFERROR(VLOOKUP($C1958,Services!$A$4:$C$203,3,FALSE),0))</f>
        <v/>
      </c>
      <c r="G1958" s="20" t="str">
        <f t="shared" si="60"/>
        <v/>
      </c>
      <c r="H1958" s="18"/>
      <c r="I1958" s="20" t="str">
        <f t="shared" si="61"/>
        <v/>
      </c>
      <c r="J1958" s="21" t="str">
        <f>IF(OR($A1958="",$C1958=""),"",$A1958&amp;"#"&amp;COUNTIFS($A$4:$A1958,$A1958,$C$4:$C1958,"&lt;&gt;"))</f>
        <v/>
      </c>
    </row>
    <row r="1959" spans="1:10" x14ac:dyDescent="0.3">
      <c r="A1959" s="17"/>
      <c r="B1959" s="19" t="str">
        <f>IF($A1959="","",IFERROR(INDEX(Bills!$B:$B,MATCH($A1959,Bills!$A:$A,0)),""))</f>
        <v/>
      </c>
      <c r="C1959" s="17"/>
      <c r="D1959" s="21" t="str">
        <f>IF($C1959="","",IFERROR(VLOOKUP($C1959,Services!$A$4:$C$203,2,FALSE),"Other"))</f>
        <v/>
      </c>
      <c r="E1959" s="17"/>
      <c r="F1959" s="18" t="str">
        <f>IF($C1959="","",IFERROR(VLOOKUP($C1959,Services!$A$4:$C$203,3,FALSE),0))</f>
        <v/>
      </c>
      <c r="G1959" s="20" t="str">
        <f t="shared" si="60"/>
        <v/>
      </c>
      <c r="H1959" s="18"/>
      <c r="I1959" s="20" t="str">
        <f t="shared" si="61"/>
        <v/>
      </c>
      <c r="J1959" s="21" t="str">
        <f>IF(OR($A1959="",$C1959=""),"",$A1959&amp;"#"&amp;COUNTIFS($A$4:$A1959,$A1959,$C$4:$C1959,"&lt;&gt;"))</f>
        <v/>
      </c>
    </row>
    <row r="1960" spans="1:10" x14ac:dyDescent="0.3">
      <c r="A1960" s="17"/>
      <c r="B1960" s="19" t="str">
        <f>IF($A1960="","",IFERROR(INDEX(Bills!$B:$B,MATCH($A1960,Bills!$A:$A,0)),""))</f>
        <v/>
      </c>
      <c r="C1960" s="17"/>
      <c r="D1960" s="21" t="str">
        <f>IF($C1960="","",IFERROR(VLOOKUP($C1960,Services!$A$4:$C$203,2,FALSE),"Other"))</f>
        <v/>
      </c>
      <c r="E1960" s="17"/>
      <c r="F1960" s="18" t="str">
        <f>IF($C1960="","",IFERROR(VLOOKUP($C1960,Services!$A$4:$C$203,3,FALSE),0))</f>
        <v/>
      </c>
      <c r="G1960" s="20" t="str">
        <f t="shared" si="60"/>
        <v/>
      </c>
      <c r="H1960" s="18"/>
      <c r="I1960" s="20" t="str">
        <f t="shared" si="61"/>
        <v/>
      </c>
      <c r="J1960" s="21" t="str">
        <f>IF(OR($A1960="",$C1960=""),"",$A1960&amp;"#"&amp;COUNTIFS($A$4:$A1960,$A1960,$C$4:$C1960,"&lt;&gt;"))</f>
        <v/>
      </c>
    </row>
    <row r="1961" spans="1:10" x14ac:dyDescent="0.3">
      <c r="A1961" s="17"/>
      <c r="B1961" s="19" t="str">
        <f>IF($A1961="","",IFERROR(INDEX(Bills!$B:$B,MATCH($A1961,Bills!$A:$A,0)),""))</f>
        <v/>
      </c>
      <c r="C1961" s="17"/>
      <c r="D1961" s="21" t="str">
        <f>IF($C1961="","",IFERROR(VLOOKUP($C1961,Services!$A$4:$C$203,2,FALSE),"Other"))</f>
        <v/>
      </c>
      <c r="E1961" s="17"/>
      <c r="F1961" s="18" t="str">
        <f>IF($C1961="","",IFERROR(VLOOKUP($C1961,Services!$A$4:$C$203,3,FALSE),0))</f>
        <v/>
      </c>
      <c r="G1961" s="20" t="str">
        <f t="shared" si="60"/>
        <v/>
      </c>
      <c r="H1961" s="18"/>
      <c r="I1961" s="20" t="str">
        <f t="shared" si="61"/>
        <v/>
      </c>
      <c r="J1961" s="21" t="str">
        <f>IF(OR($A1961="",$C1961=""),"",$A1961&amp;"#"&amp;COUNTIFS($A$4:$A1961,$A1961,$C$4:$C1961,"&lt;&gt;"))</f>
        <v/>
      </c>
    </row>
    <row r="1962" spans="1:10" x14ac:dyDescent="0.3">
      <c r="A1962" s="17"/>
      <c r="B1962" s="19" t="str">
        <f>IF($A1962="","",IFERROR(INDEX(Bills!$B:$B,MATCH($A1962,Bills!$A:$A,0)),""))</f>
        <v/>
      </c>
      <c r="C1962" s="17"/>
      <c r="D1962" s="21" t="str">
        <f>IF($C1962="","",IFERROR(VLOOKUP($C1962,Services!$A$4:$C$203,2,FALSE),"Other"))</f>
        <v/>
      </c>
      <c r="E1962" s="17"/>
      <c r="F1962" s="18" t="str">
        <f>IF($C1962="","",IFERROR(VLOOKUP($C1962,Services!$A$4:$C$203,3,FALSE),0))</f>
        <v/>
      </c>
      <c r="G1962" s="20" t="str">
        <f t="shared" si="60"/>
        <v/>
      </c>
      <c r="H1962" s="18"/>
      <c r="I1962" s="20" t="str">
        <f t="shared" si="61"/>
        <v/>
      </c>
      <c r="J1962" s="21" t="str">
        <f>IF(OR($A1962="",$C1962=""),"",$A1962&amp;"#"&amp;COUNTIFS($A$4:$A1962,$A1962,$C$4:$C1962,"&lt;&gt;"))</f>
        <v/>
      </c>
    </row>
    <row r="1963" spans="1:10" x14ac:dyDescent="0.3">
      <c r="A1963" s="17"/>
      <c r="B1963" s="19" t="str">
        <f>IF($A1963="","",IFERROR(INDEX(Bills!$B:$B,MATCH($A1963,Bills!$A:$A,0)),""))</f>
        <v/>
      </c>
      <c r="C1963" s="17"/>
      <c r="D1963" s="21" t="str">
        <f>IF($C1963="","",IFERROR(VLOOKUP($C1963,Services!$A$4:$C$203,2,FALSE),"Other"))</f>
        <v/>
      </c>
      <c r="E1963" s="17"/>
      <c r="F1963" s="18" t="str">
        <f>IF($C1963="","",IFERROR(VLOOKUP($C1963,Services!$A$4:$C$203,3,FALSE),0))</f>
        <v/>
      </c>
      <c r="G1963" s="20" t="str">
        <f t="shared" si="60"/>
        <v/>
      </c>
      <c r="H1963" s="18"/>
      <c r="I1963" s="20" t="str">
        <f t="shared" si="61"/>
        <v/>
      </c>
      <c r="J1963" s="21" t="str">
        <f>IF(OR($A1963="",$C1963=""),"",$A1963&amp;"#"&amp;COUNTIFS($A$4:$A1963,$A1963,$C$4:$C1963,"&lt;&gt;"))</f>
        <v/>
      </c>
    </row>
    <row r="1964" spans="1:10" x14ac:dyDescent="0.3">
      <c r="A1964" s="17"/>
      <c r="B1964" s="19" t="str">
        <f>IF($A1964="","",IFERROR(INDEX(Bills!$B:$B,MATCH($A1964,Bills!$A:$A,0)),""))</f>
        <v/>
      </c>
      <c r="C1964" s="17"/>
      <c r="D1964" s="21" t="str">
        <f>IF($C1964="","",IFERROR(VLOOKUP($C1964,Services!$A$4:$C$203,2,FALSE),"Other"))</f>
        <v/>
      </c>
      <c r="E1964" s="17"/>
      <c r="F1964" s="18" t="str">
        <f>IF($C1964="","",IFERROR(VLOOKUP($C1964,Services!$A$4:$C$203,3,FALSE),0))</f>
        <v/>
      </c>
      <c r="G1964" s="20" t="str">
        <f t="shared" si="60"/>
        <v/>
      </c>
      <c r="H1964" s="18"/>
      <c r="I1964" s="20" t="str">
        <f t="shared" si="61"/>
        <v/>
      </c>
      <c r="J1964" s="21" t="str">
        <f>IF(OR($A1964="",$C1964=""),"",$A1964&amp;"#"&amp;COUNTIFS($A$4:$A1964,$A1964,$C$4:$C1964,"&lt;&gt;"))</f>
        <v/>
      </c>
    </row>
    <row r="1965" spans="1:10" x14ac:dyDescent="0.3">
      <c r="A1965" s="17"/>
      <c r="B1965" s="19" t="str">
        <f>IF($A1965="","",IFERROR(INDEX(Bills!$B:$B,MATCH($A1965,Bills!$A:$A,0)),""))</f>
        <v/>
      </c>
      <c r="C1965" s="17"/>
      <c r="D1965" s="21" t="str">
        <f>IF($C1965="","",IFERROR(VLOOKUP($C1965,Services!$A$4:$C$203,2,FALSE),"Other"))</f>
        <v/>
      </c>
      <c r="E1965" s="17"/>
      <c r="F1965" s="18" t="str">
        <f>IF($C1965="","",IFERROR(VLOOKUP($C1965,Services!$A$4:$C$203,3,FALSE),0))</f>
        <v/>
      </c>
      <c r="G1965" s="20" t="str">
        <f t="shared" si="60"/>
        <v/>
      </c>
      <c r="H1965" s="18"/>
      <c r="I1965" s="20" t="str">
        <f t="shared" si="61"/>
        <v/>
      </c>
      <c r="J1965" s="21" t="str">
        <f>IF(OR($A1965="",$C1965=""),"",$A1965&amp;"#"&amp;COUNTIFS($A$4:$A1965,$A1965,$C$4:$C1965,"&lt;&gt;"))</f>
        <v/>
      </c>
    </row>
    <row r="1966" spans="1:10" x14ac:dyDescent="0.3">
      <c r="A1966" s="17"/>
      <c r="B1966" s="19" t="str">
        <f>IF($A1966="","",IFERROR(INDEX(Bills!$B:$B,MATCH($A1966,Bills!$A:$A,0)),""))</f>
        <v/>
      </c>
      <c r="C1966" s="17"/>
      <c r="D1966" s="21" t="str">
        <f>IF($C1966="","",IFERROR(VLOOKUP($C1966,Services!$A$4:$C$203,2,FALSE),"Other"))</f>
        <v/>
      </c>
      <c r="E1966" s="17"/>
      <c r="F1966" s="18" t="str">
        <f>IF($C1966="","",IFERROR(VLOOKUP($C1966,Services!$A$4:$C$203,3,FALSE),0))</f>
        <v/>
      </c>
      <c r="G1966" s="20" t="str">
        <f t="shared" si="60"/>
        <v/>
      </c>
      <c r="H1966" s="18"/>
      <c r="I1966" s="20" t="str">
        <f t="shared" si="61"/>
        <v/>
      </c>
      <c r="J1966" s="21" t="str">
        <f>IF(OR($A1966="",$C1966=""),"",$A1966&amp;"#"&amp;COUNTIFS($A$4:$A1966,$A1966,$C$4:$C1966,"&lt;&gt;"))</f>
        <v/>
      </c>
    </row>
    <row r="1967" spans="1:10" x14ac:dyDescent="0.3">
      <c r="A1967" s="17"/>
      <c r="B1967" s="19" t="str">
        <f>IF($A1967="","",IFERROR(INDEX(Bills!$B:$B,MATCH($A1967,Bills!$A:$A,0)),""))</f>
        <v/>
      </c>
      <c r="C1967" s="17"/>
      <c r="D1967" s="21" t="str">
        <f>IF($C1967="","",IFERROR(VLOOKUP($C1967,Services!$A$4:$C$203,2,FALSE),"Other"))</f>
        <v/>
      </c>
      <c r="E1967" s="17"/>
      <c r="F1967" s="18" t="str">
        <f>IF($C1967="","",IFERROR(VLOOKUP($C1967,Services!$A$4:$C$203,3,FALSE),0))</f>
        <v/>
      </c>
      <c r="G1967" s="20" t="str">
        <f t="shared" si="60"/>
        <v/>
      </c>
      <c r="H1967" s="18"/>
      <c r="I1967" s="20" t="str">
        <f t="shared" si="61"/>
        <v/>
      </c>
      <c r="J1967" s="21" t="str">
        <f>IF(OR($A1967="",$C1967=""),"",$A1967&amp;"#"&amp;COUNTIFS($A$4:$A1967,$A1967,$C$4:$C1967,"&lt;&gt;"))</f>
        <v/>
      </c>
    </row>
    <row r="1968" spans="1:10" x14ac:dyDescent="0.3">
      <c r="A1968" s="17"/>
      <c r="B1968" s="19" t="str">
        <f>IF($A1968="","",IFERROR(INDEX(Bills!$B:$B,MATCH($A1968,Bills!$A:$A,0)),""))</f>
        <v/>
      </c>
      <c r="C1968" s="17"/>
      <c r="D1968" s="21" t="str">
        <f>IF($C1968="","",IFERROR(VLOOKUP($C1968,Services!$A$4:$C$203,2,FALSE),"Other"))</f>
        <v/>
      </c>
      <c r="E1968" s="17"/>
      <c r="F1968" s="18" t="str">
        <f>IF($C1968="","",IFERROR(VLOOKUP($C1968,Services!$A$4:$C$203,3,FALSE),0))</f>
        <v/>
      </c>
      <c r="G1968" s="20" t="str">
        <f t="shared" si="60"/>
        <v/>
      </c>
      <c r="H1968" s="18"/>
      <c r="I1968" s="20" t="str">
        <f t="shared" si="61"/>
        <v/>
      </c>
      <c r="J1968" s="21" t="str">
        <f>IF(OR($A1968="",$C1968=""),"",$A1968&amp;"#"&amp;COUNTIFS($A$4:$A1968,$A1968,$C$4:$C1968,"&lt;&gt;"))</f>
        <v/>
      </c>
    </row>
    <row r="1969" spans="1:10" x14ac:dyDescent="0.3">
      <c r="A1969" s="17"/>
      <c r="B1969" s="19" t="str">
        <f>IF($A1969="","",IFERROR(INDEX(Bills!$B:$B,MATCH($A1969,Bills!$A:$A,0)),""))</f>
        <v/>
      </c>
      <c r="C1969" s="17"/>
      <c r="D1969" s="21" t="str">
        <f>IF($C1969="","",IFERROR(VLOOKUP($C1969,Services!$A$4:$C$203,2,FALSE),"Other"))</f>
        <v/>
      </c>
      <c r="E1969" s="17"/>
      <c r="F1969" s="18" t="str">
        <f>IF($C1969="","",IFERROR(VLOOKUP($C1969,Services!$A$4:$C$203,3,FALSE),0))</f>
        <v/>
      </c>
      <c r="G1969" s="20" t="str">
        <f t="shared" si="60"/>
        <v/>
      </c>
      <c r="H1969" s="18"/>
      <c r="I1969" s="20" t="str">
        <f t="shared" si="61"/>
        <v/>
      </c>
      <c r="J1969" s="21" t="str">
        <f>IF(OR($A1969="",$C1969=""),"",$A1969&amp;"#"&amp;COUNTIFS($A$4:$A1969,$A1969,$C$4:$C1969,"&lt;&gt;"))</f>
        <v/>
      </c>
    </row>
    <row r="1970" spans="1:10" x14ac:dyDescent="0.3">
      <c r="A1970" s="17"/>
      <c r="B1970" s="19" t="str">
        <f>IF($A1970="","",IFERROR(INDEX(Bills!$B:$B,MATCH($A1970,Bills!$A:$A,0)),""))</f>
        <v/>
      </c>
      <c r="C1970" s="17"/>
      <c r="D1970" s="21" t="str">
        <f>IF($C1970="","",IFERROR(VLOOKUP($C1970,Services!$A$4:$C$203,2,FALSE),"Other"))</f>
        <v/>
      </c>
      <c r="E1970" s="17"/>
      <c r="F1970" s="18" t="str">
        <f>IF($C1970="","",IFERROR(VLOOKUP($C1970,Services!$A$4:$C$203,3,FALSE),0))</f>
        <v/>
      </c>
      <c r="G1970" s="20" t="str">
        <f t="shared" si="60"/>
        <v/>
      </c>
      <c r="H1970" s="18"/>
      <c r="I1970" s="20" t="str">
        <f t="shared" si="61"/>
        <v/>
      </c>
      <c r="J1970" s="21" t="str">
        <f>IF(OR($A1970="",$C1970=""),"",$A1970&amp;"#"&amp;COUNTIFS($A$4:$A1970,$A1970,$C$4:$C1970,"&lt;&gt;"))</f>
        <v/>
      </c>
    </row>
    <row r="1971" spans="1:10" x14ac:dyDescent="0.3">
      <c r="A1971" s="17"/>
      <c r="B1971" s="19" t="str">
        <f>IF($A1971="","",IFERROR(INDEX(Bills!$B:$B,MATCH($A1971,Bills!$A:$A,0)),""))</f>
        <v/>
      </c>
      <c r="C1971" s="17"/>
      <c r="D1971" s="21" t="str">
        <f>IF($C1971="","",IFERROR(VLOOKUP($C1971,Services!$A$4:$C$203,2,FALSE),"Other"))</f>
        <v/>
      </c>
      <c r="E1971" s="17"/>
      <c r="F1971" s="18" t="str">
        <f>IF($C1971="","",IFERROR(VLOOKUP($C1971,Services!$A$4:$C$203,3,FALSE),0))</f>
        <v/>
      </c>
      <c r="G1971" s="20" t="str">
        <f t="shared" si="60"/>
        <v/>
      </c>
      <c r="H1971" s="18"/>
      <c r="I1971" s="20" t="str">
        <f t="shared" si="61"/>
        <v/>
      </c>
      <c r="J1971" s="21" t="str">
        <f>IF(OR($A1971="",$C1971=""),"",$A1971&amp;"#"&amp;COUNTIFS($A$4:$A1971,$A1971,$C$4:$C1971,"&lt;&gt;"))</f>
        <v/>
      </c>
    </row>
    <row r="1972" spans="1:10" x14ac:dyDescent="0.3">
      <c r="A1972" s="17"/>
      <c r="B1972" s="19" t="str">
        <f>IF($A1972="","",IFERROR(INDEX(Bills!$B:$B,MATCH($A1972,Bills!$A:$A,0)),""))</f>
        <v/>
      </c>
      <c r="C1972" s="17"/>
      <c r="D1972" s="21" t="str">
        <f>IF($C1972="","",IFERROR(VLOOKUP($C1972,Services!$A$4:$C$203,2,FALSE),"Other"))</f>
        <v/>
      </c>
      <c r="E1972" s="17"/>
      <c r="F1972" s="18" t="str">
        <f>IF($C1972="","",IFERROR(VLOOKUP($C1972,Services!$A$4:$C$203,3,FALSE),0))</f>
        <v/>
      </c>
      <c r="G1972" s="20" t="str">
        <f t="shared" si="60"/>
        <v/>
      </c>
      <c r="H1972" s="18"/>
      <c r="I1972" s="20" t="str">
        <f t="shared" si="61"/>
        <v/>
      </c>
      <c r="J1972" s="21" t="str">
        <f>IF(OR($A1972="",$C1972=""),"",$A1972&amp;"#"&amp;COUNTIFS($A$4:$A1972,$A1972,$C$4:$C1972,"&lt;&gt;"))</f>
        <v/>
      </c>
    </row>
    <row r="1973" spans="1:10" x14ac:dyDescent="0.3">
      <c r="A1973" s="17"/>
      <c r="B1973" s="19" t="str">
        <f>IF($A1973="","",IFERROR(INDEX(Bills!$B:$B,MATCH($A1973,Bills!$A:$A,0)),""))</f>
        <v/>
      </c>
      <c r="C1973" s="17"/>
      <c r="D1973" s="21" t="str">
        <f>IF($C1973="","",IFERROR(VLOOKUP($C1973,Services!$A$4:$C$203,2,FALSE),"Other"))</f>
        <v/>
      </c>
      <c r="E1973" s="17"/>
      <c r="F1973" s="18" t="str">
        <f>IF($C1973="","",IFERROR(VLOOKUP($C1973,Services!$A$4:$C$203,3,FALSE),0))</f>
        <v/>
      </c>
      <c r="G1973" s="20" t="str">
        <f t="shared" si="60"/>
        <v/>
      </c>
      <c r="H1973" s="18"/>
      <c r="I1973" s="20" t="str">
        <f t="shared" si="61"/>
        <v/>
      </c>
      <c r="J1973" s="21" t="str">
        <f>IF(OR($A1973="",$C1973=""),"",$A1973&amp;"#"&amp;COUNTIFS($A$4:$A1973,$A1973,$C$4:$C1973,"&lt;&gt;"))</f>
        <v/>
      </c>
    </row>
    <row r="1974" spans="1:10" x14ac:dyDescent="0.3">
      <c r="A1974" s="17"/>
      <c r="B1974" s="19" t="str">
        <f>IF($A1974="","",IFERROR(INDEX(Bills!$B:$B,MATCH($A1974,Bills!$A:$A,0)),""))</f>
        <v/>
      </c>
      <c r="C1974" s="17"/>
      <c r="D1974" s="21" t="str">
        <f>IF($C1974="","",IFERROR(VLOOKUP($C1974,Services!$A$4:$C$203,2,FALSE),"Other"))</f>
        <v/>
      </c>
      <c r="E1974" s="17"/>
      <c r="F1974" s="18" t="str">
        <f>IF($C1974="","",IFERROR(VLOOKUP($C1974,Services!$A$4:$C$203,3,FALSE),0))</f>
        <v/>
      </c>
      <c r="G1974" s="20" t="str">
        <f t="shared" si="60"/>
        <v/>
      </c>
      <c r="H1974" s="18"/>
      <c r="I1974" s="20" t="str">
        <f t="shared" si="61"/>
        <v/>
      </c>
      <c r="J1974" s="21" t="str">
        <f>IF(OR($A1974="",$C1974=""),"",$A1974&amp;"#"&amp;COUNTIFS($A$4:$A1974,$A1974,$C$4:$C1974,"&lt;&gt;"))</f>
        <v/>
      </c>
    </row>
    <row r="1975" spans="1:10" x14ac:dyDescent="0.3">
      <c r="A1975" s="17"/>
      <c r="B1975" s="19" t="str">
        <f>IF($A1975="","",IFERROR(INDEX(Bills!$B:$B,MATCH($A1975,Bills!$A:$A,0)),""))</f>
        <v/>
      </c>
      <c r="C1975" s="17"/>
      <c r="D1975" s="21" t="str">
        <f>IF($C1975="","",IFERROR(VLOOKUP($C1975,Services!$A$4:$C$203,2,FALSE),"Other"))</f>
        <v/>
      </c>
      <c r="E1975" s="17"/>
      <c r="F1975" s="18" t="str">
        <f>IF($C1975="","",IFERROR(VLOOKUP($C1975,Services!$A$4:$C$203,3,FALSE),0))</f>
        <v/>
      </c>
      <c r="G1975" s="20" t="str">
        <f t="shared" si="60"/>
        <v/>
      </c>
      <c r="H1975" s="18"/>
      <c r="I1975" s="20" t="str">
        <f t="shared" si="61"/>
        <v/>
      </c>
      <c r="J1975" s="21" t="str">
        <f>IF(OR($A1975="",$C1975=""),"",$A1975&amp;"#"&amp;COUNTIFS($A$4:$A1975,$A1975,$C$4:$C1975,"&lt;&gt;"))</f>
        <v/>
      </c>
    </row>
    <row r="1976" spans="1:10" x14ac:dyDescent="0.3">
      <c r="A1976" s="17"/>
      <c r="B1976" s="19" t="str">
        <f>IF($A1976="","",IFERROR(INDEX(Bills!$B:$B,MATCH($A1976,Bills!$A:$A,0)),""))</f>
        <v/>
      </c>
      <c r="C1976" s="17"/>
      <c r="D1976" s="21" t="str">
        <f>IF($C1976="","",IFERROR(VLOOKUP($C1976,Services!$A$4:$C$203,2,FALSE),"Other"))</f>
        <v/>
      </c>
      <c r="E1976" s="17"/>
      <c r="F1976" s="18" t="str">
        <f>IF($C1976="","",IFERROR(VLOOKUP($C1976,Services!$A$4:$C$203,3,FALSE),0))</f>
        <v/>
      </c>
      <c r="G1976" s="20" t="str">
        <f t="shared" si="60"/>
        <v/>
      </c>
      <c r="H1976" s="18"/>
      <c r="I1976" s="20" t="str">
        <f t="shared" si="61"/>
        <v/>
      </c>
      <c r="J1976" s="21" t="str">
        <f>IF(OR($A1976="",$C1976=""),"",$A1976&amp;"#"&amp;COUNTIFS($A$4:$A1976,$A1976,$C$4:$C1976,"&lt;&gt;"))</f>
        <v/>
      </c>
    </row>
    <row r="1977" spans="1:10" x14ac:dyDescent="0.3">
      <c r="A1977" s="17"/>
      <c r="B1977" s="19" t="str">
        <f>IF($A1977="","",IFERROR(INDEX(Bills!$B:$B,MATCH($A1977,Bills!$A:$A,0)),""))</f>
        <v/>
      </c>
      <c r="C1977" s="17"/>
      <c r="D1977" s="21" t="str">
        <f>IF($C1977="","",IFERROR(VLOOKUP($C1977,Services!$A$4:$C$203,2,FALSE),"Other"))</f>
        <v/>
      </c>
      <c r="E1977" s="17"/>
      <c r="F1977" s="18" t="str">
        <f>IF($C1977="","",IFERROR(VLOOKUP($C1977,Services!$A$4:$C$203,3,FALSE),0))</f>
        <v/>
      </c>
      <c r="G1977" s="20" t="str">
        <f t="shared" si="60"/>
        <v/>
      </c>
      <c r="H1977" s="18"/>
      <c r="I1977" s="20" t="str">
        <f t="shared" si="61"/>
        <v/>
      </c>
      <c r="J1977" s="21" t="str">
        <f>IF(OR($A1977="",$C1977=""),"",$A1977&amp;"#"&amp;COUNTIFS($A$4:$A1977,$A1977,$C$4:$C1977,"&lt;&gt;"))</f>
        <v/>
      </c>
    </row>
    <row r="1978" spans="1:10" x14ac:dyDescent="0.3">
      <c r="A1978" s="17"/>
      <c r="B1978" s="19" t="str">
        <f>IF($A1978="","",IFERROR(INDEX(Bills!$B:$B,MATCH($A1978,Bills!$A:$A,0)),""))</f>
        <v/>
      </c>
      <c r="C1978" s="17"/>
      <c r="D1978" s="21" t="str">
        <f>IF($C1978="","",IFERROR(VLOOKUP($C1978,Services!$A$4:$C$203,2,FALSE),"Other"))</f>
        <v/>
      </c>
      <c r="E1978" s="17"/>
      <c r="F1978" s="18" t="str">
        <f>IF($C1978="","",IFERROR(VLOOKUP($C1978,Services!$A$4:$C$203,3,FALSE),0))</f>
        <v/>
      </c>
      <c r="G1978" s="20" t="str">
        <f t="shared" si="60"/>
        <v/>
      </c>
      <c r="H1978" s="18"/>
      <c r="I1978" s="20" t="str">
        <f t="shared" si="61"/>
        <v/>
      </c>
      <c r="J1978" s="21" t="str">
        <f>IF(OR($A1978="",$C1978=""),"",$A1978&amp;"#"&amp;COUNTIFS($A$4:$A1978,$A1978,$C$4:$C1978,"&lt;&gt;"))</f>
        <v/>
      </c>
    </row>
    <row r="1979" spans="1:10" x14ac:dyDescent="0.3">
      <c r="A1979" s="17"/>
      <c r="B1979" s="19" t="str">
        <f>IF($A1979="","",IFERROR(INDEX(Bills!$B:$B,MATCH($A1979,Bills!$A:$A,0)),""))</f>
        <v/>
      </c>
      <c r="C1979" s="17"/>
      <c r="D1979" s="21" t="str">
        <f>IF($C1979="","",IFERROR(VLOOKUP($C1979,Services!$A$4:$C$203,2,FALSE),"Other"))</f>
        <v/>
      </c>
      <c r="E1979" s="17"/>
      <c r="F1979" s="18" t="str">
        <f>IF($C1979="","",IFERROR(VLOOKUP($C1979,Services!$A$4:$C$203,3,FALSE),0))</f>
        <v/>
      </c>
      <c r="G1979" s="20" t="str">
        <f t="shared" si="60"/>
        <v/>
      </c>
      <c r="H1979" s="18"/>
      <c r="I1979" s="20" t="str">
        <f t="shared" si="61"/>
        <v/>
      </c>
      <c r="J1979" s="21" t="str">
        <f>IF(OR($A1979="",$C1979=""),"",$A1979&amp;"#"&amp;COUNTIFS($A$4:$A1979,$A1979,$C$4:$C1979,"&lt;&gt;"))</f>
        <v/>
      </c>
    </row>
    <row r="1980" spans="1:10" x14ac:dyDescent="0.3">
      <c r="A1980" s="17"/>
      <c r="B1980" s="19" t="str">
        <f>IF($A1980="","",IFERROR(INDEX(Bills!$B:$B,MATCH($A1980,Bills!$A:$A,0)),""))</f>
        <v/>
      </c>
      <c r="C1980" s="17"/>
      <c r="D1980" s="21" t="str">
        <f>IF($C1980="","",IFERROR(VLOOKUP($C1980,Services!$A$4:$C$203,2,FALSE),"Other"))</f>
        <v/>
      </c>
      <c r="E1980" s="17"/>
      <c r="F1980" s="18" t="str">
        <f>IF($C1980="","",IFERROR(VLOOKUP($C1980,Services!$A$4:$C$203,3,FALSE),0))</f>
        <v/>
      </c>
      <c r="G1980" s="20" t="str">
        <f t="shared" si="60"/>
        <v/>
      </c>
      <c r="H1980" s="18"/>
      <c r="I1980" s="20" t="str">
        <f t="shared" si="61"/>
        <v/>
      </c>
      <c r="J1980" s="21" t="str">
        <f>IF(OR($A1980="",$C1980=""),"",$A1980&amp;"#"&amp;COUNTIFS($A$4:$A1980,$A1980,$C$4:$C1980,"&lt;&gt;"))</f>
        <v/>
      </c>
    </row>
    <row r="1981" spans="1:10" x14ac:dyDescent="0.3">
      <c r="A1981" s="17"/>
      <c r="B1981" s="19" t="str">
        <f>IF($A1981="","",IFERROR(INDEX(Bills!$B:$B,MATCH($A1981,Bills!$A:$A,0)),""))</f>
        <v/>
      </c>
      <c r="C1981" s="17"/>
      <c r="D1981" s="21" t="str">
        <f>IF($C1981="","",IFERROR(VLOOKUP($C1981,Services!$A$4:$C$203,2,FALSE),"Other"))</f>
        <v/>
      </c>
      <c r="E1981" s="17"/>
      <c r="F1981" s="18" t="str">
        <f>IF($C1981="","",IFERROR(VLOOKUP($C1981,Services!$A$4:$C$203,3,FALSE),0))</f>
        <v/>
      </c>
      <c r="G1981" s="20" t="str">
        <f t="shared" si="60"/>
        <v/>
      </c>
      <c r="H1981" s="18"/>
      <c r="I1981" s="20" t="str">
        <f t="shared" si="61"/>
        <v/>
      </c>
      <c r="J1981" s="21" t="str">
        <f>IF(OR($A1981="",$C1981=""),"",$A1981&amp;"#"&amp;COUNTIFS($A$4:$A1981,$A1981,$C$4:$C1981,"&lt;&gt;"))</f>
        <v/>
      </c>
    </row>
    <row r="1982" spans="1:10" x14ac:dyDescent="0.3">
      <c r="A1982" s="17"/>
      <c r="B1982" s="19" t="str">
        <f>IF($A1982="","",IFERROR(INDEX(Bills!$B:$B,MATCH($A1982,Bills!$A:$A,0)),""))</f>
        <v/>
      </c>
      <c r="C1982" s="17"/>
      <c r="D1982" s="21" t="str">
        <f>IF($C1982="","",IFERROR(VLOOKUP($C1982,Services!$A$4:$C$203,2,FALSE),"Other"))</f>
        <v/>
      </c>
      <c r="E1982" s="17"/>
      <c r="F1982" s="18" t="str">
        <f>IF($C1982="","",IFERROR(VLOOKUP($C1982,Services!$A$4:$C$203,3,FALSE),0))</f>
        <v/>
      </c>
      <c r="G1982" s="20" t="str">
        <f t="shared" si="60"/>
        <v/>
      </c>
      <c r="H1982" s="18"/>
      <c r="I1982" s="20" t="str">
        <f t="shared" si="61"/>
        <v/>
      </c>
      <c r="J1982" s="21" t="str">
        <f>IF(OR($A1982="",$C1982=""),"",$A1982&amp;"#"&amp;COUNTIFS($A$4:$A1982,$A1982,$C$4:$C1982,"&lt;&gt;"))</f>
        <v/>
      </c>
    </row>
    <row r="1983" spans="1:10" x14ac:dyDescent="0.3">
      <c r="A1983" s="17"/>
      <c r="B1983" s="19" t="str">
        <f>IF($A1983="","",IFERROR(INDEX(Bills!$B:$B,MATCH($A1983,Bills!$A:$A,0)),""))</f>
        <v/>
      </c>
      <c r="C1983" s="17"/>
      <c r="D1983" s="21" t="str">
        <f>IF($C1983="","",IFERROR(VLOOKUP($C1983,Services!$A$4:$C$203,2,FALSE),"Other"))</f>
        <v/>
      </c>
      <c r="E1983" s="17"/>
      <c r="F1983" s="18" t="str">
        <f>IF($C1983="","",IFERROR(VLOOKUP($C1983,Services!$A$4:$C$203,3,FALSE),0))</f>
        <v/>
      </c>
      <c r="G1983" s="20" t="str">
        <f t="shared" si="60"/>
        <v/>
      </c>
      <c r="H1983" s="18"/>
      <c r="I1983" s="20" t="str">
        <f t="shared" si="61"/>
        <v/>
      </c>
      <c r="J1983" s="21" t="str">
        <f>IF(OR($A1983="",$C1983=""),"",$A1983&amp;"#"&amp;COUNTIFS($A$4:$A1983,$A1983,$C$4:$C1983,"&lt;&gt;"))</f>
        <v/>
      </c>
    </row>
    <row r="1984" spans="1:10" x14ac:dyDescent="0.3">
      <c r="A1984" s="17"/>
      <c r="B1984" s="19" t="str">
        <f>IF($A1984="","",IFERROR(INDEX(Bills!$B:$B,MATCH($A1984,Bills!$A:$A,0)),""))</f>
        <v/>
      </c>
      <c r="C1984" s="17"/>
      <c r="D1984" s="21" t="str">
        <f>IF($C1984="","",IFERROR(VLOOKUP($C1984,Services!$A$4:$C$203,2,FALSE),"Other"))</f>
        <v/>
      </c>
      <c r="E1984" s="17"/>
      <c r="F1984" s="18" t="str">
        <f>IF($C1984="","",IFERROR(VLOOKUP($C1984,Services!$A$4:$C$203,3,FALSE),0))</f>
        <v/>
      </c>
      <c r="G1984" s="20" t="str">
        <f t="shared" si="60"/>
        <v/>
      </c>
      <c r="H1984" s="18"/>
      <c r="I1984" s="20" t="str">
        <f t="shared" si="61"/>
        <v/>
      </c>
      <c r="J1984" s="21" t="str">
        <f>IF(OR($A1984="",$C1984=""),"",$A1984&amp;"#"&amp;COUNTIFS($A$4:$A1984,$A1984,$C$4:$C1984,"&lt;&gt;"))</f>
        <v/>
      </c>
    </row>
    <row r="1985" spans="1:10" x14ac:dyDescent="0.3">
      <c r="A1985" s="17"/>
      <c r="B1985" s="19" t="str">
        <f>IF($A1985="","",IFERROR(INDEX(Bills!$B:$B,MATCH($A1985,Bills!$A:$A,0)),""))</f>
        <v/>
      </c>
      <c r="C1985" s="17"/>
      <c r="D1985" s="21" t="str">
        <f>IF($C1985="","",IFERROR(VLOOKUP($C1985,Services!$A$4:$C$203,2,FALSE),"Other"))</f>
        <v/>
      </c>
      <c r="E1985" s="17"/>
      <c r="F1985" s="18" t="str">
        <f>IF($C1985="","",IFERROR(VLOOKUP($C1985,Services!$A$4:$C$203,3,FALSE),0))</f>
        <v/>
      </c>
      <c r="G1985" s="20" t="str">
        <f t="shared" si="60"/>
        <v/>
      </c>
      <c r="H1985" s="18"/>
      <c r="I1985" s="20" t="str">
        <f t="shared" si="61"/>
        <v/>
      </c>
      <c r="J1985" s="21" t="str">
        <f>IF(OR($A1985="",$C1985=""),"",$A1985&amp;"#"&amp;COUNTIFS($A$4:$A1985,$A1985,$C$4:$C1985,"&lt;&gt;"))</f>
        <v/>
      </c>
    </row>
    <row r="1986" spans="1:10" x14ac:dyDescent="0.3">
      <c r="A1986" s="17"/>
      <c r="B1986" s="19" t="str">
        <f>IF($A1986="","",IFERROR(INDEX(Bills!$B:$B,MATCH($A1986,Bills!$A:$A,0)),""))</f>
        <v/>
      </c>
      <c r="C1986" s="17"/>
      <c r="D1986" s="21" t="str">
        <f>IF($C1986="","",IFERROR(VLOOKUP($C1986,Services!$A$4:$C$203,2,FALSE),"Other"))</f>
        <v/>
      </c>
      <c r="E1986" s="17"/>
      <c r="F1986" s="18" t="str">
        <f>IF($C1986="","",IFERROR(VLOOKUP($C1986,Services!$A$4:$C$203,3,FALSE),0))</f>
        <v/>
      </c>
      <c r="G1986" s="20" t="str">
        <f t="shared" si="60"/>
        <v/>
      </c>
      <c r="H1986" s="18"/>
      <c r="I1986" s="20" t="str">
        <f t="shared" si="61"/>
        <v/>
      </c>
      <c r="J1986" s="21" t="str">
        <f>IF(OR($A1986="",$C1986=""),"",$A1986&amp;"#"&amp;COUNTIFS($A$4:$A1986,$A1986,$C$4:$C1986,"&lt;&gt;"))</f>
        <v/>
      </c>
    </row>
    <row r="1987" spans="1:10" x14ac:dyDescent="0.3">
      <c r="A1987" s="17"/>
      <c r="B1987" s="19" t="str">
        <f>IF($A1987="","",IFERROR(INDEX(Bills!$B:$B,MATCH($A1987,Bills!$A:$A,0)),""))</f>
        <v/>
      </c>
      <c r="C1987" s="17"/>
      <c r="D1987" s="21" t="str">
        <f>IF($C1987="","",IFERROR(VLOOKUP($C1987,Services!$A$4:$C$203,2,FALSE),"Other"))</f>
        <v/>
      </c>
      <c r="E1987" s="17"/>
      <c r="F1987" s="18" t="str">
        <f>IF($C1987="","",IFERROR(VLOOKUP($C1987,Services!$A$4:$C$203,3,FALSE),0))</f>
        <v/>
      </c>
      <c r="G1987" s="20" t="str">
        <f t="shared" si="60"/>
        <v/>
      </c>
      <c r="H1987" s="18"/>
      <c r="I1987" s="20" t="str">
        <f t="shared" si="61"/>
        <v/>
      </c>
      <c r="J1987" s="21" t="str">
        <f>IF(OR($A1987="",$C1987=""),"",$A1987&amp;"#"&amp;COUNTIFS($A$4:$A1987,$A1987,$C$4:$C1987,"&lt;&gt;"))</f>
        <v/>
      </c>
    </row>
    <row r="1988" spans="1:10" x14ac:dyDescent="0.3">
      <c r="A1988" s="17"/>
      <c r="B1988" s="19" t="str">
        <f>IF($A1988="","",IFERROR(INDEX(Bills!$B:$B,MATCH($A1988,Bills!$A:$A,0)),""))</f>
        <v/>
      </c>
      <c r="C1988" s="17"/>
      <c r="D1988" s="21" t="str">
        <f>IF($C1988="","",IFERROR(VLOOKUP($C1988,Services!$A$4:$C$203,2,FALSE),"Other"))</f>
        <v/>
      </c>
      <c r="E1988" s="17"/>
      <c r="F1988" s="18" t="str">
        <f>IF($C1988="","",IFERROR(VLOOKUP($C1988,Services!$A$4:$C$203,3,FALSE),0))</f>
        <v/>
      </c>
      <c r="G1988" s="20" t="str">
        <f t="shared" ref="G1988:G2003" si="62">IF($C1988="","",IF($E1988="",1,N($E1988))*N($F1988))</f>
        <v/>
      </c>
      <c r="H1988" s="18"/>
      <c r="I1988" s="20" t="str">
        <f t="shared" ref="I1988:I2003" si="63">IF($C1988="","",G1988-N(H1988))</f>
        <v/>
      </c>
      <c r="J1988" s="21" t="str">
        <f>IF(OR($A1988="",$C1988=""),"",$A1988&amp;"#"&amp;COUNTIFS($A$4:$A1988,$A1988,$C$4:$C1988,"&lt;&gt;"))</f>
        <v/>
      </c>
    </row>
    <row r="1989" spans="1:10" x14ac:dyDescent="0.3">
      <c r="A1989" s="17"/>
      <c r="B1989" s="19" t="str">
        <f>IF($A1989="","",IFERROR(INDEX(Bills!$B:$B,MATCH($A1989,Bills!$A:$A,0)),""))</f>
        <v/>
      </c>
      <c r="C1989" s="17"/>
      <c r="D1989" s="21" t="str">
        <f>IF($C1989="","",IFERROR(VLOOKUP($C1989,Services!$A$4:$C$203,2,FALSE),"Other"))</f>
        <v/>
      </c>
      <c r="E1989" s="17"/>
      <c r="F1989" s="18" t="str">
        <f>IF($C1989="","",IFERROR(VLOOKUP($C1989,Services!$A$4:$C$203,3,FALSE),0))</f>
        <v/>
      </c>
      <c r="G1989" s="20" t="str">
        <f t="shared" si="62"/>
        <v/>
      </c>
      <c r="H1989" s="18"/>
      <c r="I1989" s="20" t="str">
        <f t="shared" si="63"/>
        <v/>
      </c>
      <c r="J1989" s="21" t="str">
        <f>IF(OR($A1989="",$C1989=""),"",$A1989&amp;"#"&amp;COUNTIFS($A$4:$A1989,$A1989,$C$4:$C1989,"&lt;&gt;"))</f>
        <v/>
      </c>
    </row>
    <row r="1990" spans="1:10" x14ac:dyDescent="0.3">
      <c r="A1990" s="17"/>
      <c r="B1990" s="19" t="str">
        <f>IF($A1990="","",IFERROR(INDEX(Bills!$B:$B,MATCH($A1990,Bills!$A:$A,0)),""))</f>
        <v/>
      </c>
      <c r="C1990" s="17"/>
      <c r="D1990" s="21" t="str">
        <f>IF($C1990="","",IFERROR(VLOOKUP($C1990,Services!$A$4:$C$203,2,FALSE),"Other"))</f>
        <v/>
      </c>
      <c r="E1990" s="17"/>
      <c r="F1990" s="18" t="str">
        <f>IF($C1990="","",IFERROR(VLOOKUP($C1990,Services!$A$4:$C$203,3,FALSE),0))</f>
        <v/>
      </c>
      <c r="G1990" s="20" t="str">
        <f t="shared" si="62"/>
        <v/>
      </c>
      <c r="H1990" s="18"/>
      <c r="I1990" s="20" t="str">
        <f t="shared" si="63"/>
        <v/>
      </c>
      <c r="J1990" s="21" t="str">
        <f>IF(OR($A1990="",$C1990=""),"",$A1990&amp;"#"&amp;COUNTIFS($A$4:$A1990,$A1990,$C$4:$C1990,"&lt;&gt;"))</f>
        <v/>
      </c>
    </row>
    <row r="1991" spans="1:10" x14ac:dyDescent="0.3">
      <c r="A1991" s="17"/>
      <c r="B1991" s="19" t="str">
        <f>IF($A1991="","",IFERROR(INDEX(Bills!$B:$B,MATCH($A1991,Bills!$A:$A,0)),""))</f>
        <v/>
      </c>
      <c r="C1991" s="17"/>
      <c r="D1991" s="21" t="str">
        <f>IF($C1991="","",IFERROR(VLOOKUP($C1991,Services!$A$4:$C$203,2,FALSE),"Other"))</f>
        <v/>
      </c>
      <c r="E1991" s="17"/>
      <c r="F1991" s="18" t="str">
        <f>IF($C1991="","",IFERROR(VLOOKUP($C1991,Services!$A$4:$C$203,3,FALSE),0))</f>
        <v/>
      </c>
      <c r="G1991" s="20" t="str">
        <f t="shared" si="62"/>
        <v/>
      </c>
      <c r="H1991" s="18"/>
      <c r="I1991" s="20" t="str">
        <f t="shared" si="63"/>
        <v/>
      </c>
      <c r="J1991" s="21" t="str">
        <f>IF(OR($A1991="",$C1991=""),"",$A1991&amp;"#"&amp;COUNTIFS($A$4:$A1991,$A1991,$C$4:$C1991,"&lt;&gt;"))</f>
        <v/>
      </c>
    </row>
    <row r="1992" spans="1:10" x14ac:dyDescent="0.3">
      <c r="A1992" s="17"/>
      <c r="B1992" s="19" t="str">
        <f>IF($A1992="","",IFERROR(INDEX(Bills!$B:$B,MATCH($A1992,Bills!$A:$A,0)),""))</f>
        <v/>
      </c>
      <c r="C1992" s="17"/>
      <c r="D1992" s="21" t="str">
        <f>IF($C1992="","",IFERROR(VLOOKUP($C1992,Services!$A$4:$C$203,2,FALSE),"Other"))</f>
        <v/>
      </c>
      <c r="E1992" s="17"/>
      <c r="F1992" s="18" t="str">
        <f>IF($C1992="","",IFERROR(VLOOKUP($C1992,Services!$A$4:$C$203,3,FALSE),0))</f>
        <v/>
      </c>
      <c r="G1992" s="20" t="str">
        <f t="shared" si="62"/>
        <v/>
      </c>
      <c r="H1992" s="18"/>
      <c r="I1992" s="20" t="str">
        <f t="shared" si="63"/>
        <v/>
      </c>
      <c r="J1992" s="21" t="str">
        <f>IF(OR($A1992="",$C1992=""),"",$A1992&amp;"#"&amp;COUNTIFS($A$4:$A1992,$A1992,$C$4:$C1992,"&lt;&gt;"))</f>
        <v/>
      </c>
    </row>
    <row r="1993" spans="1:10" x14ac:dyDescent="0.3">
      <c r="A1993" s="17"/>
      <c r="B1993" s="19" t="str">
        <f>IF($A1993="","",IFERROR(INDEX(Bills!$B:$B,MATCH($A1993,Bills!$A:$A,0)),""))</f>
        <v/>
      </c>
      <c r="C1993" s="17"/>
      <c r="D1993" s="21" t="str">
        <f>IF($C1993="","",IFERROR(VLOOKUP($C1993,Services!$A$4:$C$203,2,FALSE),"Other"))</f>
        <v/>
      </c>
      <c r="E1993" s="17"/>
      <c r="F1993" s="18" t="str">
        <f>IF($C1993="","",IFERROR(VLOOKUP($C1993,Services!$A$4:$C$203,3,FALSE),0))</f>
        <v/>
      </c>
      <c r="G1993" s="20" t="str">
        <f t="shared" si="62"/>
        <v/>
      </c>
      <c r="H1993" s="18"/>
      <c r="I1993" s="20" t="str">
        <f t="shared" si="63"/>
        <v/>
      </c>
      <c r="J1993" s="21" t="str">
        <f>IF(OR($A1993="",$C1993=""),"",$A1993&amp;"#"&amp;COUNTIFS($A$4:$A1993,$A1993,$C$4:$C1993,"&lt;&gt;"))</f>
        <v/>
      </c>
    </row>
    <row r="1994" spans="1:10" x14ac:dyDescent="0.3">
      <c r="A1994" s="17"/>
      <c r="B1994" s="19" t="str">
        <f>IF($A1994="","",IFERROR(INDEX(Bills!$B:$B,MATCH($A1994,Bills!$A:$A,0)),""))</f>
        <v/>
      </c>
      <c r="C1994" s="17"/>
      <c r="D1994" s="21" t="str">
        <f>IF($C1994="","",IFERROR(VLOOKUP($C1994,Services!$A$4:$C$203,2,FALSE),"Other"))</f>
        <v/>
      </c>
      <c r="E1994" s="17"/>
      <c r="F1994" s="18" t="str">
        <f>IF($C1994="","",IFERROR(VLOOKUP($C1994,Services!$A$4:$C$203,3,FALSE),0))</f>
        <v/>
      </c>
      <c r="G1994" s="20" t="str">
        <f t="shared" si="62"/>
        <v/>
      </c>
      <c r="H1994" s="18"/>
      <c r="I1994" s="20" t="str">
        <f t="shared" si="63"/>
        <v/>
      </c>
      <c r="J1994" s="21" t="str">
        <f>IF(OR($A1994="",$C1994=""),"",$A1994&amp;"#"&amp;COUNTIFS($A$4:$A1994,$A1994,$C$4:$C1994,"&lt;&gt;"))</f>
        <v/>
      </c>
    </row>
    <row r="1995" spans="1:10" x14ac:dyDescent="0.3">
      <c r="A1995" s="17"/>
      <c r="B1995" s="19" t="str">
        <f>IF($A1995="","",IFERROR(INDEX(Bills!$B:$B,MATCH($A1995,Bills!$A:$A,0)),""))</f>
        <v/>
      </c>
      <c r="C1995" s="17"/>
      <c r="D1995" s="21" t="str">
        <f>IF($C1995="","",IFERROR(VLOOKUP($C1995,Services!$A$4:$C$203,2,FALSE),"Other"))</f>
        <v/>
      </c>
      <c r="E1995" s="17"/>
      <c r="F1995" s="18" t="str">
        <f>IF($C1995="","",IFERROR(VLOOKUP($C1995,Services!$A$4:$C$203,3,FALSE),0))</f>
        <v/>
      </c>
      <c r="G1995" s="20" t="str">
        <f t="shared" si="62"/>
        <v/>
      </c>
      <c r="H1995" s="18"/>
      <c r="I1995" s="20" t="str">
        <f t="shared" si="63"/>
        <v/>
      </c>
      <c r="J1995" s="21" t="str">
        <f>IF(OR($A1995="",$C1995=""),"",$A1995&amp;"#"&amp;COUNTIFS($A$4:$A1995,$A1995,$C$4:$C1995,"&lt;&gt;"))</f>
        <v/>
      </c>
    </row>
    <row r="1996" spans="1:10" x14ac:dyDescent="0.3">
      <c r="A1996" s="17"/>
      <c r="B1996" s="19" t="str">
        <f>IF($A1996="","",IFERROR(INDEX(Bills!$B:$B,MATCH($A1996,Bills!$A:$A,0)),""))</f>
        <v/>
      </c>
      <c r="C1996" s="17"/>
      <c r="D1996" s="21" t="str">
        <f>IF($C1996="","",IFERROR(VLOOKUP($C1996,Services!$A$4:$C$203,2,FALSE),"Other"))</f>
        <v/>
      </c>
      <c r="E1996" s="17"/>
      <c r="F1996" s="18" t="str">
        <f>IF($C1996="","",IFERROR(VLOOKUP($C1996,Services!$A$4:$C$203,3,FALSE),0))</f>
        <v/>
      </c>
      <c r="G1996" s="20" t="str">
        <f t="shared" si="62"/>
        <v/>
      </c>
      <c r="H1996" s="18"/>
      <c r="I1996" s="20" t="str">
        <f t="shared" si="63"/>
        <v/>
      </c>
      <c r="J1996" s="21" t="str">
        <f>IF(OR($A1996="",$C1996=""),"",$A1996&amp;"#"&amp;COUNTIFS($A$4:$A1996,$A1996,$C$4:$C1996,"&lt;&gt;"))</f>
        <v/>
      </c>
    </row>
    <row r="1997" spans="1:10" x14ac:dyDescent="0.3">
      <c r="A1997" s="17"/>
      <c r="B1997" s="19" t="str">
        <f>IF($A1997="","",IFERROR(INDEX(Bills!$B:$B,MATCH($A1997,Bills!$A:$A,0)),""))</f>
        <v/>
      </c>
      <c r="C1997" s="17"/>
      <c r="D1997" s="21" t="str">
        <f>IF($C1997="","",IFERROR(VLOOKUP($C1997,Services!$A$4:$C$203,2,FALSE),"Other"))</f>
        <v/>
      </c>
      <c r="E1997" s="17"/>
      <c r="F1997" s="18" t="str">
        <f>IF($C1997="","",IFERROR(VLOOKUP($C1997,Services!$A$4:$C$203,3,FALSE),0))</f>
        <v/>
      </c>
      <c r="G1997" s="20" t="str">
        <f t="shared" si="62"/>
        <v/>
      </c>
      <c r="H1997" s="18"/>
      <c r="I1997" s="20" t="str">
        <f t="shared" si="63"/>
        <v/>
      </c>
      <c r="J1997" s="21" t="str">
        <f>IF(OR($A1997="",$C1997=""),"",$A1997&amp;"#"&amp;COUNTIFS($A$4:$A1997,$A1997,$C$4:$C1997,"&lt;&gt;"))</f>
        <v/>
      </c>
    </row>
    <row r="1998" spans="1:10" x14ac:dyDescent="0.3">
      <c r="A1998" s="17"/>
      <c r="B1998" s="19" t="str">
        <f>IF($A1998="","",IFERROR(INDEX(Bills!$B:$B,MATCH($A1998,Bills!$A:$A,0)),""))</f>
        <v/>
      </c>
      <c r="C1998" s="17"/>
      <c r="D1998" s="21" t="str">
        <f>IF($C1998="","",IFERROR(VLOOKUP($C1998,Services!$A$4:$C$203,2,FALSE),"Other"))</f>
        <v/>
      </c>
      <c r="E1998" s="17"/>
      <c r="F1998" s="18" t="str">
        <f>IF($C1998="","",IFERROR(VLOOKUP($C1998,Services!$A$4:$C$203,3,FALSE),0))</f>
        <v/>
      </c>
      <c r="G1998" s="20" t="str">
        <f t="shared" si="62"/>
        <v/>
      </c>
      <c r="H1998" s="18"/>
      <c r="I1998" s="20" t="str">
        <f t="shared" si="63"/>
        <v/>
      </c>
      <c r="J1998" s="21" t="str">
        <f>IF(OR($A1998="",$C1998=""),"",$A1998&amp;"#"&amp;COUNTIFS($A$4:$A1998,$A1998,$C$4:$C1998,"&lt;&gt;"))</f>
        <v/>
      </c>
    </row>
    <row r="1999" spans="1:10" x14ac:dyDescent="0.3">
      <c r="A1999" s="17"/>
      <c r="B1999" s="19" t="str">
        <f>IF($A1999="","",IFERROR(INDEX(Bills!$B:$B,MATCH($A1999,Bills!$A:$A,0)),""))</f>
        <v/>
      </c>
      <c r="C1999" s="17"/>
      <c r="D1999" s="21" t="str">
        <f>IF($C1999="","",IFERROR(VLOOKUP($C1999,Services!$A$4:$C$203,2,FALSE),"Other"))</f>
        <v/>
      </c>
      <c r="E1999" s="17"/>
      <c r="F1999" s="18" t="str">
        <f>IF($C1999="","",IFERROR(VLOOKUP($C1999,Services!$A$4:$C$203,3,FALSE),0))</f>
        <v/>
      </c>
      <c r="G1999" s="20" t="str">
        <f t="shared" si="62"/>
        <v/>
      </c>
      <c r="H1999" s="18"/>
      <c r="I1999" s="20" t="str">
        <f t="shared" si="63"/>
        <v/>
      </c>
      <c r="J1999" s="21" t="str">
        <f>IF(OR($A1999="",$C1999=""),"",$A1999&amp;"#"&amp;COUNTIFS($A$4:$A1999,$A1999,$C$4:$C1999,"&lt;&gt;"))</f>
        <v/>
      </c>
    </row>
    <row r="2000" spans="1:10" x14ac:dyDescent="0.3">
      <c r="A2000" s="17"/>
      <c r="B2000" s="19" t="str">
        <f>IF($A2000="","",IFERROR(INDEX(Bills!$B:$B,MATCH($A2000,Bills!$A:$A,0)),""))</f>
        <v/>
      </c>
      <c r="C2000" s="17"/>
      <c r="D2000" s="21" t="str">
        <f>IF($C2000="","",IFERROR(VLOOKUP($C2000,Services!$A$4:$C$203,2,FALSE),"Other"))</f>
        <v/>
      </c>
      <c r="E2000" s="17"/>
      <c r="F2000" s="18" t="str">
        <f>IF($C2000="","",IFERROR(VLOOKUP($C2000,Services!$A$4:$C$203,3,FALSE),0))</f>
        <v/>
      </c>
      <c r="G2000" s="20" t="str">
        <f t="shared" si="62"/>
        <v/>
      </c>
      <c r="H2000" s="18"/>
      <c r="I2000" s="20" t="str">
        <f t="shared" si="63"/>
        <v/>
      </c>
      <c r="J2000" s="21" t="str">
        <f>IF(OR($A2000="",$C2000=""),"",$A2000&amp;"#"&amp;COUNTIFS($A$4:$A2000,$A2000,$C$4:$C2000,"&lt;&gt;"))</f>
        <v/>
      </c>
    </row>
    <row r="2001" spans="1:10" x14ac:dyDescent="0.3">
      <c r="A2001" s="17"/>
      <c r="B2001" s="19" t="str">
        <f>IF($A2001="","",IFERROR(INDEX(Bills!$B:$B,MATCH($A2001,Bills!$A:$A,0)),""))</f>
        <v/>
      </c>
      <c r="C2001" s="17"/>
      <c r="D2001" s="21" t="str">
        <f>IF($C2001="","",IFERROR(VLOOKUP($C2001,Services!$A$4:$C$203,2,FALSE),"Other"))</f>
        <v/>
      </c>
      <c r="E2001" s="17"/>
      <c r="F2001" s="18" t="str">
        <f>IF($C2001="","",IFERROR(VLOOKUP($C2001,Services!$A$4:$C$203,3,FALSE),0))</f>
        <v/>
      </c>
      <c r="G2001" s="20" t="str">
        <f t="shared" si="62"/>
        <v/>
      </c>
      <c r="H2001" s="18"/>
      <c r="I2001" s="20" t="str">
        <f t="shared" si="63"/>
        <v/>
      </c>
      <c r="J2001" s="21" t="str">
        <f>IF(OR($A2001="",$C2001=""),"",$A2001&amp;"#"&amp;COUNTIFS($A$4:$A2001,$A2001,$C$4:$C2001,"&lt;&gt;"))</f>
        <v/>
      </c>
    </row>
    <row r="2002" spans="1:10" x14ac:dyDescent="0.3">
      <c r="A2002" s="17"/>
      <c r="B2002" s="19" t="str">
        <f>IF($A2002="","",IFERROR(INDEX(Bills!$B:$B,MATCH($A2002,Bills!$A:$A,0)),""))</f>
        <v/>
      </c>
      <c r="C2002" s="17"/>
      <c r="D2002" s="21" t="str">
        <f>IF($C2002="","",IFERROR(VLOOKUP($C2002,Services!$A$4:$C$203,2,FALSE),"Other"))</f>
        <v/>
      </c>
      <c r="E2002" s="17"/>
      <c r="F2002" s="18" t="str">
        <f>IF($C2002="","",IFERROR(VLOOKUP($C2002,Services!$A$4:$C$203,3,FALSE),0))</f>
        <v/>
      </c>
      <c r="G2002" s="20" t="str">
        <f t="shared" si="62"/>
        <v/>
      </c>
      <c r="H2002" s="18"/>
      <c r="I2002" s="20" t="str">
        <f t="shared" si="63"/>
        <v/>
      </c>
      <c r="J2002" s="21" t="str">
        <f>IF(OR($A2002="",$C2002=""),"",$A2002&amp;"#"&amp;COUNTIFS($A$4:$A2002,$A2002,$C$4:$C2002,"&lt;&gt;"))</f>
        <v/>
      </c>
    </row>
    <row r="2003" spans="1:10" x14ac:dyDescent="0.3">
      <c r="A2003" s="17"/>
      <c r="B2003" s="19" t="str">
        <f>IF($A2003="","",IFERROR(INDEX(Bills!$B:$B,MATCH($A2003,Bills!$A:$A,0)),""))</f>
        <v/>
      </c>
      <c r="C2003" s="17"/>
      <c r="D2003" s="21" t="str">
        <f>IF($C2003="","",IFERROR(VLOOKUP($C2003,Services!$A$4:$C$203,2,FALSE),"Other"))</f>
        <v/>
      </c>
      <c r="E2003" s="17"/>
      <c r="F2003" s="18" t="str">
        <f>IF($C2003="","",IFERROR(VLOOKUP($C2003,Services!$A$4:$C$203,3,FALSE),0))</f>
        <v/>
      </c>
      <c r="G2003" s="20" t="str">
        <f t="shared" si="62"/>
        <v/>
      </c>
      <c r="H2003" s="18"/>
      <c r="I2003" s="20" t="str">
        <f t="shared" si="63"/>
        <v/>
      </c>
      <c r="J2003" s="21" t="str">
        <f>IF(OR($A2003="",$C2003=""),"",$A2003&amp;"#"&amp;COUNTIFS($A$4:$A2003,$A2003,$C$4:$C2003,"&lt;&gt;"))</f>
        <v/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ick from the list" prompt="Pick the bill number (add the bill on the Bills sheet first)" xr:uid="{00000000-0002-0000-0400-000000000000}">
          <x14:formula1>
            <xm:f>Bills!$A$4:$A$503</xm:f>
          </x14:formula1>
          <xm:sqref>A4:A2003</xm:sqref>
        </x14:dataValidation>
        <x14:dataValidation type="list" allowBlank="1" showInputMessage="1" promptTitle="Pick from the list" prompt="Pick a service from the Services sheet" xr:uid="{00000000-0002-0000-0400-000001000000}">
          <x14:formula1>
            <xm:f>Services!$A$4:$A$203</xm:f>
          </x14:formula1>
          <xm:sqref>C4:C2003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563EB"/>
    <pageSetUpPr fitToPage="1"/>
  </sheetPr>
  <dimension ref="A1:F20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1" customWidth="1"/>
    <col min="2" max="3" width="12" customWidth="1"/>
    <col min="4" max="4" width="16" customWidth="1"/>
    <col min="5" max="5" width="30" customWidth="1"/>
    <col min="6" max="6" width="13" customWidth="1"/>
  </cols>
  <sheetData>
    <row r="1" spans="1:6" ht="25.95" customHeight="1" x14ac:dyDescent="0.4">
      <c r="A1" s="1" t="s">
        <v>110</v>
      </c>
    </row>
    <row r="2" spans="1:6" x14ac:dyDescent="0.3">
      <c r="A2" s="2" t="s">
        <v>111</v>
      </c>
    </row>
    <row r="3" spans="1:6" ht="31.95" customHeight="1" x14ac:dyDescent="0.3">
      <c r="A3" s="16" t="s">
        <v>79</v>
      </c>
      <c r="B3" s="16" t="s">
        <v>78</v>
      </c>
      <c r="C3" s="16" t="s">
        <v>107</v>
      </c>
      <c r="D3" s="16" t="s">
        <v>112</v>
      </c>
      <c r="E3" s="16" t="s">
        <v>113</v>
      </c>
      <c r="F3" s="16" t="s">
        <v>109</v>
      </c>
    </row>
    <row r="4" spans="1:6" x14ac:dyDescent="0.3">
      <c r="A4" s="19">
        <v>46327</v>
      </c>
      <c r="B4" s="17" t="s">
        <v>89</v>
      </c>
      <c r="C4" s="18">
        <v>860</v>
      </c>
      <c r="D4" s="17" t="s">
        <v>114</v>
      </c>
      <c r="E4" s="17"/>
      <c r="F4" s="21" t="str">
        <f>IF(OR($B4="",$C4=""),"",$B4&amp;"#"&amp;COUNTIFS($B$4:$B4,$B4,$C$4:$C4,"&lt;&gt;"))</f>
        <v>B-001#1</v>
      </c>
    </row>
    <row r="5" spans="1:6" x14ac:dyDescent="0.3">
      <c r="A5" s="19">
        <v>46327</v>
      </c>
      <c r="B5" s="17" t="s">
        <v>94</v>
      </c>
      <c r="C5" s="18">
        <v>1000</v>
      </c>
      <c r="D5" s="17" t="s">
        <v>115</v>
      </c>
      <c r="E5" s="17" t="s">
        <v>116</v>
      </c>
      <c r="F5" s="21" t="str">
        <f>IF(OR($B5="",$C5=""),"",$B5&amp;"#"&amp;COUNTIFS($B$4:$B5,$B5,$C$4:$C5,"&lt;&gt;"))</f>
        <v>B-002#1</v>
      </c>
    </row>
    <row r="6" spans="1:6" x14ac:dyDescent="0.3">
      <c r="A6" s="19">
        <v>46328</v>
      </c>
      <c r="B6" s="17" t="s">
        <v>99</v>
      </c>
      <c r="C6" s="18">
        <v>5000</v>
      </c>
      <c r="D6" s="17" t="s">
        <v>117</v>
      </c>
      <c r="E6" s="17" t="s">
        <v>118</v>
      </c>
      <c r="F6" s="21" t="str">
        <f>IF(OR($B6="",$C6=""),"",$B6&amp;"#"&amp;COUNTIFS($B$4:$B6,$B6,$C$4:$C6,"&lt;&gt;"))</f>
        <v>B-003#1</v>
      </c>
    </row>
    <row r="7" spans="1:6" x14ac:dyDescent="0.3">
      <c r="A7" s="19">
        <v>46331</v>
      </c>
      <c r="B7" s="17" t="s">
        <v>99</v>
      </c>
      <c r="C7" s="18">
        <v>4000</v>
      </c>
      <c r="D7" s="17" t="s">
        <v>114</v>
      </c>
      <c r="E7" s="17" t="s">
        <v>119</v>
      </c>
      <c r="F7" s="21" t="str">
        <f>IF(OR($B7="",$C7=""),"",$B7&amp;"#"&amp;COUNTIFS($B$4:$B7,$B7,$C$4:$C7,"&lt;&gt;"))</f>
        <v>B-003#2</v>
      </c>
    </row>
    <row r="8" spans="1:6" x14ac:dyDescent="0.3">
      <c r="A8" s="19"/>
      <c r="B8" s="17"/>
      <c r="C8" s="18"/>
      <c r="D8" s="17"/>
      <c r="E8" s="17"/>
      <c r="F8" s="21" t="str">
        <f>IF(OR($B8="",$C8=""),"",$B8&amp;"#"&amp;COUNTIFS($B$4:$B8,$B8,$C$4:$C8,"&lt;&gt;"))</f>
        <v/>
      </c>
    </row>
    <row r="9" spans="1:6" x14ac:dyDescent="0.3">
      <c r="A9" s="19"/>
      <c r="B9" s="17"/>
      <c r="C9" s="18"/>
      <c r="D9" s="17"/>
      <c r="E9" s="17"/>
      <c r="F9" s="21" t="str">
        <f>IF(OR($B9="",$C9=""),"",$B9&amp;"#"&amp;COUNTIFS($B$4:$B9,$B9,$C$4:$C9,"&lt;&gt;"))</f>
        <v/>
      </c>
    </row>
    <row r="10" spans="1:6" x14ac:dyDescent="0.3">
      <c r="A10" s="19"/>
      <c r="B10" s="17"/>
      <c r="C10" s="18"/>
      <c r="D10" s="17"/>
      <c r="E10" s="17"/>
      <c r="F10" s="21" t="str">
        <f>IF(OR($B10="",$C10=""),"",$B10&amp;"#"&amp;COUNTIFS($B$4:$B10,$B10,$C$4:$C10,"&lt;&gt;"))</f>
        <v/>
      </c>
    </row>
    <row r="11" spans="1:6" x14ac:dyDescent="0.3">
      <c r="A11" s="19"/>
      <c r="B11" s="17"/>
      <c r="C11" s="18"/>
      <c r="D11" s="17"/>
      <c r="E11" s="17"/>
      <c r="F11" s="21" t="str">
        <f>IF(OR($B11="",$C11=""),"",$B11&amp;"#"&amp;COUNTIFS($B$4:$B11,$B11,$C$4:$C11,"&lt;&gt;"))</f>
        <v/>
      </c>
    </row>
    <row r="12" spans="1:6" x14ac:dyDescent="0.3">
      <c r="A12" s="19"/>
      <c r="B12" s="17"/>
      <c r="C12" s="18"/>
      <c r="D12" s="17"/>
      <c r="E12" s="17"/>
      <c r="F12" s="21" t="str">
        <f>IF(OR($B12="",$C12=""),"",$B12&amp;"#"&amp;COUNTIFS($B$4:$B12,$B12,$C$4:$C12,"&lt;&gt;"))</f>
        <v/>
      </c>
    </row>
    <row r="13" spans="1:6" x14ac:dyDescent="0.3">
      <c r="A13" s="19"/>
      <c r="B13" s="17"/>
      <c r="C13" s="18"/>
      <c r="D13" s="17"/>
      <c r="E13" s="17"/>
      <c r="F13" s="21" t="str">
        <f>IF(OR($B13="",$C13=""),"",$B13&amp;"#"&amp;COUNTIFS($B$4:$B13,$B13,$C$4:$C13,"&lt;&gt;"))</f>
        <v/>
      </c>
    </row>
    <row r="14" spans="1:6" x14ac:dyDescent="0.3">
      <c r="A14" s="19"/>
      <c r="B14" s="17"/>
      <c r="C14" s="18"/>
      <c r="D14" s="17"/>
      <c r="E14" s="17"/>
      <c r="F14" s="21" t="str">
        <f>IF(OR($B14="",$C14=""),"",$B14&amp;"#"&amp;COUNTIFS($B$4:$B14,$B14,$C$4:$C14,"&lt;&gt;"))</f>
        <v/>
      </c>
    </row>
    <row r="15" spans="1:6" x14ac:dyDescent="0.3">
      <c r="A15" s="19"/>
      <c r="B15" s="17"/>
      <c r="C15" s="18"/>
      <c r="D15" s="17"/>
      <c r="E15" s="17"/>
      <c r="F15" s="21" t="str">
        <f>IF(OR($B15="",$C15=""),"",$B15&amp;"#"&amp;COUNTIFS($B$4:$B15,$B15,$C$4:$C15,"&lt;&gt;"))</f>
        <v/>
      </c>
    </row>
    <row r="16" spans="1:6" x14ac:dyDescent="0.3">
      <c r="A16" s="19"/>
      <c r="B16" s="17"/>
      <c r="C16" s="18"/>
      <c r="D16" s="17"/>
      <c r="E16" s="17"/>
      <c r="F16" s="21" t="str">
        <f>IF(OR($B16="",$C16=""),"",$B16&amp;"#"&amp;COUNTIFS($B$4:$B16,$B16,$C$4:$C16,"&lt;&gt;"))</f>
        <v/>
      </c>
    </row>
    <row r="17" spans="1:6" x14ac:dyDescent="0.3">
      <c r="A17" s="19"/>
      <c r="B17" s="17"/>
      <c r="C17" s="18"/>
      <c r="D17" s="17"/>
      <c r="E17" s="17"/>
      <c r="F17" s="21" t="str">
        <f>IF(OR($B17="",$C17=""),"",$B17&amp;"#"&amp;COUNTIFS($B$4:$B17,$B17,$C$4:$C17,"&lt;&gt;"))</f>
        <v/>
      </c>
    </row>
    <row r="18" spans="1:6" x14ac:dyDescent="0.3">
      <c r="A18" s="19"/>
      <c r="B18" s="17"/>
      <c r="C18" s="18"/>
      <c r="D18" s="17"/>
      <c r="E18" s="17"/>
      <c r="F18" s="21" t="str">
        <f>IF(OR($B18="",$C18=""),"",$B18&amp;"#"&amp;COUNTIFS($B$4:$B18,$B18,$C$4:$C18,"&lt;&gt;"))</f>
        <v/>
      </c>
    </row>
    <row r="19" spans="1:6" x14ac:dyDescent="0.3">
      <c r="A19" s="19"/>
      <c r="B19" s="17"/>
      <c r="C19" s="18"/>
      <c r="D19" s="17"/>
      <c r="E19" s="17"/>
      <c r="F19" s="21" t="str">
        <f>IF(OR($B19="",$C19=""),"",$B19&amp;"#"&amp;COUNTIFS($B$4:$B19,$B19,$C$4:$C19,"&lt;&gt;"))</f>
        <v/>
      </c>
    </row>
    <row r="20" spans="1:6" x14ac:dyDescent="0.3">
      <c r="A20" s="19"/>
      <c r="B20" s="17"/>
      <c r="C20" s="18"/>
      <c r="D20" s="17"/>
      <c r="E20" s="17"/>
      <c r="F20" s="21" t="str">
        <f>IF(OR($B20="",$C20=""),"",$B20&amp;"#"&amp;COUNTIFS($B$4:$B20,$B20,$C$4:$C20,"&lt;&gt;"))</f>
        <v/>
      </c>
    </row>
    <row r="21" spans="1:6" x14ac:dyDescent="0.3">
      <c r="A21" s="19"/>
      <c r="B21" s="17"/>
      <c r="C21" s="18"/>
      <c r="D21" s="17"/>
      <c r="E21" s="17"/>
      <c r="F21" s="21" t="str">
        <f>IF(OR($B21="",$C21=""),"",$B21&amp;"#"&amp;COUNTIFS($B$4:$B21,$B21,$C$4:$C21,"&lt;&gt;"))</f>
        <v/>
      </c>
    </row>
    <row r="22" spans="1:6" x14ac:dyDescent="0.3">
      <c r="A22" s="19"/>
      <c r="B22" s="17"/>
      <c r="C22" s="18"/>
      <c r="D22" s="17"/>
      <c r="E22" s="17"/>
      <c r="F22" s="21" t="str">
        <f>IF(OR($B22="",$C22=""),"",$B22&amp;"#"&amp;COUNTIFS($B$4:$B22,$B22,$C$4:$C22,"&lt;&gt;"))</f>
        <v/>
      </c>
    </row>
    <row r="23" spans="1:6" x14ac:dyDescent="0.3">
      <c r="A23" s="19"/>
      <c r="B23" s="17"/>
      <c r="C23" s="18"/>
      <c r="D23" s="17"/>
      <c r="E23" s="17"/>
      <c r="F23" s="21" t="str">
        <f>IF(OR($B23="",$C23=""),"",$B23&amp;"#"&amp;COUNTIFS($B$4:$B23,$B23,$C$4:$C23,"&lt;&gt;"))</f>
        <v/>
      </c>
    </row>
    <row r="24" spans="1:6" x14ac:dyDescent="0.3">
      <c r="A24" s="19"/>
      <c r="B24" s="17"/>
      <c r="C24" s="18"/>
      <c r="D24" s="17"/>
      <c r="E24" s="17"/>
      <c r="F24" s="21" t="str">
        <f>IF(OR($B24="",$C24=""),"",$B24&amp;"#"&amp;COUNTIFS($B$4:$B24,$B24,$C$4:$C24,"&lt;&gt;"))</f>
        <v/>
      </c>
    </row>
    <row r="25" spans="1:6" x14ac:dyDescent="0.3">
      <c r="A25" s="19"/>
      <c r="B25" s="17"/>
      <c r="C25" s="18"/>
      <c r="D25" s="17"/>
      <c r="E25" s="17"/>
      <c r="F25" s="21" t="str">
        <f>IF(OR($B25="",$C25=""),"",$B25&amp;"#"&amp;COUNTIFS($B$4:$B25,$B25,$C$4:$C25,"&lt;&gt;"))</f>
        <v/>
      </c>
    </row>
    <row r="26" spans="1:6" x14ac:dyDescent="0.3">
      <c r="A26" s="19"/>
      <c r="B26" s="17"/>
      <c r="C26" s="18"/>
      <c r="D26" s="17"/>
      <c r="E26" s="17"/>
      <c r="F26" s="21" t="str">
        <f>IF(OR($B26="",$C26=""),"",$B26&amp;"#"&amp;COUNTIFS($B$4:$B26,$B26,$C$4:$C26,"&lt;&gt;"))</f>
        <v/>
      </c>
    </row>
    <row r="27" spans="1:6" x14ac:dyDescent="0.3">
      <c r="A27" s="19"/>
      <c r="B27" s="17"/>
      <c r="C27" s="18"/>
      <c r="D27" s="17"/>
      <c r="E27" s="17"/>
      <c r="F27" s="21" t="str">
        <f>IF(OR($B27="",$C27=""),"",$B27&amp;"#"&amp;COUNTIFS($B$4:$B27,$B27,$C$4:$C27,"&lt;&gt;"))</f>
        <v/>
      </c>
    </row>
    <row r="28" spans="1:6" x14ac:dyDescent="0.3">
      <c r="A28" s="19"/>
      <c r="B28" s="17"/>
      <c r="C28" s="18"/>
      <c r="D28" s="17"/>
      <c r="E28" s="17"/>
      <c r="F28" s="21" t="str">
        <f>IF(OR($B28="",$C28=""),"",$B28&amp;"#"&amp;COUNTIFS($B$4:$B28,$B28,$C$4:$C28,"&lt;&gt;"))</f>
        <v/>
      </c>
    </row>
    <row r="29" spans="1:6" x14ac:dyDescent="0.3">
      <c r="A29" s="19"/>
      <c r="B29" s="17"/>
      <c r="C29" s="18"/>
      <c r="D29" s="17"/>
      <c r="E29" s="17"/>
      <c r="F29" s="21" t="str">
        <f>IF(OR($B29="",$C29=""),"",$B29&amp;"#"&amp;COUNTIFS($B$4:$B29,$B29,$C$4:$C29,"&lt;&gt;"))</f>
        <v/>
      </c>
    </row>
    <row r="30" spans="1:6" x14ac:dyDescent="0.3">
      <c r="A30" s="19"/>
      <c r="B30" s="17"/>
      <c r="C30" s="18"/>
      <c r="D30" s="17"/>
      <c r="E30" s="17"/>
      <c r="F30" s="21" t="str">
        <f>IF(OR($B30="",$C30=""),"",$B30&amp;"#"&amp;COUNTIFS($B$4:$B30,$B30,$C$4:$C30,"&lt;&gt;"))</f>
        <v/>
      </c>
    </row>
    <row r="31" spans="1:6" x14ac:dyDescent="0.3">
      <c r="A31" s="19"/>
      <c r="B31" s="17"/>
      <c r="C31" s="18"/>
      <c r="D31" s="17"/>
      <c r="E31" s="17"/>
      <c r="F31" s="21" t="str">
        <f>IF(OR($B31="",$C31=""),"",$B31&amp;"#"&amp;COUNTIFS($B$4:$B31,$B31,$C$4:$C31,"&lt;&gt;"))</f>
        <v/>
      </c>
    </row>
    <row r="32" spans="1:6" x14ac:dyDescent="0.3">
      <c r="A32" s="19"/>
      <c r="B32" s="17"/>
      <c r="C32" s="18"/>
      <c r="D32" s="17"/>
      <c r="E32" s="17"/>
      <c r="F32" s="21" t="str">
        <f>IF(OR($B32="",$C32=""),"",$B32&amp;"#"&amp;COUNTIFS($B$4:$B32,$B32,$C$4:$C32,"&lt;&gt;"))</f>
        <v/>
      </c>
    </row>
    <row r="33" spans="1:6" x14ac:dyDescent="0.3">
      <c r="A33" s="19"/>
      <c r="B33" s="17"/>
      <c r="C33" s="18"/>
      <c r="D33" s="17"/>
      <c r="E33" s="17"/>
      <c r="F33" s="21" t="str">
        <f>IF(OR($B33="",$C33=""),"",$B33&amp;"#"&amp;COUNTIFS($B$4:$B33,$B33,$C$4:$C33,"&lt;&gt;"))</f>
        <v/>
      </c>
    </row>
    <row r="34" spans="1:6" x14ac:dyDescent="0.3">
      <c r="A34" s="19"/>
      <c r="B34" s="17"/>
      <c r="C34" s="18"/>
      <c r="D34" s="17"/>
      <c r="E34" s="17"/>
      <c r="F34" s="21" t="str">
        <f>IF(OR($B34="",$C34=""),"",$B34&amp;"#"&amp;COUNTIFS($B$4:$B34,$B34,$C$4:$C34,"&lt;&gt;"))</f>
        <v/>
      </c>
    </row>
    <row r="35" spans="1:6" x14ac:dyDescent="0.3">
      <c r="A35" s="19"/>
      <c r="B35" s="17"/>
      <c r="C35" s="18"/>
      <c r="D35" s="17"/>
      <c r="E35" s="17"/>
      <c r="F35" s="21" t="str">
        <f>IF(OR($B35="",$C35=""),"",$B35&amp;"#"&amp;COUNTIFS($B$4:$B35,$B35,$C$4:$C35,"&lt;&gt;"))</f>
        <v/>
      </c>
    </row>
    <row r="36" spans="1:6" x14ac:dyDescent="0.3">
      <c r="A36" s="19"/>
      <c r="B36" s="17"/>
      <c r="C36" s="18"/>
      <c r="D36" s="17"/>
      <c r="E36" s="17"/>
      <c r="F36" s="21" t="str">
        <f>IF(OR($B36="",$C36=""),"",$B36&amp;"#"&amp;COUNTIFS($B$4:$B36,$B36,$C$4:$C36,"&lt;&gt;"))</f>
        <v/>
      </c>
    </row>
    <row r="37" spans="1:6" x14ac:dyDescent="0.3">
      <c r="A37" s="19"/>
      <c r="B37" s="17"/>
      <c r="C37" s="18"/>
      <c r="D37" s="17"/>
      <c r="E37" s="17"/>
      <c r="F37" s="21" t="str">
        <f>IF(OR($B37="",$C37=""),"",$B37&amp;"#"&amp;COUNTIFS($B$4:$B37,$B37,$C$4:$C37,"&lt;&gt;"))</f>
        <v/>
      </c>
    </row>
    <row r="38" spans="1:6" x14ac:dyDescent="0.3">
      <c r="A38" s="19"/>
      <c r="B38" s="17"/>
      <c r="C38" s="18"/>
      <c r="D38" s="17"/>
      <c r="E38" s="17"/>
      <c r="F38" s="21" t="str">
        <f>IF(OR($B38="",$C38=""),"",$B38&amp;"#"&amp;COUNTIFS($B$4:$B38,$B38,$C$4:$C38,"&lt;&gt;"))</f>
        <v/>
      </c>
    </row>
    <row r="39" spans="1:6" x14ac:dyDescent="0.3">
      <c r="A39" s="19"/>
      <c r="B39" s="17"/>
      <c r="C39" s="18"/>
      <c r="D39" s="17"/>
      <c r="E39" s="17"/>
      <c r="F39" s="21" t="str">
        <f>IF(OR($B39="",$C39=""),"",$B39&amp;"#"&amp;COUNTIFS($B$4:$B39,$B39,$C$4:$C39,"&lt;&gt;"))</f>
        <v/>
      </c>
    </row>
    <row r="40" spans="1:6" x14ac:dyDescent="0.3">
      <c r="A40" s="19"/>
      <c r="B40" s="17"/>
      <c r="C40" s="18"/>
      <c r="D40" s="17"/>
      <c r="E40" s="17"/>
      <c r="F40" s="21" t="str">
        <f>IF(OR($B40="",$C40=""),"",$B40&amp;"#"&amp;COUNTIFS($B$4:$B40,$B40,$C$4:$C40,"&lt;&gt;"))</f>
        <v/>
      </c>
    </row>
    <row r="41" spans="1:6" x14ac:dyDescent="0.3">
      <c r="A41" s="19"/>
      <c r="B41" s="17"/>
      <c r="C41" s="18"/>
      <c r="D41" s="17"/>
      <c r="E41" s="17"/>
      <c r="F41" s="21" t="str">
        <f>IF(OR($B41="",$C41=""),"",$B41&amp;"#"&amp;COUNTIFS($B$4:$B41,$B41,$C$4:$C41,"&lt;&gt;"))</f>
        <v/>
      </c>
    </row>
    <row r="42" spans="1:6" x14ac:dyDescent="0.3">
      <c r="A42" s="19"/>
      <c r="B42" s="17"/>
      <c r="C42" s="18"/>
      <c r="D42" s="17"/>
      <c r="E42" s="17"/>
      <c r="F42" s="21" t="str">
        <f>IF(OR($B42="",$C42=""),"",$B42&amp;"#"&amp;COUNTIFS($B$4:$B42,$B42,$C$4:$C42,"&lt;&gt;"))</f>
        <v/>
      </c>
    </row>
    <row r="43" spans="1:6" x14ac:dyDescent="0.3">
      <c r="A43" s="19"/>
      <c r="B43" s="17"/>
      <c r="C43" s="18"/>
      <c r="D43" s="17"/>
      <c r="E43" s="17"/>
      <c r="F43" s="21" t="str">
        <f>IF(OR($B43="",$C43=""),"",$B43&amp;"#"&amp;COUNTIFS($B$4:$B43,$B43,$C$4:$C43,"&lt;&gt;"))</f>
        <v/>
      </c>
    </row>
    <row r="44" spans="1:6" x14ac:dyDescent="0.3">
      <c r="A44" s="19"/>
      <c r="B44" s="17"/>
      <c r="C44" s="18"/>
      <c r="D44" s="17"/>
      <c r="E44" s="17"/>
      <c r="F44" s="21" t="str">
        <f>IF(OR($B44="",$C44=""),"",$B44&amp;"#"&amp;COUNTIFS($B$4:$B44,$B44,$C$4:$C44,"&lt;&gt;"))</f>
        <v/>
      </c>
    </row>
    <row r="45" spans="1:6" x14ac:dyDescent="0.3">
      <c r="A45" s="19"/>
      <c r="B45" s="17"/>
      <c r="C45" s="18"/>
      <c r="D45" s="17"/>
      <c r="E45" s="17"/>
      <c r="F45" s="21" t="str">
        <f>IF(OR($B45="",$C45=""),"",$B45&amp;"#"&amp;COUNTIFS($B$4:$B45,$B45,$C$4:$C45,"&lt;&gt;"))</f>
        <v/>
      </c>
    </row>
    <row r="46" spans="1:6" x14ac:dyDescent="0.3">
      <c r="A46" s="19"/>
      <c r="B46" s="17"/>
      <c r="C46" s="18"/>
      <c r="D46" s="17"/>
      <c r="E46" s="17"/>
      <c r="F46" s="21" t="str">
        <f>IF(OR($B46="",$C46=""),"",$B46&amp;"#"&amp;COUNTIFS($B$4:$B46,$B46,$C$4:$C46,"&lt;&gt;"))</f>
        <v/>
      </c>
    </row>
    <row r="47" spans="1:6" x14ac:dyDescent="0.3">
      <c r="A47" s="19"/>
      <c r="B47" s="17"/>
      <c r="C47" s="18"/>
      <c r="D47" s="17"/>
      <c r="E47" s="17"/>
      <c r="F47" s="21" t="str">
        <f>IF(OR($B47="",$C47=""),"",$B47&amp;"#"&amp;COUNTIFS($B$4:$B47,$B47,$C$4:$C47,"&lt;&gt;"))</f>
        <v/>
      </c>
    </row>
    <row r="48" spans="1:6" x14ac:dyDescent="0.3">
      <c r="A48" s="19"/>
      <c r="B48" s="17"/>
      <c r="C48" s="18"/>
      <c r="D48" s="17"/>
      <c r="E48" s="17"/>
      <c r="F48" s="21" t="str">
        <f>IF(OR($B48="",$C48=""),"",$B48&amp;"#"&amp;COUNTIFS($B$4:$B48,$B48,$C$4:$C48,"&lt;&gt;"))</f>
        <v/>
      </c>
    </row>
    <row r="49" spans="1:6" x14ac:dyDescent="0.3">
      <c r="A49" s="19"/>
      <c r="B49" s="17"/>
      <c r="C49" s="18"/>
      <c r="D49" s="17"/>
      <c r="E49" s="17"/>
      <c r="F49" s="21" t="str">
        <f>IF(OR($B49="",$C49=""),"",$B49&amp;"#"&amp;COUNTIFS($B$4:$B49,$B49,$C$4:$C49,"&lt;&gt;"))</f>
        <v/>
      </c>
    </row>
    <row r="50" spans="1:6" x14ac:dyDescent="0.3">
      <c r="A50" s="19"/>
      <c r="B50" s="17"/>
      <c r="C50" s="18"/>
      <c r="D50" s="17"/>
      <c r="E50" s="17"/>
      <c r="F50" s="21" t="str">
        <f>IF(OR($B50="",$C50=""),"",$B50&amp;"#"&amp;COUNTIFS($B$4:$B50,$B50,$C$4:$C50,"&lt;&gt;"))</f>
        <v/>
      </c>
    </row>
    <row r="51" spans="1:6" x14ac:dyDescent="0.3">
      <c r="A51" s="19"/>
      <c r="B51" s="17"/>
      <c r="C51" s="18"/>
      <c r="D51" s="17"/>
      <c r="E51" s="17"/>
      <c r="F51" s="21" t="str">
        <f>IF(OR($B51="",$C51=""),"",$B51&amp;"#"&amp;COUNTIFS($B$4:$B51,$B51,$C$4:$C51,"&lt;&gt;"))</f>
        <v/>
      </c>
    </row>
    <row r="52" spans="1:6" x14ac:dyDescent="0.3">
      <c r="A52" s="19"/>
      <c r="B52" s="17"/>
      <c r="C52" s="18"/>
      <c r="D52" s="17"/>
      <c r="E52" s="17"/>
      <c r="F52" s="21" t="str">
        <f>IF(OR($B52="",$C52=""),"",$B52&amp;"#"&amp;COUNTIFS($B$4:$B52,$B52,$C$4:$C52,"&lt;&gt;"))</f>
        <v/>
      </c>
    </row>
    <row r="53" spans="1:6" x14ac:dyDescent="0.3">
      <c r="A53" s="19"/>
      <c r="B53" s="17"/>
      <c r="C53" s="18"/>
      <c r="D53" s="17"/>
      <c r="E53" s="17"/>
      <c r="F53" s="21" t="str">
        <f>IF(OR($B53="",$C53=""),"",$B53&amp;"#"&amp;COUNTIFS($B$4:$B53,$B53,$C$4:$C53,"&lt;&gt;"))</f>
        <v/>
      </c>
    </row>
    <row r="54" spans="1:6" x14ac:dyDescent="0.3">
      <c r="A54" s="19"/>
      <c r="B54" s="17"/>
      <c r="C54" s="18"/>
      <c r="D54" s="17"/>
      <c r="E54" s="17"/>
      <c r="F54" s="21" t="str">
        <f>IF(OR($B54="",$C54=""),"",$B54&amp;"#"&amp;COUNTIFS($B$4:$B54,$B54,$C$4:$C54,"&lt;&gt;"))</f>
        <v/>
      </c>
    </row>
    <row r="55" spans="1:6" x14ac:dyDescent="0.3">
      <c r="A55" s="19"/>
      <c r="B55" s="17"/>
      <c r="C55" s="18"/>
      <c r="D55" s="17"/>
      <c r="E55" s="17"/>
      <c r="F55" s="21" t="str">
        <f>IF(OR($B55="",$C55=""),"",$B55&amp;"#"&amp;COUNTIFS($B$4:$B55,$B55,$C$4:$C55,"&lt;&gt;"))</f>
        <v/>
      </c>
    </row>
    <row r="56" spans="1:6" x14ac:dyDescent="0.3">
      <c r="A56" s="19"/>
      <c r="B56" s="17"/>
      <c r="C56" s="18"/>
      <c r="D56" s="17"/>
      <c r="E56" s="17"/>
      <c r="F56" s="21" t="str">
        <f>IF(OR($B56="",$C56=""),"",$B56&amp;"#"&amp;COUNTIFS($B$4:$B56,$B56,$C$4:$C56,"&lt;&gt;"))</f>
        <v/>
      </c>
    </row>
    <row r="57" spans="1:6" x14ac:dyDescent="0.3">
      <c r="A57" s="19"/>
      <c r="B57" s="17"/>
      <c r="C57" s="18"/>
      <c r="D57" s="17"/>
      <c r="E57" s="17"/>
      <c r="F57" s="21" t="str">
        <f>IF(OR($B57="",$C57=""),"",$B57&amp;"#"&amp;COUNTIFS($B$4:$B57,$B57,$C$4:$C57,"&lt;&gt;"))</f>
        <v/>
      </c>
    </row>
    <row r="58" spans="1:6" x14ac:dyDescent="0.3">
      <c r="A58" s="19"/>
      <c r="B58" s="17"/>
      <c r="C58" s="18"/>
      <c r="D58" s="17"/>
      <c r="E58" s="17"/>
      <c r="F58" s="21" t="str">
        <f>IF(OR($B58="",$C58=""),"",$B58&amp;"#"&amp;COUNTIFS($B$4:$B58,$B58,$C$4:$C58,"&lt;&gt;"))</f>
        <v/>
      </c>
    </row>
    <row r="59" spans="1:6" x14ac:dyDescent="0.3">
      <c r="A59" s="19"/>
      <c r="B59" s="17"/>
      <c r="C59" s="18"/>
      <c r="D59" s="17"/>
      <c r="E59" s="17"/>
      <c r="F59" s="21" t="str">
        <f>IF(OR($B59="",$C59=""),"",$B59&amp;"#"&amp;COUNTIFS($B$4:$B59,$B59,$C$4:$C59,"&lt;&gt;"))</f>
        <v/>
      </c>
    </row>
    <row r="60" spans="1:6" x14ac:dyDescent="0.3">
      <c r="A60" s="19"/>
      <c r="B60" s="17"/>
      <c r="C60" s="18"/>
      <c r="D60" s="17"/>
      <c r="E60" s="17"/>
      <c r="F60" s="21" t="str">
        <f>IF(OR($B60="",$C60=""),"",$B60&amp;"#"&amp;COUNTIFS($B$4:$B60,$B60,$C$4:$C60,"&lt;&gt;"))</f>
        <v/>
      </c>
    </row>
    <row r="61" spans="1:6" x14ac:dyDescent="0.3">
      <c r="A61" s="19"/>
      <c r="B61" s="17"/>
      <c r="C61" s="18"/>
      <c r="D61" s="17"/>
      <c r="E61" s="17"/>
      <c r="F61" s="21" t="str">
        <f>IF(OR($B61="",$C61=""),"",$B61&amp;"#"&amp;COUNTIFS($B$4:$B61,$B61,$C$4:$C61,"&lt;&gt;"))</f>
        <v/>
      </c>
    </row>
    <row r="62" spans="1:6" x14ac:dyDescent="0.3">
      <c r="A62" s="19"/>
      <c r="B62" s="17"/>
      <c r="C62" s="18"/>
      <c r="D62" s="17"/>
      <c r="E62" s="17"/>
      <c r="F62" s="21" t="str">
        <f>IF(OR($B62="",$C62=""),"",$B62&amp;"#"&amp;COUNTIFS($B$4:$B62,$B62,$C$4:$C62,"&lt;&gt;"))</f>
        <v/>
      </c>
    </row>
    <row r="63" spans="1:6" x14ac:dyDescent="0.3">
      <c r="A63" s="19"/>
      <c r="B63" s="17"/>
      <c r="C63" s="18"/>
      <c r="D63" s="17"/>
      <c r="E63" s="17"/>
      <c r="F63" s="21" t="str">
        <f>IF(OR($B63="",$C63=""),"",$B63&amp;"#"&amp;COUNTIFS($B$4:$B63,$B63,$C$4:$C63,"&lt;&gt;"))</f>
        <v/>
      </c>
    </row>
    <row r="64" spans="1:6" x14ac:dyDescent="0.3">
      <c r="A64" s="19"/>
      <c r="B64" s="17"/>
      <c r="C64" s="18"/>
      <c r="D64" s="17"/>
      <c r="E64" s="17"/>
      <c r="F64" s="21" t="str">
        <f>IF(OR($B64="",$C64=""),"",$B64&amp;"#"&amp;COUNTIFS($B$4:$B64,$B64,$C$4:$C64,"&lt;&gt;"))</f>
        <v/>
      </c>
    </row>
    <row r="65" spans="1:6" x14ac:dyDescent="0.3">
      <c r="A65" s="19"/>
      <c r="B65" s="17"/>
      <c r="C65" s="18"/>
      <c r="D65" s="17"/>
      <c r="E65" s="17"/>
      <c r="F65" s="21" t="str">
        <f>IF(OR($B65="",$C65=""),"",$B65&amp;"#"&amp;COUNTIFS($B$4:$B65,$B65,$C$4:$C65,"&lt;&gt;"))</f>
        <v/>
      </c>
    </row>
    <row r="66" spans="1:6" x14ac:dyDescent="0.3">
      <c r="A66" s="19"/>
      <c r="B66" s="17"/>
      <c r="C66" s="18"/>
      <c r="D66" s="17"/>
      <c r="E66" s="17"/>
      <c r="F66" s="21" t="str">
        <f>IF(OR($B66="",$C66=""),"",$B66&amp;"#"&amp;COUNTIFS($B$4:$B66,$B66,$C$4:$C66,"&lt;&gt;"))</f>
        <v/>
      </c>
    </row>
    <row r="67" spans="1:6" x14ac:dyDescent="0.3">
      <c r="A67" s="19"/>
      <c r="B67" s="17"/>
      <c r="C67" s="18"/>
      <c r="D67" s="17"/>
      <c r="E67" s="17"/>
      <c r="F67" s="21" t="str">
        <f>IF(OR($B67="",$C67=""),"",$B67&amp;"#"&amp;COUNTIFS($B$4:$B67,$B67,$C$4:$C67,"&lt;&gt;"))</f>
        <v/>
      </c>
    </row>
    <row r="68" spans="1:6" x14ac:dyDescent="0.3">
      <c r="A68" s="19"/>
      <c r="B68" s="17"/>
      <c r="C68" s="18"/>
      <c r="D68" s="17"/>
      <c r="E68" s="17"/>
      <c r="F68" s="21" t="str">
        <f>IF(OR($B68="",$C68=""),"",$B68&amp;"#"&amp;COUNTIFS($B$4:$B68,$B68,$C$4:$C68,"&lt;&gt;"))</f>
        <v/>
      </c>
    </row>
    <row r="69" spans="1:6" x14ac:dyDescent="0.3">
      <c r="A69" s="19"/>
      <c r="B69" s="17"/>
      <c r="C69" s="18"/>
      <c r="D69" s="17"/>
      <c r="E69" s="17"/>
      <c r="F69" s="21" t="str">
        <f>IF(OR($B69="",$C69=""),"",$B69&amp;"#"&amp;COUNTIFS($B$4:$B69,$B69,$C$4:$C69,"&lt;&gt;"))</f>
        <v/>
      </c>
    </row>
    <row r="70" spans="1:6" x14ac:dyDescent="0.3">
      <c r="A70" s="19"/>
      <c r="B70" s="17"/>
      <c r="C70" s="18"/>
      <c r="D70" s="17"/>
      <c r="E70" s="17"/>
      <c r="F70" s="21" t="str">
        <f>IF(OR($B70="",$C70=""),"",$B70&amp;"#"&amp;COUNTIFS($B$4:$B70,$B70,$C$4:$C70,"&lt;&gt;"))</f>
        <v/>
      </c>
    </row>
    <row r="71" spans="1:6" x14ac:dyDescent="0.3">
      <c r="A71" s="19"/>
      <c r="B71" s="17"/>
      <c r="C71" s="18"/>
      <c r="D71" s="17"/>
      <c r="E71" s="17"/>
      <c r="F71" s="21" t="str">
        <f>IF(OR($B71="",$C71=""),"",$B71&amp;"#"&amp;COUNTIFS($B$4:$B71,$B71,$C$4:$C71,"&lt;&gt;"))</f>
        <v/>
      </c>
    </row>
    <row r="72" spans="1:6" x14ac:dyDescent="0.3">
      <c r="A72" s="19"/>
      <c r="B72" s="17"/>
      <c r="C72" s="18"/>
      <c r="D72" s="17"/>
      <c r="E72" s="17"/>
      <c r="F72" s="21" t="str">
        <f>IF(OR($B72="",$C72=""),"",$B72&amp;"#"&amp;COUNTIFS($B$4:$B72,$B72,$C$4:$C72,"&lt;&gt;"))</f>
        <v/>
      </c>
    </row>
    <row r="73" spans="1:6" x14ac:dyDescent="0.3">
      <c r="A73" s="19"/>
      <c r="B73" s="17"/>
      <c r="C73" s="18"/>
      <c r="D73" s="17"/>
      <c r="E73" s="17"/>
      <c r="F73" s="21" t="str">
        <f>IF(OR($B73="",$C73=""),"",$B73&amp;"#"&amp;COUNTIFS($B$4:$B73,$B73,$C$4:$C73,"&lt;&gt;"))</f>
        <v/>
      </c>
    </row>
    <row r="74" spans="1:6" x14ac:dyDescent="0.3">
      <c r="A74" s="19"/>
      <c r="B74" s="17"/>
      <c r="C74" s="18"/>
      <c r="D74" s="17"/>
      <c r="E74" s="17"/>
      <c r="F74" s="21" t="str">
        <f>IF(OR($B74="",$C74=""),"",$B74&amp;"#"&amp;COUNTIFS($B$4:$B74,$B74,$C$4:$C74,"&lt;&gt;"))</f>
        <v/>
      </c>
    </row>
    <row r="75" spans="1:6" x14ac:dyDescent="0.3">
      <c r="A75" s="19"/>
      <c r="B75" s="17"/>
      <c r="C75" s="18"/>
      <c r="D75" s="17"/>
      <c r="E75" s="17"/>
      <c r="F75" s="21" t="str">
        <f>IF(OR($B75="",$C75=""),"",$B75&amp;"#"&amp;COUNTIFS($B$4:$B75,$B75,$C$4:$C75,"&lt;&gt;"))</f>
        <v/>
      </c>
    </row>
    <row r="76" spans="1:6" x14ac:dyDescent="0.3">
      <c r="A76" s="19"/>
      <c r="B76" s="17"/>
      <c r="C76" s="18"/>
      <c r="D76" s="17"/>
      <c r="E76" s="17"/>
      <c r="F76" s="21" t="str">
        <f>IF(OR($B76="",$C76=""),"",$B76&amp;"#"&amp;COUNTIFS($B$4:$B76,$B76,$C$4:$C76,"&lt;&gt;"))</f>
        <v/>
      </c>
    </row>
    <row r="77" spans="1:6" x14ac:dyDescent="0.3">
      <c r="A77" s="19"/>
      <c r="B77" s="17"/>
      <c r="C77" s="18"/>
      <c r="D77" s="17"/>
      <c r="E77" s="17"/>
      <c r="F77" s="21" t="str">
        <f>IF(OR($B77="",$C77=""),"",$B77&amp;"#"&amp;COUNTIFS($B$4:$B77,$B77,$C$4:$C77,"&lt;&gt;"))</f>
        <v/>
      </c>
    </row>
    <row r="78" spans="1:6" x14ac:dyDescent="0.3">
      <c r="A78" s="19"/>
      <c r="B78" s="17"/>
      <c r="C78" s="18"/>
      <c r="D78" s="17"/>
      <c r="E78" s="17"/>
      <c r="F78" s="21" t="str">
        <f>IF(OR($B78="",$C78=""),"",$B78&amp;"#"&amp;COUNTIFS($B$4:$B78,$B78,$C$4:$C78,"&lt;&gt;"))</f>
        <v/>
      </c>
    </row>
    <row r="79" spans="1:6" x14ac:dyDescent="0.3">
      <c r="A79" s="19"/>
      <c r="B79" s="17"/>
      <c r="C79" s="18"/>
      <c r="D79" s="17"/>
      <c r="E79" s="17"/>
      <c r="F79" s="21" t="str">
        <f>IF(OR($B79="",$C79=""),"",$B79&amp;"#"&amp;COUNTIFS($B$4:$B79,$B79,$C$4:$C79,"&lt;&gt;"))</f>
        <v/>
      </c>
    </row>
    <row r="80" spans="1:6" x14ac:dyDescent="0.3">
      <c r="A80" s="19"/>
      <c r="B80" s="17"/>
      <c r="C80" s="18"/>
      <c r="D80" s="17"/>
      <c r="E80" s="17"/>
      <c r="F80" s="21" t="str">
        <f>IF(OR($B80="",$C80=""),"",$B80&amp;"#"&amp;COUNTIFS($B$4:$B80,$B80,$C$4:$C80,"&lt;&gt;"))</f>
        <v/>
      </c>
    </row>
    <row r="81" spans="1:6" x14ac:dyDescent="0.3">
      <c r="A81" s="19"/>
      <c r="B81" s="17"/>
      <c r="C81" s="18"/>
      <c r="D81" s="17"/>
      <c r="E81" s="17"/>
      <c r="F81" s="21" t="str">
        <f>IF(OR($B81="",$C81=""),"",$B81&amp;"#"&amp;COUNTIFS($B$4:$B81,$B81,$C$4:$C81,"&lt;&gt;"))</f>
        <v/>
      </c>
    </row>
    <row r="82" spans="1:6" x14ac:dyDescent="0.3">
      <c r="A82" s="19"/>
      <c r="B82" s="17"/>
      <c r="C82" s="18"/>
      <c r="D82" s="17"/>
      <c r="E82" s="17"/>
      <c r="F82" s="21" t="str">
        <f>IF(OR($B82="",$C82=""),"",$B82&amp;"#"&amp;COUNTIFS($B$4:$B82,$B82,$C$4:$C82,"&lt;&gt;"))</f>
        <v/>
      </c>
    </row>
    <row r="83" spans="1:6" x14ac:dyDescent="0.3">
      <c r="A83" s="19"/>
      <c r="B83" s="17"/>
      <c r="C83" s="18"/>
      <c r="D83" s="17"/>
      <c r="E83" s="17"/>
      <c r="F83" s="21" t="str">
        <f>IF(OR($B83="",$C83=""),"",$B83&amp;"#"&amp;COUNTIFS($B$4:$B83,$B83,$C$4:$C83,"&lt;&gt;"))</f>
        <v/>
      </c>
    </row>
    <row r="84" spans="1:6" x14ac:dyDescent="0.3">
      <c r="A84" s="19"/>
      <c r="B84" s="17"/>
      <c r="C84" s="18"/>
      <c r="D84" s="17"/>
      <c r="E84" s="17"/>
      <c r="F84" s="21" t="str">
        <f>IF(OR($B84="",$C84=""),"",$B84&amp;"#"&amp;COUNTIFS($B$4:$B84,$B84,$C$4:$C84,"&lt;&gt;"))</f>
        <v/>
      </c>
    </row>
    <row r="85" spans="1:6" x14ac:dyDescent="0.3">
      <c r="A85" s="19"/>
      <c r="B85" s="17"/>
      <c r="C85" s="18"/>
      <c r="D85" s="17"/>
      <c r="E85" s="17"/>
      <c r="F85" s="21" t="str">
        <f>IF(OR($B85="",$C85=""),"",$B85&amp;"#"&amp;COUNTIFS($B$4:$B85,$B85,$C$4:$C85,"&lt;&gt;"))</f>
        <v/>
      </c>
    </row>
    <row r="86" spans="1:6" x14ac:dyDescent="0.3">
      <c r="A86" s="19"/>
      <c r="B86" s="17"/>
      <c r="C86" s="18"/>
      <c r="D86" s="17"/>
      <c r="E86" s="17"/>
      <c r="F86" s="21" t="str">
        <f>IF(OR($B86="",$C86=""),"",$B86&amp;"#"&amp;COUNTIFS($B$4:$B86,$B86,$C$4:$C86,"&lt;&gt;"))</f>
        <v/>
      </c>
    </row>
    <row r="87" spans="1:6" x14ac:dyDescent="0.3">
      <c r="A87" s="19"/>
      <c r="B87" s="17"/>
      <c r="C87" s="18"/>
      <c r="D87" s="17"/>
      <c r="E87" s="17"/>
      <c r="F87" s="21" t="str">
        <f>IF(OR($B87="",$C87=""),"",$B87&amp;"#"&amp;COUNTIFS($B$4:$B87,$B87,$C$4:$C87,"&lt;&gt;"))</f>
        <v/>
      </c>
    </row>
    <row r="88" spans="1:6" x14ac:dyDescent="0.3">
      <c r="A88" s="19"/>
      <c r="B88" s="17"/>
      <c r="C88" s="18"/>
      <c r="D88" s="17"/>
      <c r="E88" s="17"/>
      <c r="F88" s="21" t="str">
        <f>IF(OR($B88="",$C88=""),"",$B88&amp;"#"&amp;COUNTIFS($B$4:$B88,$B88,$C$4:$C88,"&lt;&gt;"))</f>
        <v/>
      </c>
    </row>
    <row r="89" spans="1:6" x14ac:dyDescent="0.3">
      <c r="A89" s="19"/>
      <c r="B89" s="17"/>
      <c r="C89" s="18"/>
      <c r="D89" s="17"/>
      <c r="E89" s="17"/>
      <c r="F89" s="21" t="str">
        <f>IF(OR($B89="",$C89=""),"",$B89&amp;"#"&amp;COUNTIFS($B$4:$B89,$B89,$C$4:$C89,"&lt;&gt;"))</f>
        <v/>
      </c>
    </row>
    <row r="90" spans="1:6" x14ac:dyDescent="0.3">
      <c r="A90" s="19"/>
      <c r="B90" s="17"/>
      <c r="C90" s="18"/>
      <c r="D90" s="17"/>
      <c r="E90" s="17"/>
      <c r="F90" s="21" t="str">
        <f>IF(OR($B90="",$C90=""),"",$B90&amp;"#"&amp;COUNTIFS($B$4:$B90,$B90,$C$4:$C90,"&lt;&gt;"))</f>
        <v/>
      </c>
    </row>
    <row r="91" spans="1:6" x14ac:dyDescent="0.3">
      <c r="A91" s="19"/>
      <c r="B91" s="17"/>
      <c r="C91" s="18"/>
      <c r="D91" s="17"/>
      <c r="E91" s="17"/>
      <c r="F91" s="21" t="str">
        <f>IF(OR($B91="",$C91=""),"",$B91&amp;"#"&amp;COUNTIFS($B$4:$B91,$B91,$C$4:$C91,"&lt;&gt;"))</f>
        <v/>
      </c>
    </row>
    <row r="92" spans="1:6" x14ac:dyDescent="0.3">
      <c r="A92" s="19"/>
      <c r="B92" s="17"/>
      <c r="C92" s="18"/>
      <c r="D92" s="17"/>
      <c r="E92" s="17"/>
      <c r="F92" s="21" t="str">
        <f>IF(OR($B92="",$C92=""),"",$B92&amp;"#"&amp;COUNTIFS($B$4:$B92,$B92,$C$4:$C92,"&lt;&gt;"))</f>
        <v/>
      </c>
    </row>
    <row r="93" spans="1:6" x14ac:dyDescent="0.3">
      <c r="A93" s="19"/>
      <c r="B93" s="17"/>
      <c r="C93" s="18"/>
      <c r="D93" s="17"/>
      <c r="E93" s="17"/>
      <c r="F93" s="21" t="str">
        <f>IF(OR($B93="",$C93=""),"",$B93&amp;"#"&amp;COUNTIFS($B$4:$B93,$B93,$C$4:$C93,"&lt;&gt;"))</f>
        <v/>
      </c>
    </row>
    <row r="94" spans="1:6" x14ac:dyDescent="0.3">
      <c r="A94" s="19"/>
      <c r="B94" s="17"/>
      <c r="C94" s="18"/>
      <c r="D94" s="17"/>
      <c r="E94" s="17"/>
      <c r="F94" s="21" t="str">
        <f>IF(OR($B94="",$C94=""),"",$B94&amp;"#"&amp;COUNTIFS($B$4:$B94,$B94,$C$4:$C94,"&lt;&gt;"))</f>
        <v/>
      </c>
    </row>
    <row r="95" spans="1:6" x14ac:dyDescent="0.3">
      <c r="A95" s="19"/>
      <c r="B95" s="17"/>
      <c r="C95" s="18"/>
      <c r="D95" s="17"/>
      <c r="E95" s="17"/>
      <c r="F95" s="21" t="str">
        <f>IF(OR($B95="",$C95=""),"",$B95&amp;"#"&amp;COUNTIFS($B$4:$B95,$B95,$C$4:$C95,"&lt;&gt;"))</f>
        <v/>
      </c>
    </row>
    <row r="96" spans="1:6" x14ac:dyDescent="0.3">
      <c r="A96" s="19"/>
      <c r="B96" s="17"/>
      <c r="C96" s="18"/>
      <c r="D96" s="17"/>
      <c r="E96" s="17"/>
      <c r="F96" s="21" t="str">
        <f>IF(OR($B96="",$C96=""),"",$B96&amp;"#"&amp;COUNTIFS($B$4:$B96,$B96,$C$4:$C96,"&lt;&gt;"))</f>
        <v/>
      </c>
    </row>
    <row r="97" spans="1:6" x14ac:dyDescent="0.3">
      <c r="A97" s="19"/>
      <c r="B97" s="17"/>
      <c r="C97" s="18"/>
      <c r="D97" s="17"/>
      <c r="E97" s="17"/>
      <c r="F97" s="21" t="str">
        <f>IF(OR($B97="",$C97=""),"",$B97&amp;"#"&amp;COUNTIFS($B$4:$B97,$B97,$C$4:$C97,"&lt;&gt;"))</f>
        <v/>
      </c>
    </row>
    <row r="98" spans="1:6" x14ac:dyDescent="0.3">
      <c r="A98" s="19"/>
      <c r="B98" s="17"/>
      <c r="C98" s="18"/>
      <c r="D98" s="17"/>
      <c r="E98" s="17"/>
      <c r="F98" s="21" t="str">
        <f>IF(OR($B98="",$C98=""),"",$B98&amp;"#"&amp;COUNTIFS($B$4:$B98,$B98,$C$4:$C98,"&lt;&gt;"))</f>
        <v/>
      </c>
    </row>
    <row r="99" spans="1:6" x14ac:dyDescent="0.3">
      <c r="A99" s="19"/>
      <c r="B99" s="17"/>
      <c r="C99" s="18"/>
      <c r="D99" s="17"/>
      <c r="E99" s="17"/>
      <c r="F99" s="21" t="str">
        <f>IF(OR($B99="",$C99=""),"",$B99&amp;"#"&amp;COUNTIFS($B$4:$B99,$B99,$C$4:$C99,"&lt;&gt;"))</f>
        <v/>
      </c>
    </row>
    <row r="100" spans="1:6" x14ac:dyDescent="0.3">
      <c r="A100" s="19"/>
      <c r="B100" s="17"/>
      <c r="C100" s="18"/>
      <c r="D100" s="17"/>
      <c r="E100" s="17"/>
      <c r="F100" s="21" t="str">
        <f>IF(OR($B100="",$C100=""),"",$B100&amp;"#"&amp;COUNTIFS($B$4:$B100,$B100,$C$4:$C100,"&lt;&gt;"))</f>
        <v/>
      </c>
    </row>
    <row r="101" spans="1:6" x14ac:dyDescent="0.3">
      <c r="A101" s="19"/>
      <c r="B101" s="17"/>
      <c r="C101" s="18"/>
      <c r="D101" s="17"/>
      <c r="E101" s="17"/>
      <c r="F101" s="21" t="str">
        <f>IF(OR($B101="",$C101=""),"",$B101&amp;"#"&amp;COUNTIFS($B$4:$B101,$B101,$C$4:$C101,"&lt;&gt;"))</f>
        <v/>
      </c>
    </row>
    <row r="102" spans="1:6" x14ac:dyDescent="0.3">
      <c r="A102" s="19"/>
      <c r="B102" s="17"/>
      <c r="C102" s="18"/>
      <c r="D102" s="17"/>
      <c r="E102" s="17"/>
      <c r="F102" s="21" t="str">
        <f>IF(OR($B102="",$C102=""),"",$B102&amp;"#"&amp;COUNTIFS($B$4:$B102,$B102,$C$4:$C102,"&lt;&gt;"))</f>
        <v/>
      </c>
    </row>
    <row r="103" spans="1:6" x14ac:dyDescent="0.3">
      <c r="A103" s="19"/>
      <c r="B103" s="17"/>
      <c r="C103" s="18"/>
      <c r="D103" s="17"/>
      <c r="E103" s="17"/>
      <c r="F103" s="21" t="str">
        <f>IF(OR($B103="",$C103=""),"",$B103&amp;"#"&amp;COUNTIFS($B$4:$B103,$B103,$C$4:$C103,"&lt;&gt;"))</f>
        <v/>
      </c>
    </row>
    <row r="104" spans="1:6" x14ac:dyDescent="0.3">
      <c r="A104" s="19"/>
      <c r="B104" s="17"/>
      <c r="C104" s="18"/>
      <c r="D104" s="17"/>
      <c r="E104" s="17"/>
      <c r="F104" s="21" t="str">
        <f>IF(OR($B104="",$C104=""),"",$B104&amp;"#"&amp;COUNTIFS($B$4:$B104,$B104,$C$4:$C104,"&lt;&gt;"))</f>
        <v/>
      </c>
    </row>
    <row r="105" spans="1:6" x14ac:dyDescent="0.3">
      <c r="A105" s="19"/>
      <c r="B105" s="17"/>
      <c r="C105" s="18"/>
      <c r="D105" s="17"/>
      <c r="E105" s="17"/>
      <c r="F105" s="21" t="str">
        <f>IF(OR($B105="",$C105=""),"",$B105&amp;"#"&amp;COUNTIFS($B$4:$B105,$B105,$C$4:$C105,"&lt;&gt;"))</f>
        <v/>
      </c>
    </row>
    <row r="106" spans="1:6" x14ac:dyDescent="0.3">
      <c r="A106" s="19"/>
      <c r="B106" s="17"/>
      <c r="C106" s="18"/>
      <c r="D106" s="17"/>
      <c r="E106" s="17"/>
      <c r="F106" s="21" t="str">
        <f>IF(OR($B106="",$C106=""),"",$B106&amp;"#"&amp;COUNTIFS($B$4:$B106,$B106,$C$4:$C106,"&lt;&gt;"))</f>
        <v/>
      </c>
    </row>
    <row r="107" spans="1:6" x14ac:dyDescent="0.3">
      <c r="A107" s="19"/>
      <c r="B107" s="17"/>
      <c r="C107" s="18"/>
      <c r="D107" s="17"/>
      <c r="E107" s="17"/>
      <c r="F107" s="21" t="str">
        <f>IF(OR($B107="",$C107=""),"",$B107&amp;"#"&amp;COUNTIFS($B$4:$B107,$B107,$C$4:$C107,"&lt;&gt;"))</f>
        <v/>
      </c>
    </row>
    <row r="108" spans="1:6" x14ac:dyDescent="0.3">
      <c r="A108" s="19"/>
      <c r="B108" s="17"/>
      <c r="C108" s="18"/>
      <c r="D108" s="17"/>
      <c r="E108" s="17"/>
      <c r="F108" s="21" t="str">
        <f>IF(OR($B108="",$C108=""),"",$B108&amp;"#"&amp;COUNTIFS($B$4:$B108,$B108,$C$4:$C108,"&lt;&gt;"))</f>
        <v/>
      </c>
    </row>
    <row r="109" spans="1:6" x14ac:dyDescent="0.3">
      <c r="A109" s="19"/>
      <c r="B109" s="17"/>
      <c r="C109" s="18"/>
      <c r="D109" s="17"/>
      <c r="E109" s="17"/>
      <c r="F109" s="21" t="str">
        <f>IF(OR($B109="",$C109=""),"",$B109&amp;"#"&amp;COUNTIFS($B$4:$B109,$B109,$C$4:$C109,"&lt;&gt;"))</f>
        <v/>
      </c>
    </row>
    <row r="110" spans="1:6" x14ac:dyDescent="0.3">
      <c r="A110" s="19"/>
      <c r="B110" s="17"/>
      <c r="C110" s="18"/>
      <c r="D110" s="17"/>
      <c r="E110" s="17"/>
      <c r="F110" s="21" t="str">
        <f>IF(OR($B110="",$C110=""),"",$B110&amp;"#"&amp;COUNTIFS($B$4:$B110,$B110,$C$4:$C110,"&lt;&gt;"))</f>
        <v/>
      </c>
    </row>
    <row r="111" spans="1:6" x14ac:dyDescent="0.3">
      <c r="A111" s="19"/>
      <c r="B111" s="17"/>
      <c r="C111" s="18"/>
      <c r="D111" s="17"/>
      <c r="E111" s="17"/>
      <c r="F111" s="21" t="str">
        <f>IF(OR($B111="",$C111=""),"",$B111&amp;"#"&amp;COUNTIFS($B$4:$B111,$B111,$C$4:$C111,"&lt;&gt;"))</f>
        <v/>
      </c>
    </row>
    <row r="112" spans="1:6" x14ac:dyDescent="0.3">
      <c r="A112" s="19"/>
      <c r="B112" s="17"/>
      <c r="C112" s="18"/>
      <c r="D112" s="17"/>
      <c r="E112" s="17"/>
      <c r="F112" s="21" t="str">
        <f>IF(OR($B112="",$C112=""),"",$B112&amp;"#"&amp;COUNTIFS($B$4:$B112,$B112,$C$4:$C112,"&lt;&gt;"))</f>
        <v/>
      </c>
    </row>
    <row r="113" spans="1:6" x14ac:dyDescent="0.3">
      <c r="A113" s="19"/>
      <c r="B113" s="17"/>
      <c r="C113" s="18"/>
      <c r="D113" s="17"/>
      <c r="E113" s="17"/>
      <c r="F113" s="21" t="str">
        <f>IF(OR($B113="",$C113=""),"",$B113&amp;"#"&amp;COUNTIFS($B$4:$B113,$B113,$C$4:$C113,"&lt;&gt;"))</f>
        <v/>
      </c>
    </row>
    <row r="114" spans="1:6" x14ac:dyDescent="0.3">
      <c r="A114" s="19"/>
      <c r="B114" s="17"/>
      <c r="C114" s="18"/>
      <c r="D114" s="17"/>
      <c r="E114" s="17"/>
      <c r="F114" s="21" t="str">
        <f>IF(OR($B114="",$C114=""),"",$B114&amp;"#"&amp;COUNTIFS($B$4:$B114,$B114,$C$4:$C114,"&lt;&gt;"))</f>
        <v/>
      </c>
    </row>
    <row r="115" spans="1:6" x14ac:dyDescent="0.3">
      <c r="A115" s="19"/>
      <c r="B115" s="17"/>
      <c r="C115" s="18"/>
      <c r="D115" s="17"/>
      <c r="E115" s="17"/>
      <c r="F115" s="21" t="str">
        <f>IF(OR($B115="",$C115=""),"",$B115&amp;"#"&amp;COUNTIFS($B$4:$B115,$B115,$C$4:$C115,"&lt;&gt;"))</f>
        <v/>
      </c>
    </row>
    <row r="116" spans="1:6" x14ac:dyDescent="0.3">
      <c r="A116" s="19"/>
      <c r="B116" s="17"/>
      <c r="C116" s="18"/>
      <c r="D116" s="17"/>
      <c r="E116" s="17"/>
      <c r="F116" s="21" t="str">
        <f>IF(OR($B116="",$C116=""),"",$B116&amp;"#"&amp;COUNTIFS($B$4:$B116,$B116,$C$4:$C116,"&lt;&gt;"))</f>
        <v/>
      </c>
    </row>
    <row r="117" spans="1:6" x14ac:dyDescent="0.3">
      <c r="A117" s="19"/>
      <c r="B117" s="17"/>
      <c r="C117" s="18"/>
      <c r="D117" s="17"/>
      <c r="E117" s="17"/>
      <c r="F117" s="21" t="str">
        <f>IF(OR($B117="",$C117=""),"",$B117&amp;"#"&amp;COUNTIFS($B$4:$B117,$B117,$C$4:$C117,"&lt;&gt;"))</f>
        <v/>
      </c>
    </row>
    <row r="118" spans="1:6" x14ac:dyDescent="0.3">
      <c r="A118" s="19"/>
      <c r="B118" s="17"/>
      <c r="C118" s="18"/>
      <c r="D118" s="17"/>
      <c r="E118" s="17"/>
      <c r="F118" s="21" t="str">
        <f>IF(OR($B118="",$C118=""),"",$B118&amp;"#"&amp;COUNTIFS($B$4:$B118,$B118,$C$4:$C118,"&lt;&gt;"))</f>
        <v/>
      </c>
    </row>
    <row r="119" spans="1:6" x14ac:dyDescent="0.3">
      <c r="A119" s="19"/>
      <c r="B119" s="17"/>
      <c r="C119" s="18"/>
      <c r="D119" s="17"/>
      <c r="E119" s="17"/>
      <c r="F119" s="21" t="str">
        <f>IF(OR($B119="",$C119=""),"",$B119&amp;"#"&amp;COUNTIFS($B$4:$B119,$B119,$C$4:$C119,"&lt;&gt;"))</f>
        <v/>
      </c>
    </row>
    <row r="120" spans="1:6" x14ac:dyDescent="0.3">
      <c r="A120" s="19"/>
      <c r="B120" s="17"/>
      <c r="C120" s="18"/>
      <c r="D120" s="17"/>
      <c r="E120" s="17"/>
      <c r="F120" s="21" t="str">
        <f>IF(OR($B120="",$C120=""),"",$B120&amp;"#"&amp;COUNTIFS($B$4:$B120,$B120,$C$4:$C120,"&lt;&gt;"))</f>
        <v/>
      </c>
    </row>
    <row r="121" spans="1:6" x14ac:dyDescent="0.3">
      <c r="A121" s="19"/>
      <c r="B121" s="17"/>
      <c r="C121" s="18"/>
      <c r="D121" s="17"/>
      <c r="E121" s="17"/>
      <c r="F121" s="21" t="str">
        <f>IF(OR($B121="",$C121=""),"",$B121&amp;"#"&amp;COUNTIFS($B$4:$B121,$B121,$C$4:$C121,"&lt;&gt;"))</f>
        <v/>
      </c>
    </row>
    <row r="122" spans="1:6" x14ac:dyDescent="0.3">
      <c r="A122" s="19"/>
      <c r="B122" s="17"/>
      <c r="C122" s="18"/>
      <c r="D122" s="17"/>
      <c r="E122" s="17"/>
      <c r="F122" s="21" t="str">
        <f>IF(OR($B122="",$C122=""),"",$B122&amp;"#"&amp;COUNTIFS($B$4:$B122,$B122,$C$4:$C122,"&lt;&gt;"))</f>
        <v/>
      </c>
    </row>
    <row r="123" spans="1:6" x14ac:dyDescent="0.3">
      <c r="A123" s="19"/>
      <c r="B123" s="17"/>
      <c r="C123" s="18"/>
      <c r="D123" s="17"/>
      <c r="E123" s="17"/>
      <c r="F123" s="21" t="str">
        <f>IF(OR($B123="",$C123=""),"",$B123&amp;"#"&amp;COUNTIFS($B$4:$B123,$B123,$C$4:$C123,"&lt;&gt;"))</f>
        <v/>
      </c>
    </row>
    <row r="124" spans="1:6" x14ac:dyDescent="0.3">
      <c r="A124" s="19"/>
      <c r="B124" s="17"/>
      <c r="C124" s="18"/>
      <c r="D124" s="17"/>
      <c r="E124" s="17"/>
      <c r="F124" s="21" t="str">
        <f>IF(OR($B124="",$C124=""),"",$B124&amp;"#"&amp;COUNTIFS($B$4:$B124,$B124,$C$4:$C124,"&lt;&gt;"))</f>
        <v/>
      </c>
    </row>
    <row r="125" spans="1:6" x14ac:dyDescent="0.3">
      <c r="A125" s="19"/>
      <c r="B125" s="17"/>
      <c r="C125" s="18"/>
      <c r="D125" s="17"/>
      <c r="E125" s="17"/>
      <c r="F125" s="21" t="str">
        <f>IF(OR($B125="",$C125=""),"",$B125&amp;"#"&amp;COUNTIFS($B$4:$B125,$B125,$C$4:$C125,"&lt;&gt;"))</f>
        <v/>
      </c>
    </row>
    <row r="126" spans="1:6" x14ac:dyDescent="0.3">
      <c r="A126" s="19"/>
      <c r="B126" s="17"/>
      <c r="C126" s="18"/>
      <c r="D126" s="17"/>
      <c r="E126" s="17"/>
      <c r="F126" s="21" t="str">
        <f>IF(OR($B126="",$C126=""),"",$B126&amp;"#"&amp;COUNTIFS($B$4:$B126,$B126,$C$4:$C126,"&lt;&gt;"))</f>
        <v/>
      </c>
    </row>
    <row r="127" spans="1:6" x14ac:dyDescent="0.3">
      <c r="A127" s="19"/>
      <c r="B127" s="17"/>
      <c r="C127" s="18"/>
      <c r="D127" s="17"/>
      <c r="E127" s="17"/>
      <c r="F127" s="21" t="str">
        <f>IF(OR($B127="",$C127=""),"",$B127&amp;"#"&amp;COUNTIFS($B$4:$B127,$B127,$C$4:$C127,"&lt;&gt;"))</f>
        <v/>
      </c>
    </row>
    <row r="128" spans="1:6" x14ac:dyDescent="0.3">
      <c r="A128" s="19"/>
      <c r="B128" s="17"/>
      <c r="C128" s="18"/>
      <c r="D128" s="17"/>
      <c r="E128" s="17"/>
      <c r="F128" s="21" t="str">
        <f>IF(OR($B128="",$C128=""),"",$B128&amp;"#"&amp;COUNTIFS($B$4:$B128,$B128,$C$4:$C128,"&lt;&gt;"))</f>
        <v/>
      </c>
    </row>
    <row r="129" spans="1:6" x14ac:dyDescent="0.3">
      <c r="A129" s="19"/>
      <c r="B129" s="17"/>
      <c r="C129" s="18"/>
      <c r="D129" s="17"/>
      <c r="E129" s="17"/>
      <c r="F129" s="21" t="str">
        <f>IF(OR($B129="",$C129=""),"",$B129&amp;"#"&amp;COUNTIFS($B$4:$B129,$B129,$C$4:$C129,"&lt;&gt;"))</f>
        <v/>
      </c>
    </row>
    <row r="130" spans="1:6" x14ac:dyDescent="0.3">
      <c r="A130" s="19"/>
      <c r="B130" s="17"/>
      <c r="C130" s="18"/>
      <c r="D130" s="17"/>
      <c r="E130" s="17"/>
      <c r="F130" s="21" t="str">
        <f>IF(OR($B130="",$C130=""),"",$B130&amp;"#"&amp;COUNTIFS($B$4:$B130,$B130,$C$4:$C130,"&lt;&gt;"))</f>
        <v/>
      </c>
    </row>
    <row r="131" spans="1:6" x14ac:dyDescent="0.3">
      <c r="A131" s="19"/>
      <c r="B131" s="17"/>
      <c r="C131" s="18"/>
      <c r="D131" s="17"/>
      <c r="E131" s="17"/>
      <c r="F131" s="21" t="str">
        <f>IF(OR($B131="",$C131=""),"",$B131&amp;"#"&amp;COUNTIFS($B$4:$B131,$B131,$C$4:$C131,"&lt;&gt;"))</f>
        <v/>
      </c>
    </row>
    <row r="132" spans="1:6" x14ac:dyDescent="0.3">
      <c r="A132" s="19"/>
      <c r="B132" s="17"/>
      <c r="C132" s="18"/>
      <c r="D132" s="17"/>
      <c r="E132" s="17"/>
      <c r="F132" s="21" t="str">
        <f>IF(OR($B132="",$C132=""),"",$B132&amp;"#"&amp;COUNTIFS($B$4:$B132,$B132,$C$4:$C132,"&lt;&gt;"))</f>
        <v/>
      </c>
    </row>
    <row r="133" spans="1:6" x14ac:dyDescent="0.3">
      <c r="A133" s="19"/>
      <c r="B133" s="17"/>
      <c r="C133" s="18"/>
      <c r="D133" s="17"/>
      <c r="E133" s="17"/>
      <c r="F133" s="21" t="str">
        <f>IF(OR($B133="",$C133=""),"",$B133&amp;"#"&amp;COUNTIFS($B$4:$B133,$B133,$C$4:$C133,"&lt;&gt;"))</f>
        <v/>
      </c>
    </row>
    <row r="134" spans="1:6" x14ac:dyDescent="0.3">
      <c r="A134" s="19"/>
      <c r="B134" s="17"/>
      <c r="C134" s="18"/>
      <c r="D134" s="17"/>
      <c r="E134" s="17"/>
      <c r="F134" s="21" t="str">
        <f>IF(OR($B134="",$C134=""),"",$B134&amp;"#"&amp;COUNTIFS($B$4:$B134,$B134,$C$4:$C134,"&lt;&gt;"))</f>
        <v/>
      </c>
    </row>
    <row r="135" spans="1:6" x14ac:dyDescent="0.3">
      <c r="A135" s="19"/>
      <c r="B135" s="17"/>
      <c r="C135" s="18"/>
      <c r="D135" s="17"/>
      <c r="E135" s="17"/>
      <c r="F135" s="21" t="str">
        <f>IF(OR($B135="",$C135=""),"",$B135&amp;"#"&amp;COUNTIFS($B$4:$B135,$B135,$C$4:$C135,"&lt;&gt;"))</f>
        <v/>
      </c>
    </row>
    <row r="136" spans="1:6" x14ac:dyDescent="0.3">
      <c r="A136" s="19"/>
      <c r="B136" s="17"/>
      <c r="C136" s="18"/>
      <c r="D136" s="17"/>
      <c r="E136" s="17"/>
      <c r="F136" s="21" t="str">
        <f>IF(OR($B136="",$C136=""),"",$B136&amp;"#"&amp;COUNTIFS($B$4:$B136,$B136,$C$4:$C136,"&lt;&gt;"))</f>
        <v/>
      </c>
    </row>
    <row r="137" spans="1:6" x14ac:dyDescent="0.3">
      <c r="A137" s="19"/>
      <c r="B137" s="17"/>
      <c r="C137" s="18"/>
      <c r="D137" s="17"/>
      <c r="E137" s="17"/>
      <c r="F137" s="21" t="str">
        <f>IF(OR($B137="",$C137=""),"",$B137&amp;"#"&amp;COUNTIFS($B$4:$B137,$B137,$C$4:$C137,"&lt;&gt;"))</f>
        <v/>
      </c>
    </row>
    <row r="138" spans="1:6" x14ac:dyDescent="0.3">
      <c r="A138" s="19"/>
      <c r="B138" s="17"/>
      <c r="C138" s="18"/>
      <c r="D138" s="17"/>
      <c r="E138" s="17"/>
      <c r="F138" s="21" t="str">
        <f>IF(OR($B138="",$C138=""),"",$B138&amp;"#"&amp;COUNTIFS($B$4:$B138,$B138,$C$4:$C138,"&lt;&gt;"))</f>
        <v/>
      </c>
    </row>
    <row r="139" spans="1:6" x14ac:dyDescent="0.3">
      <c r="A139" s="19"/>
      <c r="B139" s="17"/>
      <c r="C139" s="18"/>
      <c r="D139" s="17"/>
      <c r="E139" s="17"/>
      <c r="F139" s="21" t="str">
        <f>IF(OR($B139="",$C139=""),"",$B139&amp;"#"&amp;COUNTIFS($B$4:$B139,$B139,$C$4:$C139,"&lt;&gt;"))</f>
        <v/>
      </c>
    </row>
    <row r="140" spans="1:6" x14ac:dyDescent="0.3">
      <c r="A140" s="19"/>
      <c r="B140" s="17"/>
      <c r="C140" s="18"/>
      <c r="D140" s="17"/>
      <c r="E140" s="17"/>
      <c r="F140" s="21" t="str">
        <f>IF(OR($B140="",$C140=""),"",$B140&amp;"#"&amp;COUNTIFS($B$4:$B140,$B140,$C$4:$C140,"&lt;&gt;"))</f>
        <v/>
      </c>
    </row>
    <row r="141" spans="1:6" x14ac:dyDescent="0.3">
      <c r="A141" s="19"/>
      <c r="B141" s="17"/>
      <c r="C141" s="18"/>
      <c r="D141" s="17"/>
      <c r="E141" s="17"/>
      <c r="F141" s="21" t="str">
        <f>IF(OR($B141="",$C141=""),"",$B141&amp;"#"&amp;COUNTIFS($B$4:$B141,$B141,$C$4:$C141,"&lt;&gt;"))</f>
        <v/>
      </c>
    </row>
    <row r="142" spans="1:6" x14ac:dyDescent="0.3">
      <c r="A142" s="19"/>
      <c r="B142" s="17"/>
      <c r="C142" s="18"/>
      <c r="D142" s="17"/>
      <c r="E142" s="17"/>
      <c r="F142" s="21" t="str">
        <f>IF(OR($B142="",$C142=""),"",$B142&amp;"#"&amp;COUNTIFS($B$4:$B142,$B142,$C$4:$C142,"&lt;&gt;"))</f>
        <v/>
      </c>
    </row>
    <row r="143" spans="1:6" x14ac:dyDescent="0.3">
      <c r="A143" s="19"/>
      <c r="B143" s="17"/>
      <c r="C143" s="18"/>
      <c r="D143" s="17"/>
      <c r="E143" s="17"/>
      <c r="F143" s="21" t="str">
        <f>IF(OR($B143="",$C143=""),"",$B143&amp;"#"&amp;COUNTIFS($B$4:$B143,$B143,$C$4:$C143,"&lt;&gt;"))</f>
        <v/>
      </c>
    </row>
    <row r="144" spans="1:6" x14ac:dyDescent="0.3">
      <c r="A144" s="19"/>
      <c r="B144" s="17"/>
      <c r="C144" s="18"/>
      <c r="D144" s="17"/>
      <c r="E144" s="17"/>
      <c r="F144" s="21" t="str">
        <f>IF(OR($B144="",$C144=""),"",$B144&amp;"#"&amp;COUNTIFS($B$4:$B144,$B144,$C$4:$C144,"&lt;&gt;"))</f>
        <v/>
      </c>
    </row>
    <row r="145" spans="1:6" x14ac:dyDescent="0.3">
      <c r="A145" s="19"/>
      <c r="B145" s="17"/>
      <c r="C145" s="18"/>
      <c r="D145" s="17"/>
      <c r="E145" s="17"/>
      <c r="F145" s="21" t="str">
        <f>IF(OR($B145="",$C145=""),"",$B145&amp;"#"&amp;COUNTIFS($B$4:$B145,$B145,$C$4:$C145,"&lt;&gt;"))</f>
        <v/>
      </c>
    </row>
    <row r="146" spans="1:6" x14ac:dyDescent="0.3">
      <c r="A146" s="19"/>
      <c r="B146" s="17"/>
      <c r="C146" s="18"/>
      <c r="D146" s="17"/>
      <c r="E146" s="17"/>
      <c r="F146" s="21" t="str">
        <f>IF(OR($B146="",$C146=""),"",$B146&amp;"#"&amp;COUNTIFS($B$4:$B146,$B146,$C$4:$C146,"&lt;&gt;"))</f>
        <v/>
      </c>
    </row>
    <row r="147" spans="1:6" x14ac:dyDescent="0.3">
      <c r="A147" s="19"/>
      <c r="B147" s="17"/>
      <c r="C147" s="18"/>
      <c r="D147" s="17"/>
      <c r="E147" s="17"/>
      <c r="F147" s="21" t="str">
        <f>IF(OR($B147="",$C147=""),"",$B147&amp;"#"&amp;COUNTIFS($B$4:$B147,$B147,$C$4:$C147,"&lt;&gt;"))</f>
        <v/>
      </c>
    </row>
    <row r="148" spans="1:6" x14ac:dyDescent="0.3">
      <c r="A148" s="19"/>
      <c r="B148" s="17"/>
      <c r="C148" s="18"/>
      <c r="D148" s="17"/>
      <c r="E148" s="17"/>
      <c r="F148" s="21" t="str">
        <f>IF(OR($B148="",$C148=""),"",$B148&amp;"#"&amp;COUNTIFS($B$4:$B148,$B148,$C$4:$C148,"&lt;&gt;"))</f>
        <v/>
      </c>
    </row>
    <row r="149" spans="1:6" x14ac:dyDescent="0.3">
      <c r="A149" s="19"/>
      <c r="B149" s="17"/>
      <c r="C149" s="18"/>
      <c r="D149" s="17"/>
      <c r="E149" s="17"/>
      <c r="F149" s="21" t="str">
        <f>IF(OR($B149="",$C149=""),"",$B149&amp;"#"&amp;COUNTIFS($B$4:$B149,$B149,$C$4:$C149,"&lt;&gt;"))</f>
        <v/>
      </c>
    </row>
    <row r="150" spans="1:6" x14ac:dyDescent="0.3">
      <c r="A150" s="19"/>
      <c r="B150" s="17"/>
      <c r="C150" s="18"/>
      <c r="D150" s="17"/>
      <c r="E150" s="17"/>
      <c r="F150" s="21" t="str">
        <f>IF(OR($B150="",$C150=""),"",$B150&amp;"#"&amp;COUNTIFS($B$4:$B150,$B150,$C$4:$C150,"&lt;&gt;"))</f>
        <v/>
      </c>
    </row>
    <row r="151" spans="1:6" x14ac:dyDescent="0.3">
      <c r="A151" s="19"/>
      <c r="B151" s="17"/>
      <c r="C151" s="18"/>
      <c r="D151" s="17"/>
      <c r="E151" s="17"/>
      <c r="F151" s="21" t="str">
        <f>IF(OR($B151="",$C151=""),"",$B151&amp;"#"&amp;COUNTIFS($B$4:$B151,$B151,$C$4:$C151,"&lt;&gt;"))</f>
        <v/>
      </c>
    </row>
    <row r="152" spans="1:6" x14ac:dyDescent="0.3">
      <c r="A152" s="19"/>
      <c r="B152" s="17"/>
      <c r="C152" s="18"/>
      <c r="D152" s="17"/>
      <c r="E152" s="17"/>
      <c r="F152" s="21" t="str">
        <f>IF(OR($B152="",$C152=""),"",$B152&amp;"#"&amp;COUNTIFS($B$4:$B152,$B152,$C$4:$C152,"&lt;&gt;"))</f>
        <v/>
      </c>
    </row>
    <row r="153" spans="1:6" x14ac:dyDescent="0.3">
      <c r="A153" s="19"/>
      <c r="B153" s="17"/>
      <c r="C153" s="18"/>
      <c r="D153" s="17"/>
      <c r="E153" s="17"/>
      <c r="F153" s="21" t="str">
        <f>IF(OR($B153="",$C153=""),"",$B153&amp;"#"&amp;COUNTIFS($B$4:$B153,$B153,$C$4:$C153,"&lt;&gt;"))</f>
        <v/>
      </c>
    </row>
    <row r="154" spans="1:6" x14ac:dyDescent="0.3">
      <c r="A154" s="19"/>
      <c r="B154" s="17"/>
      <c r="C154" s="18"/>
      <c r="D154" s="17"/>
      <c r="E154" s="17"/>
      <c r="F154" s="21" t="str">
        <f>IF(OR($B154="",$C154=""),"",$B154&amp;"#"&amp;COUNTIFS($B$4:$B154,$B154,$C$4:$C154,"&lt;&gt;"))</f>
        <v/>
      </c>
    </row>
    <row r="155" spans="1:6" x14ac:dyDescent="0.3">
      <c r="A155" s="19"/>
      <c r="B155" s="17"/>
      <c r="C155" s="18"/>
      <c r="D155" s="17"/>
      <c r="E155" s="17"/>
      <c r="F155" s="21" t="str">
        <f>IF(OR($B155="",$C155=""),"",$B155&amp;"#"&amp;COUNTIFS($B$4:$B155,$B155,$C$4:$C155,"&lt;&gt;"))</f>
        <v/>
      </c>
    </row>
    <row r="156" spans="1:6" x14ac:dyDescent="0.3">
      <c r="A156" s="19"/>
      <c r="B156" s="17"/>
      <c r="C156" s="18"/>
      <c r="D156" s="17"/>
      <c r="E156" s="17"/>
      <c r="F156" s="21" t="str">
        <f>IF(OR($B156="",$C156=""),"",$B156&amp;"#"&amp;COUNTIFS($B$4:$B156,$B156,$C$4:$C156,"&lt;&gt;"))</f>
        <v/>
      </c>
    </row>
    <row r="157" spans="1:6" x14ac:dyDescent="0.3">
      <c r="A157" s="19"/>
      <c r="B157" s="17"/>
      <c r="C157" s="18"/>
      <c r="D157" s="17"/>
      <c r="E157" s="17"/>
      <c r="F157" s="21" t="str">
        <f>IF(OR($B157="",$C157=""),"",$B157&amp;"#"&amp;COUNTIFS($B$4:$B157,$B157,$C$4:$C157,"&lt;&gt;"))</f>
        <v/>
      </c>
    </row>
    <row r="158" spans="1:6" x14ac:dyDescent="0.3">
      <c r="A158" s="19"/>
      <c r="B158" s="17"/>
      <c r="C158" s="18"/>
      <c r="D158" s="17"/>
      <c r="E158" s="17"/>
      <c r="F158" s="21" t="str">
        <f>IF(OR($B158="",$C158=""),"",$B158&amp;"#"&amp;COUNTIFS($B$4:$B158,$B158,$C$4:$C158,"&lt;&gt;"))</f>
        <v/>
      </c>
    </row>
    <row r="159" spans="1:6" x14ac:dyDescent="0.3">
      <c r="A159" s="19"/>
      <c r="B159" s="17"/>
      <c r="C159" s="18"/>
      <c r="D159" s="17"/>
      <c r="E159" s="17"/>
      <c r="F159" s="21" t="str">
        <f>IF(OR($B159="",$C159=""),"",$B159&amp;"#"&amp;COUNTIFS($B$4:$B159,$B159,$C$4:$C159,"&lt;&gt;"))</f>
        <v/>
      </c>
    </row>
    <row r="160" spans="1:6" x14ac:dyDescent="0.3">
      <c r="A160" s="19"/>
      <c r="B160" s="17"/>
      <c r="C160" s="18"/>
      <c r="D160" s="17"/>
      <c r="E160" s="17"/>
      <c r="F160" s="21" t="str">
        <f>IF(OR($B160="",$C160=""),"",$B160&amp;"#"&amp;COUNTIFS($B$4:$B160,$B160,$C$4:$C160,"&lt;&gt;"))</f>
        <v/>
      </c>
    </row>
    <row r="161" spans="1:6" x14ac:dyDescent="0.3">
      <c r="A161" s="19"/>
      <c r="B161" s="17"/>
      <c r="C161" s="18"/>
      <c r="D161" s="17"/>
      <c r="E161" s="17"/>
      <c r="F161" s="21" t="str">
        <f>IF(OR($B161="",$C161=""),"",$B161&amp;"#"&amp;COUNTIFS($B$4:$B161,$B161,$C$4:$C161,"&lt;&gt;"))</f>
        <v/>
      </c>
    </row>
    <row r="162" spans="1:6" x14ac:dyDescent="0.3">
      <c r="A162" s="19"/>
      <c r="B162" s="17"/>
      <c r="C162" s="18"/>
      <c r="D162" s="17"/>
      <c r="E162" s="17"/>
      <c r="F162" s="21" t="str">
        <f>IF(OR($B162="",$C162=""),"",$B162&amp;"#"&amp;COUNTIFS($B$4:$B162,$B162,$C$4:$C162,"&lt;&gt;"))</f>
        <v/>
      </c>
    </row>
    <row r="163" spans="1:6" x14ac:dyDescent="0.3">
      <c r="A163" s="19"/>
      <c r="B163" s="17"/>
      <c r="C163" s="18"/>
      <c r="D163" s="17"/>
      <c r="E163" s="17"/>
      <c r="F163" s="21" t="str">
        <f>IF(OR($B163="",$C163=""),"",$B163&amp;"#"&amp;COUNTIFS($B$4:$B163,$B163,$C$4:$C163,"&lt;&gt;"))</f>
        <v/>
      </c>
    </row>
    <row r="164" spans="1:6" x14ac:dyDescent="0.3">
      <c r="A164" s="19"/>
      <c r="B164" s="17"/>
      <c r="C164" s="18"/>
      <c r="D164" s="17"/>
      <c r="E164" s="17"/>
      <c r="F164" s="21" t="str">
        <f>IF(OR($B164="",$C164=""),"",$B164&amp;"#"&amp;COUNTIFS($B$4:$B164,$B164,$C$4:$C164,"&lt;&gt;"))</f>
        <v/>
      </c>
    </row>
    <row r="165" spans="1:6" x14ac:dyDescent="0.3">
      <c r="A165" s="19"/>
      <c r="B165" s="17"/>
      <c r="C165" s="18"/>
      <c r="D165" s="17"/>
      <c r="E165" s="17"/>
      <c r="F165" s="21" t="str">
        <f>IF(OR($B165="",$C165=""),"",$B165&amp;"#"&amp;COUNTIFS($B$4:$B165,$B165,$C$4:$C165,"&lt;&gt;"))</f>
        <v/>
      </c>
    </row>
    <row r="166" spans="1:6" x14ac:dyDescent="0.3">
      <c r="A166" s="19"/>
      <c r="B166" s="17"/>
      <c r="C166" s="18"/>
      <c r="D166" s="17"/>
      <c r="E166" s="17"/>
      <c r="F166" s="21" t="str">
        <f>IF(OR($B166="",$C166=""),"",$B166&amp;"#"&amp;COUNTIFS($B$4:$B166,$B166,$C$4:$C166,"&lt;&gt;"))</f>
        <v/>
      </c>
    </row>
    <row r="167" spans="1:6" x14ac:dyDescent="0.3">
      <c r="A167" s="19"/>
      <c r="B167" s="17"/>
      <c r="C167" s="18"/>
      <c r="D167" s="17"/>
      <c r="E167" s="17"/>
      <c r="F167" s="21" t="str">
        <f>IF(OR($B167="",$C167=""),"",$B167&amp;"#"&amp;COUNTIFS($B$4:$B167,$B167,$C$4:$C167,"&lt;&gt;"))</f>
        <v/>
      </c>
    </row>
    <row r="168" spans="1:6" x14ac:dyDescent="0.3">
      <c r="A168" s="19"/>
      <c r="B168" s="17"/>
      <c r="C168" s="18"/>
      <c r="D168" s="17"/>
      <c r="E168" s="17"/>
      <c r="F168" s="21" t="str">
        <f>IF(OR($B168="",$C168=""),"",$B168&amp;"#"&amp;COUNTIFS($B$4:$B168,$B168,$C$4:$C168,"&lt;&gt;"))</f>
        <v/>
      </c>
    </row>
    <row r="169" spans="1:6" x14ac:dyDescent="0.3">
      <c r="A169" s="19"/>
      <c r="B169" s="17"/>
      <c r="C169" s="18"/>
      <c r="D169" s="17"/>
      <c r="E169" s="17"/>
      <c r="F169" s="21" t="str">
        <f>IF(OR($B169="",$C169=""),"",$B169&amp;"#"&amp;COUNTIFS($B$4:$B169,$B169,$C$4:$C169,"&lt;&gt;"))</f>
        <v/>
      </c>
    </row>
    <row r="170" spans="1:6" x14ac:dyDescent="0.3">
      <c r="A170" s="19"/>
      <c r="B170" s="17"/>
      <c r="C170" s="18"/>
      <c r="D170" s="17"/>
      <c r="E170" s="17"/>
      <c r="F170" s="21" t="str">
        <f>IF(OR($B170="",$C170=""),"",$B170&amp;"#"&amp;COUNTIFS($B$4:$B170,$B170,$C$4:$C170,"&lt;&gt;"))</f>
        <v/>
      </c>
    </row>
    <row r="171" spans="1:6" x14ac:dyDescent="0.3">
      <c r="A171" s="19"/>
      <c r="B171" s="17"/>
      <c r="C171" s="18"/>
      <c r="D171" s="17"/>
      <c r="E171" s="17"/>
      <c r="F171" s="21" t="str">
        <f>IF(OR($B171="",$C171=""),"",$B171&amp;"#"&amp;COUNTIFS($B$4:$B171,$B171,$C$4:$C171,"&lt;&gt;"))</f>
        <v/>
      </c>
    </row>
    <row r="172" spans="1:6" x14ac:dyDescent="0.3">
      <c r="A172" s="19"/>
      <c r="B172" s="17"/>
      <c r="C172" s="18"/>
      <c r="D172" s="17"/>
      <c r="E172" s="17"/>
      <c r="F172" s="21" t="str">
        <f>IF(OR($B172="",$C172=""),"",$B172&amp;"#"&amp;COUNTIFS($B$4:$B172,$B172,$C$4:$C172,"&lt;&gt;"))</f>
        <v/>
      </c>
    </row>
    <row r="173" spans="1:6" x14ac:dyDescent="0.3">
      <c r="A173" s="19"/>
      <c r="B173" s="17"/>
      <c r="C173" s="18"/>
      <c r="D173" s="17"/>
      <c r="E173" s="17"/>
      <c r="F173" s="21" t="str">
        <f>IF(OR($B173="",$C173=""),"",$B173&amp;"#"&amp;COUNTIFS($B$4:$B173,$B173,$C$4:$C173,"&lt;&gt;"))</f>
        <v/>
      </c>
    </row>
    <row r="174" spans="1:6" x14ac:dyDescent="0.3">
      <c r="A174" s="19"/>
      <c r="B174" s="17"/>
      <c r="C174" s="18"/>
      <c r="D174" s="17"/>
      <c r="E174" s="17"/>
      <c r="F174" s="21" t="str">
        <f>IF(OR($B174="",$C174=""),"",$B174&amp;"#"&amp;COUNTIFS($B$4:$B174,$B174,$C$4:$C174,"&lt;&gt;"))</f>
        <v/>
      </c>
    </row>
    <row r="175" spans="1:6" x14ac:dyDescent="0.3">
      <c r="A175" s="19"/>
      <c r="B175" s="17"/>
      <c r="C175" s="18"/>
      <c r="D175" s="17"/>
      <c r="E175" s="17"/>
      <c r="F175" s="21" t="str">
        <f>IF(OR($B175="",$C175=""),"",$B175&amp;"#"&amp;COUNTIFS($B$4:$B175,$B175,$C$4:$C175,"&lt;&gt;"))</f>
        <v/>
      </c>
    </row>
    <row r="176" spans="1:6" x14ac:dyDescent="0.3">
      <c r="A176" s="19"/>
      <c r="B176" s="17"/>
      <c r="C176" s="18"/>
      <c r="D176" s="17"/>
      <c r="E176" s="17"/>
      <c r="F176" s="21" t="str">
        <f>IF(OR($B176="",$C176=""),"",$B176&amp;"#"&amp;COUNTIFS($B$4:$B176,$B176,$C$4:$C176,"&lt;&gt;"))</f>
        <v/>
      </c>
    </row>
    <row r="177" spans="1:6" x14ac:dyDescent="0.3">
      <c r="A177" s="19"/>
      <c r="B177" s="17"/>
      <c r="C177" s="18"/>
      <c r="D177" s="17"/>
      <c r="E177" s="17"/>
      <c r="F177" s="21" t="str">
        <f>IF(OR($B177="",$C177=""),"",$B177&amp;"#"&amp;COUNTIFS($B$4:$B177,$B177,$C$4:$C177,"&lt;&gt;"))</f>
        <v/>
      </c>
    </row>
    <row r="178" spans="1:6" x14ac:dyDescent="0.3">
      <c r="A178" s="19"/>
      <c r="B178" s="17"/>
      <c r="C178" s="18"/>
      <c r="D178" s="17"/>
      <c r="E178" s="17"/>
      <c r="F178" s="21" t="str">
        <f>IF(OR($B178="",$C178=""),"",$B178&amp;"#"&amp;COUNTIFS($B$4:$B178,$B178,$C$4:$C178,"&lt;&gt;"))</f>
        <v/>
      </c>
    </row>
    <row r="179" spans="1:6" x14ac:dyDescent="0.3">
      <c r="A179" s="19"/>
      <c r="B179" s="17"/>
      <c r="C179" s="18"/>
      <c r="D179" s="17"/>
      <c r="E179" s="17"/>
      <c r="F179" s="21" t="str">
        <f>IF(OR($B179="",$C179=""),"",$B179&amp;"#"&amp;COUNTIFS($B$4:$B179,$B179,$C$4:$C179,"&lt;&gt;"))</f>
        <v/>
      </c>
    </row>
    <row r="180" spans="1:6" x14ac:dyDescent="0.3">
      <c r="A180" s="19"/>
      <c r="B180" s="17"/>
      <c r="C180" s="18"/>
      <c r="D180" s="17"/>
      <c r="E180" s="17"/>
      <c r="F180" s="21" t="str">
        <f>IF(OR($B180="",$C180=""),"",$B180&amp;"#"&amp;COUNTIFS($B$4:$B180,$B180,$C$4:$C180,"&lt;&gt;"))</f>
        <v/>
      </c>
    </row>
    <row r="181" spans="1:6" x14ac:dyDescent="0.3">
      <c r="A181" s="19"/>
      <c r="B181" s="17"/>
      <c r="C181" s="18"/>
      <c r="D181" s="17"/>
      <c r="E181" s="17"/>
      <c r="F181" s="21" t="str">
        <f>IF(OR($B181="",$C181=""),"",$B181&amp;"#"&amp;COUNTIFS($B$4:$B181,$B181,$C$4:$C181,"&lt;&gt;"))</f>
        <v/>
      </c>
    </row>
    <row r="182" spans="1:6" x14ac:dyDescent="0.3">
      <c r="A182" s="19"/>
      <c r="B182" s="17"/>
      <c r="C182" s="18"/>
      <c r="D182" s="17"/>
      <c r="E182" s="17"/>
      <c r="F182" s="21" t="str">
        <f>IF(OR($B182="",$C182=""),"",$B182&amp;"#"&amp;COUNTIFS($B$4:$B182,$B182,$C$4:$C182,"&lt;&gt;"))</f>
        <v/>
      </c>
    </row>
    <row r="183" spans="1:6" x14ac:dyDescent="0.3">
      <c r="A183" s="19"/>
      <c r="B183" s="17"/>
      <c r="C183" s="18"/>
      <c r="D183" s="17"/>
      <c r="E183" s="17"/>
      <c r="F183" s="21" t="str">
        <f>IF(OR($B183="",$C183=""),"",$B183&amp;"#"&amp;COUNTIFS($B$4:$B183,$B183,$C$4:$C183,"&lt;&gt;"))</f>
        <v/>
      </c>
    </row>
    <row r="184" spans="1:6" x14ac:dyDescent="0.3">
      <c r="A184" s="19"/>
      <c r="B184" s="17"/>
      <c r="C184" s="18"/>
      <c r="D184" s="17"/>
      <c r="E184" s="17"/>
      <c r="F184" s="21" t="str">
        <f>IF(OR($B184="",$C184=""),"",$B184&amp;"#"&amp;COUNTIFS($B$4:$B184,$B184,$C$4:$C184,"&lt;&gt;"))</f>
        <v/>
      </c>
    </row>
    <row r="185" spans="1:6" x14ac:dyDescent="0.3">
      <c r="A185" s="19"/>
      <c r="B185" s="17"/>
      <c r="C185" s="18"/>
      <c r="D185" s="17"/>
      <c r="E185" s="17"/>
      <c r="F185" s="21" t="str">
        <f>IF(OR($B185="",$C185=""),"",$B185&amp;"#"&amp;COUNTIFS($B$4:$B185,$B185,$C$4:$C185,"&lt;&gt;"))</f>
        <v/>
      </c>
    </row>
    <row r="186" spans="1:6" x14ac:dyDescent="0.3">
      <c r="A186" s="19"/>
      <c r="B186" s="17"/>
      <c r="C186" s="18"/>
      <c r="D186" s="17"/>
      <c r="E186" s="17"/>
      <c r="F186" s="21" t="str">
        <f>IF(OR($B186="",$C186=""),"",$B186&amp;"#"&amp;COUNTIFS($B$4:$B186,$B186,$C$4:$C186,"&lt;&gt;"))</f>
        <v/>
      </c>
    </row>
    <row r="187" spans="1:6" x14ac:dyDescent="0.3">
      <c r="A187" s="19"/>
      <c r="B187" s="17"/>
      <c r="C187" s="18"/>
      <c r="D187" s="17"/>
      <c r="E187" s="17"/>
      <c r="F187" s="21" t="str">
        <f>IF(OR($B187="",$C187=""),"",$B187&amp;"#"&amp;COUNTIFS($B$4:$B187,$B187,$C$4:$C187,"&lt;&gt;"))</f>
        <v/>
      </c>
    </row>
    <row r="188" spans="1:6" x14ac:dyDescent="0.3">
      <c r="A188" s="19"/>
      <c r="B188" s="17"/>
      <c r="C188" s="18"/>
      <c r="D188" s="17"/>
      <c r="E188" s="17"/>
      <c r="F188" s="21" t="str">
        <f>IF(OR($B188="",$C188=""),"",$B188&amp;"#"&amp;COUNTIFS($B$4:$B188,$B188,$C$4:$C188,"&lt;&gt;"))</f>
        <v/>
      </c>
    </row>
    <row r="189" spans="1:6" x14ac:dyDescent="0.3">
      <c r="A189" s="19"/>
      <c r="B189" s="17"/>
      <c r="C189" s="18"/>
      <c r="D189" s="17"/>
      <c r="E189" s="17"/>
      <c r="F189" s="21" t="str">
        <f>IF(OR($B189="",$C189=""),"",$B189&amp;"#"&amp;COUNTIFS($B$4:$B189,$B189,$C$4:$C189,"&lt;&gt;"))</f>
        <v/>
      </c>
    </row>
    <row r="190" spans="1:6" x14ac:dyDescent="0.3">
      <c r="A190" s="19"/>
      <c r="B190" s="17"/>
      <c r="C190" s="18"/>
      <c r="D190" s="17"/>
      <c r="E190" s="17"/>
      <c r="F190" s="21" t="str">
        <f>IF(OR($B190="",$C190=""),"",$B190&amp;"#"&amp;COUNTIFS($B$4:$B190,$B190,$C$4:$C190,"&lt;&gt;"))</f>
        <v/>
      </c>
    </row>
    <row r="191" spans="1:6" x14ac:dyDescent="0.3">
      <c r="A191" s="19"/>
      <c r="B191" s="17"/>
      <c r="C191" s="18"/>
      <c r="D191" s="17"/>
      <c r="E191" s="17"/>
      <c r="F191" s="21" t="str">
        <f>IF(OR($B191="",$C191=""),"",$B191&amp;"#"&amp;COUNTIFS($B$4:$B191,$B191,$C$4:$C191,"&lt;&gt;"))</f>
        <v/>
      </c>
    </row>
    <row r="192" spans="1:6" x14ac:dyDescent="0.3">
      <c r="A192" s="19"/>
      <c r="B192" s="17"/>
      <c r="C192" s="18"/>
      <c r="D192" s="17"/>
      <c r="E192" s="17"/>
      <c r="F192" s="21" t="str">
        <f>IF(OR($B192="",$C192=""),"",$B192&amp;"#"&amp;COUNTIFS($B$4:$B192,$B192,$C$4:$C192,"&lt;&gt;"))</f>
        <v/>
      </c>
    </row>
    <row r="193" spans="1:6" x14ac:dyDescent="0.3">
      <c r="A193" s="19"/>
      <c r="B193" s="17"/>
      <c r="C193" s="18"/>
      <c r="D193" s="17"/>
      <c r="E193" s="17"/>
      <c r="F193" s="21" t="str">
        <f>IF(OR($B193="",$C193=""),"",$B193&amp;"#"&amp;COUNTIFS($B$4:$B193,$B193,$C$4:$C193,"&lt;&gt;"))</f>
        <v/>
      </c>
    </row>
    <row r="194" spans="1:6" x14ac:dyDescent="0.3">
      <c r="A194" s="19"/>
      <c r="B194" s="17"/>
      <c r="C194" s="18"/>
      <c r="D194" s="17"/>
      <c r="E194" s="17"/>
      <c r="F194" s="21" t="str">
        <f>IF(OR($B194="",$C194=""),"",$B194&amp;"#"&amp;COUNTIFS($B$4:$B194,$B194,$C$4:$C194,"&lt;&gt;"))</f>
        <v/>
      </c>
    </row>
    <row r="195" spans="1:6" x14ac:dyDescent="0.3">
      <c r="A195" s="19"/>
      <c r="B195" s="17"/>
      <c r="C195" s="18"/>
      <c r="D195" s="17"/>
      <c r="E195" s="17"/>
      <c r="F195" s="21" t="str">
        <f>IF(OR($B195="",$C195=""),"",$B195&amp;"#"&amp;COUNTIFS($B$4:$B195,$B195,$C$4:$C195,"&lt;&gt;"))</f>
        <v/>
      </c>
    </row>
    <row r="196" spans="1:6" x14ac:dyDescent="0.3">
      <c r="A196" s="19"/>
      <c r="B196" s="17"/>
      <c r="C196" s="18"/>
      <c r="D196" s="17"/>
      <c r="E196" s="17"/>
      <c r="F196" s="21" t="str">
        <f>IF(OR($B196="",$C196=""),"",$B196&amp;"#"&amp;COUNTIFS($B$4:$B196,$B196,$C$4:$C196,"&lt;&gt;"))</f>
        <v/>
      </c>
    </row>
    <row r="197" spans="1:6" x14ac:dyDescent="0.3">
      <c r="A197" s="19"/>
      <c r="B197" s="17"/>
      <c r="C197" s="18"/>
      <c r="D197" s="17"/>
      <c r="E197" s="17"/>
      <c r="F197" s="21" t="str">
        <f>IF(OR($B197="",$C197=""),"",$B197&amp;"#"&amp;COUNTIFS($B$4:$B197,$B197,$C$4:$C197,"&lt;&gt;"))</f>
        <v/>
      </c>
    </row>
    <row r="198" spans="1:6" x14ac:dyDescent="0.3">
      <c r="A198" s="19"/>
      <c r="B198" s="17"/>
      <c r="C198" s="18"/>
      <c r="D198" s="17"/>
      <c r="E198" s="17"/>
      <c r="F198" s="21" t="str">
        <f>IF(OR($B198="",$C198=""),"",$B198&amp;"#"&amp;COUNTIFS($B$4:$B198,$B198,$C$4:$C198,"&lt;&gt;"))</f>
        <v/>
      </c>
    </row>
    <row r="199" spans="1:6" x14ac:dyDescent="0.3">
      <c r="A199" s="19"/>
      <c r="B199" s="17"/>
      <c r="C199" s="18"/>
      <c r="D199" s="17"/>
      <c r="E199" s="17"/>
      <c r="F199" s="21" t="str">
        <f>IF(OR($B199="",$C199=""),"",$B199&amp;"#"&amp;COUNTIFS($B$4:$B199,$B199,$C$4:$C199,"&lt;&gt;"))</f>
        <v/>
      </c>
    </row>
    <row r="200" spans="1:6" x14ac:dyDescent="0.3">
      <c r="A200" s="19"/>
      <c r="B200" s="17"/>
      <c r="C200" s="18"/>
      <c r="D200" s="17"/>
      <c r="E200" s="17"/>
      <c r="F200" s="21" t="str">
        <f>IF(OR($B200="",$C200=""),"",$B200&amp;"#"&amp;COUNTIFS($B$4:$B200,$B200,$C$4:$C200,"&lt;&gt;"))</f>
        <v/>
      </c>
    </row>
    <row r="201" spans="1:6" x14ac:dyDescent="0.3">
      <c r="A201" s="19"/>
      <c r="B201" s="17"/>
      <c r="C201" s="18"/>
      <c r="D201" s="17"/>
      <c r="E201" s="17"/>
      <c r="F201" s="21" t="str">
        <f>IF(OR($B201="",$C201=""),"",$B201&amp;"#"&amp;COUNTIFS($B$4:$B201,$B201,$C$4:$C201,"&lt;&gt;"))</f>
        <v/>
      </c>
    </row>
    <row r="202" spans="1:6" x14ac:dyDescent="0.3">
      <c r="A202" s="19"/>
      <c r="B202" s="17"/>
      <c r="C202" s="18"/>
      <c r="D202" s="17"/>
      <c r="E202" s="17"/>
      <c r="F202" s="21" t="str">
        <f>IF(OR($B202="",$C202=""),"",$B202&amp;"#"&amp;COUNTIFS($B$4:$B202,$B202,$C$4:$C202,"&lt;&gt;"))</f>
        <v/>
      </c>
    </row>
    <row r="203" spans="1:6" x14ac:dyDescent="0.3">
      <c r="A203" s="19"/>
      <c r="B203" s="17"/>
      <c r="C203" s="18"/>
      <c r="D203" s="17"/>
      <c r="E203" s="17"/>
      <c r="F203" s="21" t="str">
        <f>IF(OR($B203="",$C203=""),"",$B203&amp;"#"&amp;COUNTIFS($B$4:$B203,$B203,$C$4:$C203,"&lt;&gt;"))</f>
        <v/>
      </c>
    </row>
    <row r="204" spans="1:6" x14ac:dyDescent="0.3">
      <c r="A204" s="19"/>
      <c r="B204" s="17"/>
      <c r="C204" s="18"/>
      <c r="D204" s="17"/>
      <c r="E204" s="17"/>
      <c r="F204" s="21" t="str">
        <f>IF(OR($B204="",$C204=""),"",$B204&amp;"#"&amp;COUNTIFS($B$4:$B204,$B204,$C$4:$C204,"&lt;&gt;"))</f>
        <v/>
      </c>
    </row>
    <row r="205" spans="1:6" x14ac:dyDescent="0.3">
      <c r="A205" s="19"/>
      <c r="B205" s="17"/>
      <c r="C205" s="18"/>
      <c r="D205" s="17"/>
      <c r="E205" s="17"/>
      <c r="F205" s="21" t="str">
        <f>IF(OR($B205="",$C205=""),"",$B205&amp;"#"&amp;COUNTIFS($B$4:$B205,$B205,$C$4:$C205,"&lt;&gt;"))</f>
        <v/>
      </c>
    </row>
    <row r="206" spans="1:6" x14ac:dyDescent="0.3">
      <c r="A206" s="19"/>
      <c r="B206" s="17"/>
      <c r="C206" s="18"/>
      <c r="D206" s="17"/>
      <c r="E206" s="17"/>
      <c r="F206" s="21" t="str">
        <f>IF(OR($B206="",$C206=""),"",$B206&amp;"#"&amp;COUNTIFS($B$4:$B206,$B206,$C$4:$C206,"&lt;&gt;"))</f>
        <v/>
      </c>
    </row>
    <row r="207" spans="1:6" x14ac:dyDescent="0.3">
      <c r="A207" s="19"/>
      <c r="B207" s="17"/>
      <c r="C207" s="18"/>
      <c r="D207" s="17"/>
      <c r="E207" s="17"/>
      <c r="F207" s="21" t="str">
        <f>IF(OR($B207="",$C207=""),"",$B207&amp;"#"&amp;COUNTIFS($B$4:$B207,$B207,$C$4:$C207,"&lt;&gt;"))</f>
        <v/>
      </c>
    </row>
    <row r="208" spans="1:6" x14ac:dyDescent="0.3">
      <c r="A208" s="19"/>
      <c r="B208" s="17"/>
      <c r="C208" s="18"/>
      <c r="D208" s="17"/>
      <c r="E208" s="17"/>
      <c r="F208" s="21" t="str">
        <f>IF(OR($B208="",$C208=""),"",$B208&amp;"#"&amp;COUNTIFS($B$4:$B208,$B208,$C$4:$C208,"&lt;&gt;"))</f>
        <v/>
      </c>
    </row>
    <row r="209" spans="1:6" x14ac:dyDescent="0.3">
      <c r="A209" s="19"/>
      <c r="B209" s="17"/>
      <c r="C209" s="18"/>
      <c r="D209" s="17"/>
      <c r="E209" s="17"/>
      <c r="F209" s="21" t="str">
        <f>IF(OR($B209="",$C209=""),"",$B209&amp;"#"&amp;COUNTIFS($B$4:$B209,$B209,$C$4:$C209,"&lt;&gt;"))</f>
        <v/>
      </c>
    </row>
    <row r="210" spans="1:6" x14ac:dyDescent="0.3">
      <c r="A210" s="19"/>
      <c r="B210" s="17"/>
      <c r="C210" s="18"/>
      <c r="D210" s="17"/>
      <c r="E210" s="17"/>
      <c r="F210" s="21" t="str">
        <f>IF(OR($B210="",$C210=""),"",$B210&amp;"#"&amp;COUNTIFS($B$4:$B210,$B210,$C$4:$C210,"&lt;&gt;"))</f>
        <v/>
      </c>
    </row>
    <row r="211" spans="1:6" x14ac:dyDescent="0.3">
      <c r="A211" s="19"/>
      <c r="B211" s="17"/>
      <c r="C211" s="18"/>
      <c r="D211" s="17"/>
      <c r="E211" s="17"/>
      <c r="F211" s="21" t="str">
        <f>IF(OR($B211="",$C211=""),"",$B211&amp;"#"&amp;COUNTIFS($B$4:$B211,$B211,$C$4:$C211,"&lt;&gt;"))</f>
        <v/>
      </c>
    </row>
    <row r="212" spans="1:6" x14ac:dyDescent="0.3">
      <c r="A212" s="19"/>
      <c r="B212" s="17"/>
      <c r="C212" s="18"/>
      <c r="D212" s="17"/>
      <c r="E212" s="17"/>
      <c r="F212" s="21" t="str">
        <f>IF(OR($B212="",$C212=""),"",$B212&amp;"#"&amp;COUNTIFS($B$4:$B212,$B212,$C$4:$C212,"&lt;&gt;"))</f>
        <v/>
      </c>
    </row>
    <row r="213" spans="1:6" x14ac:dyDescent="0.3">
      <c r="A213" s="19"/>
      <c r="B213" s="17"/>
      <c r="C213" s="18"/>
      <c r="D213" s="17"/>
      <c r="E213" s="17"/>
      <c r="F213" s="21" t="str">
        <f>IF(OR($B213="",$C213=""),"",$B213&amp;"#"&amp;COUNTIFS($B$4:$B213,$B213,$C$4:$C213,"&lt;&gt;"))</f>
        <v/>
      </c>
    </row>
    <row r="214" spans="1:6" x14ac:dyDescent="0.3">
      <c r="A214" s="19"/>
      <c r="B214" s="17"/>
      <c r="C214" s="18"/>
      <c r="D214" s="17"/>
      <c r="E214" s="17"/>
      <c r="F214" s="21" t="str">
        <f>IF(OR($B214="",$C214=""),"",$B214&amp;"#"&amp;COUNTIFS($B$4:$B214,$B214,$C$4:$C214,"&lt;&gt;"))</f>
        <v/>
      </c>
    </row>
    <row r="215" spans="1:6" x14ac:dyDescent="0.3">
      <c r="A215" s="19"/>
      <c r="B215" s="17"/>
      <c r="C215" s="18"/>
      <c r="D215" s="17"/>
      <c r="E215" s="17"/>
      <c r="F215" s="21" t="str">
        <f>IF(OR($B215="",$C215=""),"",$B215&amp;"#"&amp;COUNTIFS($B$4:$B215,$B215,$C$4:$C215,"&lt;&gt;"))</f>
        <v/>
      </c>
    </row>
    <row r="216" spans="1:6" x14ac:dyDescent="0.3">
      <c r="A216" s="19"/>
      <c r="B216" s="17"/>
      <c r="C216" s="18"/>
      <c r="D216" s="17"/>
      <c r="E216" s="17"/>
      <c r="F216" s="21" t="str">
        <f>IF(OR($B216="",$C216=""),"",$B216&amp;"#"&amp;COUNTIFS($B$4:$B216,$B216,$C$4:$C216,"&lt;&gt;"))</f>
        <v/>
      </c>
    </row>
    <row r="217" spans="1:6" x14ac:dyDescent="0.3">
      <c r="A217" s="19"/>
      <c r="B217" s="17"/>
      <c r="C217" s="18"/>
      <c r="D217" s="17"/>
      <c r="E217" s="17"/>
      <c r="F217" s="21" t="str">
        <f>IF(OR($B217="",$C217=""),"",$B217&amp;"#"&amp;COUNTIFS($B$4:$B217,$B217,$C$4:$C217,"&lt;&gt;"))</f>
        <v/>
      </c>
    </row>
    <row r="218" spans="1:6" x14ac:dyDescent="0.3">
      <c r="A218" s="19"/>
      <c r="B218" s="17"/>
      <c r="C218" s="18"/>
      <c r="D218" s="17"/>
      <c r="E218" s="17"/>
      <c r="F218" s="21" t="str">
        <f>IF(OR($B218="",$C218=""),"",$B218&amp;"#"&amp;COUNTIFS($B$4:$B218,$B218,$C$4:$C218,"&lt;&gt;"))</f>
        <v/>
      </c>
    </row>
    <row r="219" spans="1:6" x14ac:dyDescent="0.3">
      <c r="A219" s="19"/>
      <c r="B219" s="17"/>
      <c r="C219" s="18"/>
      <c r="D219" s="17"/>
      <c r="E219" s="17"/>
      <c r="F219" s="21" t="str">
        <f>IF(OR($B219="",$C219=""),"",$B219&amp;"#"&amp;COUNTIFS($B$4:$B219,$B219,$C$4:$C219,"&lt;&gt;"))</f>
        <v/>
      </c>
    </row>
    <row r="220" spans="1:6" x14ac:dyDescent="0.3">
      <c r="A220" s="19"/>
      <c r="B220" s="17"/>
      <c r="C220" s="18"/>
      <c r="D220" s="17"/>
      <c r="E220" s="17"/>
      <c r="F220" s="21" t="str">
        <f>IF(OR($B220="",$C220=""),"",$B220&amp;"#"&amp;COUNTIFS($B$4:$B220,$B220,$C$4:$C220,"&lt;&gt;"))</f>
        <v/>
      </c>
    </row>
    <row r="221" spans="1:6" x14ac:dyDescent="0.3">
      <c r="A221" s="19"/>
      <c r="B221" s="17"/>
      <c r="C221" s="18"/>
      <c r="D221" s="17"/>
      <c r="E221" s="17"/>
      <c r="F221" s="21" t="str">
        <f>IF(OR($B221="",$C221=""),"",$B221&amp;"#"&amp;COUNTIFS($B$4:$B221,$B221,$C$4:$C221,"&lt;&gt;"))</f>
        <v/>
      </c>
    </row>
    <row r="222" spans="1:6" x14ac:dyDescent="0.3">
      <c r="A222" s="19"/>
      <c r="B222" s="17"/>
      <c r="C222" s="18"/>
      <c r="D222" s="17"/>
      <c r="E222" s="17"/>
      <c r="F222" s="21" t="str">
        <f>IF(OR($B222="",$C222=""),"",$B222&amp;"#"&amp;COUNTIFS($B$4:$B222,$B222,$C$4:$C222,"&lt;&gt;"))</f>
        <v/>
      </c>
    </row>
    <row r="223" spans="1:6" x14ac:dyDescent="0.3">
      <c r="A223" s="19"/>
      <c r="B223" s="17"/>
      <c r="C223" s="18"/>
      <c r="D223" s="17"/>
      <c r="E223" s="17"/>
      <c r="F223" s="21" t="str">
        <f>IF(OR($B223="",$C223=""),"",$B223&amp;"#"&amp;COUNTIFS($B$4:$B223,$B223,$C$4:$C223,"&lt;&gt;"))</f>
        <v/>
      </c>
    </row>
    <row r="224" spans="1:6" x14ac:dyDescent="0.3">
      <c r="A224" s="19"/>
      <c r="B224" s="17"/>
      <c r="C224" s="18"/>
      <c r="D224" s="17"/>
      <c r="E224" s="17"/>
      <c r="F224" s="21" t="str">
        <f>IF(OR($B224="",$C224=""),"",$B224&amp;"#"&amp;COUNTIFS($B$4:$B224,$B224,$C$4:$C224,"&lt;&gt;"))</f>
        <v/>
      </c>
    </row>
    <row r="225" spans="1:6" x14ac:dyDescent="0.3">
      <c r="A225" s="19"/>
      <c r="B225" s="17"/>
      <c r="C225" s="18"/>
      <c r="D225" s="17"/>
      <c r="E225" s="17"/>
      <c r="F225" s="21" t="str">
        <f>IF(OR($B225="",$C225=""),"",$B225&amp;"#"&amp;COUNTIFS($B$4:$B225,$B225,$C$4:$C225,"&lt;&gt;"))</f>
        <v/>
      </c>
    </row>
    <row r="226" spans="1:6" x14ac:dyDescent="0.3">
      <c r="A226" s="19"/>
      <c r="B226" s="17"/>
      <c r="C226" s="18"/>
      <c r="D226" s="17"/>
      <c r="E226" s="17"/>
      <c r="F226" s="21" t="str">
        <f>IF(OR($B226="",$C226=""),"",$B226&amp;"#"&amp;COUNTIFS($B$4:$B226,$B226,$C$4:$C226,"&lt;&gt;"))</f>
        <v/>
      </c>
    </row>
    <row r="227" spans="1:6" x14ac:dyDescent="0.3">
      <c r="A227" s="19"/>
      <c r="B227" s="17"/>
      <c r="C227" s="18"/>
      <c r="D227" s="17"/>
      <c r="E227" s="17"/>
      <c r="F227" s="21" t="str">
        <f>IF(OR($B227="",$C227=""),"",$B227&amp;"#"&amp;COUNTIFS($B$4:$B227,$B227,$C$4:$C227,"&lt;&gt;"))</f>
        <v/>
      </c>
    </row>
    <row r="228" spans="1:6" x14ac:dyDescent="0.3">
      <c r="A228" s="19"/>
      <c r="B228" s="17"/>
      <c r="C228" s="18"/>
      <c r="D228" s="17"/>
      <c r="E228" s="17"/>
      <c r="F228" s="21" t="str">
        <f>IF(OR($B228="",$C228=""),"",$B228&amp;"#"&amp;COUNTIFS($B$4:$B228,$B228,$C$4:$C228,"&lt;&gt;"))</f>
        <v/>
      </c>
    </row>
    <row r="229" spans="1:6" x14ac:dyDescent="0.3">
      <c r="A229" s="19"/>
      <c r="B229" s="17"/>
      <c r="C229" s="18"/>
      <c r="D229" s="17"/>
      <c r="E229" s="17"/>
      <c r="F229" s="21" t="str">
        <f>IF(OR($B229="",$C229=""),"",$B229&amp;"#"&amp;COUNTIFS($B$4:$B229,$B229,$C$4:$C229,"&lt;&gt;"))</f>
        <v/>
      </c>
    </row>
    <row r="230" spans="1:6" x14ac:dyDescent="0.3">
      <c r="A230" s="19"/>
      <c r="B230" s="17"/>
      <c r="C230" s="18"/>
      <c r="D230" s="17"/>
      <c r="E230" s="17"/>
      <c r="F230" s="21" t="str">
        <f>IF(OR($B230="",$C230=""),"",$B230&amp;"#"&amp;COUNTIFS($B$4:$B230,$B230,$C$4:$C230,"&lt;&gt;"))</f>
        <v/>
      </c>
    </row>
    <row r="231" spans="1:6" x14ac:dyDescent="0.3">
      <c r="A231" s="19"/>
      <c r="B231" s="17"/>
      <c r="C231" s="18"/>
      <c r="D231" s="17"/>
      <c r="E231" s="17"/>
      <c r="F231" s="21" t="str">
        <f>IF(OR($B231="",$C231=""),"",$B231&amp;"#"&amp;COUNTIFS($B$4:$B231,$B231,$C$4:$C231,"&lt;&gt;"))</f>
        <v/>
      </c>
    </row>
    <row r="232" spans="1:6" x14ac:dyDescent="0.3">
      <c r="A232" s="19"/>
      <c r="B232" s="17"/>
      <c r="C232" s="18"/>
      <c r="D232" s="17"/>
      <c r="E232" s="17"/>
      <c r="F232" s="21" t="str">
        <f>IF(OR($B232="",$C232=""),"",$B232&amp;"#"&amp;COUNTIFS($B$4:$B232,$B232,$C$4:$C232,"&lt;&gt;"))</f>
        <v/>
      </c>
    </row>
    <row r="233" spans="1:6" x14ac:dyDescent="0.3">
      <c r="A233" s="19"/>
      <c r="B233" s="17"/>
      <c r="C233" s="18"/>
      <c r="D233" s="17"/>
      <c r="E233" s="17"/>
      <c r="F233" s="21" t="str">
        <f>IF(OR($B233="",$C233=""),"",$B233&amp;"#"&amp;COUNTIFS($B$4:$B233,$B233,$C$4:$C233,"&lt;&gt;"))</f>
        <v/>
      </c>
    </row>
    <row r="234" spans="1:6" x14ac:dyDescent="0.3">
      <c r="A234" s="19"/>
      <c r="B234" s="17"/>
      <c r="C234" s="18"/>
      <c r="D234" s="17"/>
      <c r="E234" s="17"/>
      <c r="F234" s="21" t="str">
        <f>IF(OR($B234="",$C234=""),"",$B234&amp;"#"&amp;COUNTIFS($B$4:$B234,$B234,$C$4:$C234,"&lt;&gt;"))</f>
        <v/>
      </c>
    </row>
    <row r="235" spans="1:6" x14ac:dyDescent="0.3">
      <c r="A235" s="19"/>
      <c r="B235" s="17"/>
      <c r="C235" s="18"/>
      <c r="D235" s="17"/>
      <c r="E235" s="17"/>
      <c r="F235" s="21" t="str">
        <f>IF(OR($B235="",$C235=""),"",$B235&amp;"#"&amp;COUNTIFS($B$4:$B235,$B235,$C$4:$C235,"&lt;&gt;"))</f>
        <v/>
      </c>
    </row>
    <row r="236" spans="1:6" x14ac:dyDescent="0.3">
      <c r="A236" s="19"/>
      <c r="B236" s="17"/>
      <c r="C236" s="18"/>
      <c r="D236" s="17"/>
      <c r="E236" s="17"/>
      <c r="F236" s="21" t="str">
        <f>IF(OR($B236="",$C236=""),"",$B236&amp;"#"&amp;COUNTIFS($B$4:$B236,$B236,$C$4:$C236,"&lt;&gt;"))</f>
        <v/>
      </c>
    </row>
    <row r="237" spans="1:6" x14ac:dyDescent="0.3">
      <c r="A237" s="19"/>
      <c r="B237" s="17"/>
      <c r="C237" s="18"/>
      <c r="D237" s="17"/>
      <c r="E237" s="17"/>
      <c r="F237" s="21" t="str">
        <f>IF(OR($B237="",$C237=""),"",$B237&amp;"#"&amp;COUNTIFS($B$4:$B237,$B237,$C$4:$C237,"&lt;&gt;"))</f>
        <v/>
      </c>
    </row>
    <row r="238" spans="1:6" x14ac:dyDescent="0.3">
      <c r="A238" s="19"/>
      <c r="B238" s="17"/>
      <c r="C238" s="18"/>
      <c r="D238" s="17"/>
      <c r="E238" s="17"/>
      <c r="F238" s="21" t="str">
        <f>IF(OR($B238="",$C238=""),"",$B238&amp;"#"&amp;COUNTIFS($B$4:$B238,$B238,$C$4:$C238,"&lt;&gt;"))</f>
        <v/>
      </c>
    </row>
    <row r="239" spans="1:6" x14ac:dyDescent="0.3">
      <c r="A239" s="19"/>
      <c r="B239" s="17"/>
      <c r="C239" s="18"/>
      <c r="D239" s="17"/>
      <c r="E239" s="17"/>
      <c r="F239" s="21" t="str">
        <f>IF(OR($B239="",$C239=""),"",$B239&amp;"#"&amp;COUNTIFS($B$4:$B239,$B239,$C$4:$C239,"&lt;&gt;"))</f>
        <v/>
      </c>
    </row>
    <row r="240" spans="1:6" x14ac:dyDescent="0.3">
      <c r="A240" s="19"/>
      <c r="B240" s="17"/>
      <c r="C240" s="18"/>
      <c r="D240" s="17"/>
      <c r="E240" s="17"/>
      <c r="F240" s="21" t="str">
        <f>IF(OR($B240="",$C240=""),"",$B240&amp;"#"&amp;COUNTIFS($B$4:$B240,$B240,$C$4:$C240,"&lt;&gt;"))</f>
        <v/>
      </c>
    </row>
    <row r="241" spans="1:6" x14ac:dyDescent="0.3">
      <c r="A241" s="19"/>
      <c r="B241" s="17"/>
      <c r="C241" s="18"/>
      <c r="D241" s="17"/>
      <c r="E241" s="17"/>
      <c r="F241" s="21" t="str">
        <f>IF(OR($B241="",$C241=""),"",$B241&amp;"#"&amp;COUNTIFS($B$4:$B241,$B241,$C$4:$C241,"&lt;&gt;"))</f>
        <v/>
      </c>
    </row>
    <row r="242" spans="1:6" x14ac:dyDescent="0.3">
      <c r="A242" s="19"/>
      <c r="B242" s="17"/>
      <c r="C242" s="18"/>
      <c r="D242" s="17"/>
      <c r="E242" s="17"/>
      <c r="F242" s="21" t="str">
        <f>IF(OR($B242="",$C242=""),"",$B242&amp;"#"&amp;COUNTIFS($B$4:$B242,$B242,$C$4:$C242,"&lt;&gt;"))</f>
        <v/>
      </c>
    </row>
    <row r="243" spans="1:6" x14ac:dyDescent="0.3">
      <c r="A243" s="19"/>
      <c r="B243" s="17"/>
      <c r="C243" s="18"/>
      <c r="D243" s="17"/>
      <c r="E243" s="17"/>
      <c r="F243" s="21" t="str">
        <f>IF(OR($B243="",$C243=""),"",$B243&amp;"#"&amp;COUNTIFS($B$4:$B243,$B243,$C$4:$C243,"&lt;&gt;"))</f>
        <v/>
      </c>
    </row>
    <row r="244" spans="1:6" x14ac:dyDescent="0.3">
      <c r="A244" s="19"/>
      <c r="B244" s="17"/>
      <c r="C244" s="18"/>
      <c r="D244" s="17"/>
      <c r="E244" s="17"/>
      <c r="F244" s="21" t="str">
        <f>IF(OR($B244="",$C244=""),"",$B244&amp;"#"&amp;COUNTIFS($B$4:$B244,$B244,$C$4:$C244,"&lt;&gt;"))</f>
        <v/>
      </c>
    </row>
    <row r="245" spans="1:6" x14ac:dyDescent="0.3">
      <c r="A245" s="19"/>
      <c r="B245" s="17"/>
      <c r="C245" s="18"/>
      <c r="D245" s="17"/>
      <c r="E245" s="17"/>
      <c r="F245" s="21" t="str">
        <f>IF(OR($B245="",$C245=""),"",$B245&amp;"#"&amp;COUNTIFS($B$4:$B245,$B245,$C$4:$C245,"&lt;&gt;"))</f>
        <v/>
      </c>
    </row>
    <row r="246" spans="1:6" x14ac:dyDescent="0.3">
      <c r="A246" s="19"/>
      <c r="B246" s="17"/>
      <c r="C246" s="18"/>
      <c r="D246" s="17"/>
      <c r="E246" s="17"/>
      <c r="F246" s="21" t="str">
        <f>IF(OR($B246="",$C246=""),"",$B246&amp;"#"&amp;COUNTIFS($B$4:$B246,$B246,$C$4:$C246,"&lt;&gt;"))</f>
        <v/>
      </c>
    </row>
    <row r="247" spans="1:6" x14ac:dyDescent="0.3">
      <c r="A247" s="19"/>
      <c r="B247" s="17"/>
      <c r="C247" s="18"/>
      <c r="D247" s="17"/>
      <c r="E247" s="17"/>
      <c r="F247" s="21" t="str">
        <f>IF(OR($B247="",$C247=""),"",$B247&amp;"#"&amp;COUNTIFS($B$4:$B247,$B247,$C$4:$C247,"&lt;&gt;"))</f>
        <v/>
      </c>
    </row>
    <row r="248" spans="1:6" x14ac:dyDescent="0.3">
      <c r="A248" s="19"/>
      <c r="B248" s="17"/>
      <c r="C248" s="18"/>
      <c r="D248" s="17"/>
      <c r="E248" s="17"/>
      <c r="F248" s="21" t="str">
        <f>IF(OR($B248="",$C248=""),"",$B248&amp;"#"&amp;COUNTIFS($B$4:$B248,$B248,$C$4:$C248,"&lt;&gt;"))</f>
        <v/>
      </c>
    </row>
    <row r="249" spans="1:6" x14ac:dyDescent="0.3">
      <c r="A249" s="19"/>
      <c r="B249" s="17"/>
      <c r="C249" s="18"/>
      <c r="D249" s="17"/>
      <c r="E249" s="17"/>
      <c r="F249" s="21" t="str">
        <f>IF(OR($B249="",$C249=""),"",$B249&amp;"#"&amp;COUNTIFS($B$4:$B249,$B249,$C$4:$C249,"&lt;&gt;"))</f>
        <v/>
      </c>
    </row>
    <row r="250" spans="1:6" x14ac:dyDescent="0.3">
      <c r="A250" s="19"/>
      <c r="B250" s="17"/>
      <c r="C250" s="18"/>
      <c r="D250" s="17"/>
      <c r="E250" s="17"/>
      <c r="F250" s="21" t="str">
        <f>IF(OR($B250="",$C250=""),"",$B250&amp;"#"&amp;COUNTIFS($B$4:$B250,$B250,$C$4:$C250,"&lt;&gt;"))</f>
        <v/>
      </c>
    </row>
    <row r="251" spans="1:6" x14ac:dyDescent="0.3">
      <c r="A251" s="19"/>
      <c r="B251" s="17"/>
      <c r="C251" s="18"/>
      <c r="D251" s="17"/>
      <c r="E251" s="17"/>
      <c r="F251" s="21" t="str">
        <f>IF(OR($B251="",$C251=""),"",$B251&amp;"#"&amp;COUNTIFS($B$4:$B251,$B251,$C$4:$C251,"&lt;&gt;"))</f>
        <v/>
      </c>
    </row>
    <row r="252" spans="1:6" x14ac:dyDescent="0.3">
      <c r="A252" s="19"/>
      <c r="B252" s="17"/>
      <c r="C252" s="18"/>
      <c r="D252" s="17"/>
      <c r="E252" s="17"/>
      <c r="F252" s="21" t="str">
        <f>IF(OR($B252="",$C252=""),"",$B252&amp;"#"&amp;COUNTIFS($B$4:$B252,$B252,$C$4:$C252,"&lt;&gt;"))</f>
        <v/>
      </c>
    </row>
    <row r="253" spans="1:6" x14ac:dyDescent="0.3">
      <c r="A253" s="19"/>
      <c r="B253" s="17"/>
      <c r="C253" s="18"/>
      <c r="D253" s="17"/>
      <c r="E253" s="17"/>
      <c r="F253" s="21" t="str">
        <f>IF(OR($B253="",$C253=""),"",$B253&amp;"#"&amp;COUNTIFS($B$4:$B253,$B253,$C$4:$C253,"&lt;&gt;"))</f>
        <v/>
      </c>
    </row>
    <row r="254" spans="1:6" x14ac:dyDescent="0.3">
      <c r="A254" s="19"/>
      <c r="B254" s="17"/>
      <c r="C254" s="18"/>
      <c r="D254" s="17"/>
      <c r="E254" s="17"/>
      <c r="F254" s="21" t="str">
        <f>IF(OR($B254="",$C254=""),"",$B254&amp;"#"&amp;COUNTIFS($B$4:$B254,$B254,$C$4:$C254,"&lt;&gt;"))</f>
        <v/>
      </c>
    </row>
    <row r="255" spans="1:6" x14ac:dyDescent="0.3">
      <c r="A255" s="19"/>
      <c r="B255" s="17"/>
      <c r="C255" s="18"/>
      <c r="D255" s="17"/>
      <c r="E255" s="17"/>
      <c r="F255" s="21" t="str">
        <f>IF(OR($B255="",$C255=""),"",$B255&amp;"#"&amp;COUNTIFS($B$4:$B255,$B255,$C$4:$C255,"&lt;&gt;"))</f>
        <v/>
      </c>
    </row>
    <row r="256" spans="1:6" x14ac:dyDescent="0.3">
      <c r="A256" s="19"/>
      <c r="B256" s="17"/>
      <c r="C256" s="18"/>
      <c r="D256" s="17"/>
      <c r="E256" s="17"/>
      <c r="F256" s="21" t="str">
        <f>IF(OR($B256="",$C256=""),"",$B256&amp;"#"&amp;COUNTIFS($B$4:$B256,$B256,$C$4:$C256,"&lt;&gt;"))</f>
        <v/>
      </c>
    </row>
    <row r="257" spans="1:6" x14ac:dyDescent="0.3">
      <c r="A257" s="19"/>
      <c r="B257" s="17"/>
      <c r="C257" s="18"/>
      <c r="D257" s="17"/>
      <c r="E257" s="17"/>
      <c r="F257" s="21" t="str">
        <f>IF(OR($B257="",$C257=""),"",$B257&amp;"#"&amp;COUNTIFS($B$4:$B257,$B257,$C$4:$C257,"&lt;&gt;"))</f>
        <v/>
      </c>
    </row>
    <row r="258" spans="1:6" x14ac:dyDescent="0.3">
      <c r="A258" s="19"/>
      <c r="B258" s="17"/>
      <c r="C258" s="18"/>
      <c r="D258" s="17"/>
      <c r="E258" s="17"/>
      <c r="F258" s="21" t="str">
        <f>IF(OR($B258="",$C258=""),"",$B258&amp;"#"&amp;COUNTIFS($B$4:$B258,$B258,$C$4:$C258,"&lt;&gt;"))</f>
        <v/>
      </c>
    </row>
    <row r="259" spans="1:6" x14ac:dyDescent="0.3">
      <c r="A259" s="19"/>
      <c r="B259" s="17"/>
      <c r="C259" s="18"/>
      <c r="D259" s="17"/>
      <c r="E259" s="17"/>
      <c r="F259" s="21" t="str">
        <f>IF(OR($B259="",$C259=""),"",$B259&amp;"#"&amp;COUNTIFS($B$4:$B259,$B259,$C$4:$C259,"&lt;&gt;"))</f>
        <v/>
      </c>
    </row>
    <row r="260" spans="1:6" x14ac:dyDescent="0.3">
      <c r="A260" s="19"/>
      <c r="B260" s="17"/>
      <c r="C260" s="18"/>
      <c r="D260" s="17"/>
      <c r="E260" s="17"/>
      <c r="F260" s="21" t="str">
        <f>IF(OR($B260="",$C260=""),"",$B260&amp;"#"&amp;COUNTIFS($B$4:$B260,$B260,$C$4:$C260,"&lt;&gt;"))</f>
        <v/>
      </c>
    </row>
    <row r="261" spans="1:6" x14ac:dyDescent="0.3">
      <c r="A261" s="19"/>
      <c r="B261" s="17"/>
      <c r="C261" s="18"/>
      <c r="D261" s="17"/>
      <c r="E261" s="17"/>
      <c r="F261" s="21" t="str">
        <f>IF(OR($B261="",$C261=""),"",$B261&amp;"#"&amp;COUNTIFS($B$4:$B261,$B261,$C$4:$C261,"&lt;&gt;"))</f>
        <v/>
      </c>
    </row>
    <row r="262" spans="1:6" x14ac:dyDescent="0.3">
      <c r="A262" s="19"/>
      <c r="B262" s="17"/>
      <c r="C262" s="18"/>
      <c r="D262" s="17"/>
      <c r="E262" s="17"/>
      <c r="F262" s="21" t="str">
        <f>IF(OR($B262="",$C262=""),"",$B262&amp;"#"&amp;COUNTIFS($B$4:$B262,$B262,$C$4:$C262,"&lt;&gt;"))</f>
        <v/>
      </c>
    </row>
    <row r="263" spans="1:6" x14ac:dyDescent="0.3">
      <c r="A263" s="19"/>
      <c r="B263" s="17"/>
      <c r="C263" s="18"/>
      <c r="D263" s="17"/>
      <c r="E263" s="17"/>
      <c r="F263" s="21" t="str">
        <f>IF(OR($B263="",$C263=""),"",$B263&amp;"#"&amp;COUNTIFS($B$4:$B263,$B263,$C$4:$C263,"&lt;&gt;"))</f>
        <v/>
      </c>
    </row>
    <row r="264" spans="1:6" x14ac:dyDescent="0.3">
      <c r="A264" s="19"/>
      <c r="B264" s="17"/>
      <c r="C264" s="18"/>
      <c r="D264" s="17"/>
      <c r="E264" s="17"/>
      <c r="F264" s="21" t="str">
        <f>IF(OR($B264="",$C264=""),"",$B264&amp;"#"&amp;COUNTIFS($B$4:$B264,$B264,$C$4:$C264,"&lt;&gt;"))</f>
        <v/>
      </c>
    </row>
    <row r="265" spans="1:6" x14ac:dyDescent="0.3">
      <c r="A265" s="19"/>
      <c r="B265" s="17"/>
      <c r="C265" s="18"/>
      <c r="D265" s="17"/>
      <c r="E265" s="17"/>
      <c r="F265" s="21" t="str">
        <f>IF(OR($B265="",$C265=""),"",$B265&amp;"#"&amp;COUNTIFS($B$4:$B265,$B265,$C$4:$C265,"&lt;&gt;"))</f>
        <v/>
      </c>
    </row>
    <row r="266" spans="1:6" x14ac:dyDescent="0.3">
      <c r="A266" s="19"/>
      <c r="B266" s="17"/>
      <c r="C266" s="18"/>
      <c r="D266" s="17"/>
      <c r="E266" s="17"/>
      <c r="F266" s="21" t="str">
        <f>IF(OR($B266="",$C266=""),"",$B266&amp;"#"&amp;COUNTIFS($B$4:$B266,$B266,$C$4:$C266,"&lt;&gt;"))</f>
        <v/>
      </c>
    </row>
    <row r="267" spans="1:6" x14ac:dyDescent="0.3">
      <c r="A267" s="19"/>
      <c r="B267" s="17"/>
      <c r="C267" s="18"/>
      <c r="D267" s="17"/>
      <c r="E267" s="17"/>
      <c r="F267" s="21" t="str">
        <f>IF(OR($B267="",$C267=""),"",$B267&amp;"#"&amp;COUNTIFS($B$4:$B267,$B267,$C$4:$C267,"&lt;&gt;"))</f>
        <v/>
      </c>
    </row>
    <row r="268" spans="1:6" x14ac:dyDescent="0.3">
      <c r="A268" s="19"/>
      <c r="B268" s="17"/>
      <c r="C268" s="18"/>
      <c r="D268" s="17"/>
      <c r="E268" s="17"/>
      <c r="F268" s="21" t="str">
        <f>IF(OR($B268="",$C268=""),"",$B268&amp;"#"&amp;COUNTIFS($B$4:$B268,$B268,$C$4:$C268,"&lt;&gt;"))</f>
        <v/>
      </c>
    </row>
    <row r="269" spans="1:6" x14ac:dyDescent="0.3">
      <c r="A269" s="19"/>
      <c r="B269" s="17"/>
      <c r="C269" s="18"/>
      <c r="D269" s="17"/>
      <c r="E269" s="17"/>
      <c r="F269" s="21" t="str">
        <f>IF(OR($B269="",$C269=""),"",$B269&amp;"#"&amp;COUNTIFS($B$4:$B269,$B269,$C$4:$C269,"&lt;&gt;"))</f>
        <v/>
      </c>
    </row>
    <row r="270" spans="1:6" x14ac:dyDescent="0.3">
      <c r="A270" s="19"/>
      <c r="B270" s="17"/>
      <c r="C270" s="18"/>
      <c r="D270" s="17"/>
      <c r="E270" s="17"/>
      <c r="F270" s="21" t="str">
        <f>IF(OR($B270="",$C270=""),"",$B270&amp;"#"&amp;COUNTIFS($B$4:$B270,$B270,$C$4:$C270,"&lt;&gt;"))</f>
        <v/>
      </c>
    </row>
    <row r="271" spans="1:6" x14ac:dyDescent="0.3">
      <c r="A271" s="19"/>
      <c r="B271" s="17"/>
      <c r="C271" s="18"/>
      <c r="D271" s="17"/>
      <c r="E271" s="17"/>
      <c r="F271" s="21" t="str">
        <f>IF(OR($B271="",$C271=""),"",$B271&amp;"#"&amp;COUNTIFS($B$4:$B271,$B271,$C$4:$C271,"&lt;&gt;"))</f>
        <v/>
      </c>
    </row>
    <row r="272" spans="1:6" x14ac:dyDescent="0.3">
      <c r="A272" s="19"/>
      <c r="B272" s="17"/>
      <c r="C272" s="18"/>
      <c r="D272" s="17"/>
      <c r="E272" s="17"/>
      <c r="F272" s="21" t="str">
        <f>IF(OR($B272="",$C272=""),"",$B272&amp;"#"&amp;COUNTIFS($B$4:$B272,$B272,$C$4:$C272,"&lt;&gt;"))</f>
        <v/>
      </c>
    </row>
    <row r="273" spans="1:6" x14ac:dyDescent="0.3">
      <c r="A273" s="19"/>
      <c r="B273" s="17"/>
      <c r="C273" s="18"/>
      <c r="D273" s="17"/>
      <c r="E273" s="17"/>
      <c r="F273" s="21" t="str">
        <f>IF(OR($B273="",$C273=""),"",$B273&amp;"#"&amp;COUNTIFS($B$4:$B273,$B273,$C$4:$C273,"&lt;&gt;"))</f>
        <v/>
      </c>
    </row>
    <row r="274" spans="1:6" x14ac:dyDescent="0.3">
      <c r="A274" s="19"/>
      <c r="B274" s="17"/>
      <c r="C274" s="18"/>
      <c r="D274" s="17"/>
      <c r="E274" s="17"/>
      <c r="F274" s="21" t="str">
        <f>IF(OR($B274="",$C274=""),"",$B274&amp;"#"&amp;COUNTIFS($B$4:$B274,$B274,$C$4:$C274,"&lt;&gt;"))</f>
        <v/>
      </c>
    </row>
    <row r="275" spans="1:6" x14ac:dyDescent="0.3">
      <c r="A275" s="19"/>
      <c r="B275" s="17"/>
      <c r="C275" s="18"/>
      <c r="D275" s="17"/>
      <c r="E275" s="17"/>
      <c r="F275" s="21" t="str">
        <f>IF(OR($B275="",$C275=""),"",$B275&amp;"#"&amp;COUNTIFS($B$4:$B275,$B275,$C$4:$C275,"&lt;&gt;"))</f>
        <v/>
      </c>
    </row>
    <row r="276" spans="1:6" x14ac:dyDescent="0.3">
      <c r="A276" s="19"/>
      <c r="B276" s="17"/>
      <c r="C276" s="18"/>
      <c r="D276" s="17"/>
      <c r="E276" s="17"/>
      <c r="F276" s="21" t="str">
        <f>IF(OR($B276="",$C276=""),"",$B276&amp;"#"&amp;COUNTIFS($B$4:$B276,$B276,$C$4:$C276,"&lt;&gt;"))</f>
        <v/>
      </c>
    </row>
    <row r="277" spans="1:6" x14ac:dyDescent="0.3">
      <c r="A277" s="19"/>
      <c r="B277" s="17"/>
      <c r="C277" s="18"/>
      <c r="D277" s="17"/>
      <c r="E277" s="17"/>
      <c r="F277" s="21" t="str">
        <f>IF(OR($B277="",$C277=""),"",$B277&amp;"#"&amp;COUNTIFS($B$4:$B277,$B277,$C$4:$C277,"&lt;&gt;"))</f>
        <v/>
      </c>
    </row>
    <row r="278" spans="1:6" x14ac:dyDescent="0.3">
      <c r="A278" s="19"/>
      <c r="B278" s="17"/>
      <c r="C278" s="18"/>
      <c r="D278" s="17"/>
      <c r="E278" s="17"/>
      <c r="F278" s="21" t="str">
        <f>IF(OR($B278="",$C278=""),"",$B278&amp;"#"&amp;COUNTIFS($B$4:$B278,$B278,$C$4:$C278,"&lt;&gt;"))</f>
        <v/>
      </c>
    </row>
    <row r="279" spans="1:6" x14ac:dyDescent="0.3">
      <c r="A279" s="19"/>
      <c r="B279" s="17"/>
      <c r="C279" s="18"/>
      <c r="D279" s="17"/>
      <c r="E279" s="17"/>
      <c r="F279" s="21" t="str">
        <f>IF(OR($B279="",$C279=""),"",$B279&amp;"#"&amp;COUNTIFS($B$4:$B279,$B279,$C$4:$C279,"&lt;&gt;"))</f>
        <v/>
      </c>
    </row>
    <row r="280" spans="1:6" x14ac:dyDescent="0.3">
      <c r="A280" s="19"/>
      <c r="B280" s="17"/>
      <c r="C280" s="18"/>
      <c r="D280" s="17"/>
      <c r="E280" s="17"/>
      <c r="F280" s="21" t="str">
        <f>IF(OR($B280="",$C280=""),"",$B280&amp;"#"&amp;COUNTIFS($B$4:$B280,$B280,$C$4:$C280,"&lt;&gt;"))</f>
        <v/>
      </c>
    </row>
    <row r="281" spans="1:6" x14ac:dyDescent="0.3">
      <c r="A281" s="19"/>
      <c r="B281" s="17"/>
      <c r="C281" s="18"/>
      <c r="D281" s="17"/>
      <c r="E281" s="17"/>
      <c r="F281" s="21" t="str">
        <f>IF(OR($B281="",$C281=""),"",$B281&amp;"#"&amp;COUNTIFS($B$4:$B281,$B281,$C$4:$C281,"&lt;&gt;"))</f>
        <v/>
      </c>
    </row>
    <row r="282" spans="1:6" x14ac:dyDescent="0.3">
      <c r="A282" s="19"/>
      <c r="B282" s="17"/>
      <c r="C282" s="18"/>
      <c r="D282" s="17"/>
      <c r="E282" s="17"/>
      <c r="F282" s="21" t="str">
        <f>IF(OR($B282="",$C282=""),"",$B282&amp;"#"&amp;COUNTIFS($B$4:$B282,$B282,$C$4:$C282,"&lt;&gt;"))</f>
        <v/>
      </c>
    </row>
    <row r="283" spans="1:6" x14ac:dyDescent="0.3">
      <c r="A283" s="19"/>
      <c r="B283" s="17"/>
      <c r="C283" s="18"/>
      <c r="D283" s="17"/>
      <c r="E283" s="17"/>
      <c r="F283" s="21" t="str">
        <f>IF(OR($B283="",$C283=""),"",$B283&amp;"#"&amp;COUNTIFS($B$4:$B283,$B283,$C$4:$C283,"&lt;&gt;"))</f>
        <v/>
      </c>
    </row>
    <row r="284" spans="1:6" x14ac:dyDescent="0.3">
      <c r="A284" s="19"/>
      <c r="B284" s="17"/>
      <c r="C284" s="18"/>
      <c r="D284" s="17"/>
      <c r="E284" s="17"/>
      <c r="F284" s="21" t="str">
        <f>IF(OR($B284="",$C284=""),"",$B284&amp;"#"&amp;COUNTIFS($B$4:$B284,$B284,$C$4:$C284,"&lt;&gt;"))</f>
        <v/>
      </c>
    </row>
    <row r="285" spans="1:6" x14ac:dyDescent="0.3">
      <c r="A285" s="19"/>
      <c r="B285" s="17"/>
      <c r="C285" s="18"/>
      <c r="D285" s="17"/>
      <c r="E285" s="17"/>
      <c r="F285" s="21" t="str">
        <f>IF(OR($B285="",$C285=""),"",$B285&amp;"#"&amp;COUNTIFS($B$4:$B285,$B285,$C$4:$C285,"&lt;&gt;"))</f>
        <v/>
      </c>
    </row>
    <row r="286" spans="1:6" x14ac:dyDescent="0.3">
      <c r="A286" s="19"/>
      <c r="B286" s="17"/>
      <c r="C286" s="18"/>
      <c r="D286" s="17"/>
      <c r="E286" s="17"/>
      <c r="F286" s="21" t="str">
        <f>IF(OR($B286="",$C286=""),"",$B286&amp;"#"&amp;COUNTIFS($B$4:$B286,$B286,$C$4:$C286,"&lt;&gt;"))</f>
        <v/>
      </c>
    </row>
    <row r="287" spans="1:6" x14ac:dyDescent="0.3">
      <c r="A287" s="19"/>
      <c r="B287" s="17"/>
      <c r="C287" s="18"/>
      <c r="D287" s="17"/>
      <c r="E287" s="17"/>
      <c r="F287" s="21" t="str">
        <f>IF(OR($B287="",$C287=""),"",$B287&amp;"#"&amp;COUNTIFS($B$4:$B287,$B287,$C$4:$C287,"&lt;&gt;"))</f>
        <v/>
      </c>
    </row>
    <row r="288" spans="1:6" x14ac:dyDescent="0.3">
      <c r="A288" s="19"/>
      <c r="B288" s="17"/>
      <c r="C288" s="18"/>
      <c r="D288" s="17"/>
      <c r="E288" s="17"/>
      <c r="F288" s="21" t="str">
        <f>IF(OR($B288="",$C288=""),"",$B288&amp;"#"&amp;COUNTIFS($B$4:$B288,$B288,$C$4:$C288,"&lt;&gt;"))</f>
        <v/>
      </c>
    </row>
    <row r="289" spans="1:6" x14ac:dyDescent="0.3">
      <c r="A289" s="19"/>
      <c r="B289" s="17"/>
      <c r="C289" s="18"/>
      <c r="D289" s="17"/>
      <c r="E289" s="17"/>
      <c r="F289" s="21" t="str">
        <f>IF(OR($B289="",$C289=""),"",$B289&amp;"#"&amp;COUNTIFS($B$4:$B289,$B289,$C$4:$C289,"&lt;&gt;"))</f>
        <v/>
      </c>
    </row>
    <row r="290" spans="1:6" x14ac:dyDescent="0.3">
      <c r="A290" s="19"/>
      <c r="B290" s="17"/>
      <c r="C290" s="18"/>
      <c r="D290" s="17"/>
      <c r="E290" s="17"/>
      <c r="F290" s="21" t="str">
        <f>IF(OR($B290="",$C290=""),"",$B290&amp;"#"&amp;COUNTIFS($B$4:$B290,$B290,$C$4:$C290,"&lt;&gt;"))</f>
        <v/>
      </c>
    </row>
    <row r="291" spans="1:6" x14ac:dyDescent="0.3">
      <c r="A291" s="19"/>
      <c r="B291" s="17"/>
      <c r="C291" s="18"/>
      <c r="D291" s="17"/>
      <c r="E291" s="17"/>
      <c r="F291" s="21" t="str">
        <f>IF(OR($B291="",$C291=""),"",$B291&amp;"#"&amp;COUNTIFS($B$4:$B291,$B291,$C$4:$C291,"&lt;&gt;"))</f>
        <v/>
      </c>
    </row>
    <row r="292" spans="1:6" x14ac:dyDescent="0.3">
      <c r="A292" s="19"/>
      <c r="B292" s="17"/>
      <c r="C292" s="18"/>
      <c r="D292" s="17"/>
      <c r="E292" s="17"/>
      <c r="F292" s="21" t="str">
        <f>IF(OR($B292="",$C292=""),"",$B292&amp;"#"&amp;COUNTIFS($B$4:$B292,$B292,$C$4:$C292,"&lt;&gt;"))</f>
        <v/>
      </c>
    </row>
    <row r="293" spans="1:6" x14ac:dyDescent="0.3">
      <c r="A293" s="19"/>
      <c r="B293" s="17"/>
      <c r="C293" s="18"/>
      <c r="D293" s="17"/>
      <c r="E293" s="17"/>
      <c r="F293" s="21" t="str">
        <f>IF(OR($B293="",$C293=""),"",$B293&amp;"#"&amp;COUNTIFS($B$4:$B293,$B293,$C$4:$C293,"&lt;&gt;"))</f>
        <v/>
      </c>
    </row>
    <row r="294" spans="1:6" x14ac:dyDescent="0.3">
      <c r="A294" s="19"/>
      <c r="B294" s="17"/>
      <c r="C294" s="18"/>
      <c r="D294" s="17"/>
      <c r="E294" s="17"/>
      <c r="F294" s="21" t="str">
        <f>IF(OR($B294="",$C294=""),"",$B294&amp;"#"&amp;COUNTIFS($B$4:$B294,$B294,$C$4:$C294,"&lt;&gt;"))</f>
        <v/>
      </c>
    </row>
    <row r="295" spans="1:6" x14ac:dyDescent="0.3">
      <c r="A295" s="19"/>
      <c r="B295" s="17"/>
      <c r="C295" s="18"/>
      <c r="D295" s="17"/>
      <c r="E295" s="17"/>
      <c r="F295" s="21" t="str">
        <f>IF(OR($B295="",$C295=""),"",$B295&amp;"#"&amp;COUNTIFS($B$4:$B295,$B295,$C$4:$C295,"&lt;&gt;"))</f>
        <v/>
      </c>
    </row>
    <row r="296" spans="1:6" x14ac:dyDescent="0.3">
      <c r="A296" s="19"/>
      <c r="B296" s="17"/>
      <c r="C296" s="18"/>
      <c r="D296" s="17"/>
      <c r="E296" s="17"/>
      <c r="F296" s="21" t="str">
        <f>IF(OR($B296="",$C296=""),"",$B296&amp;"#"&amp;COUNTIFS($B$4:$B296,$B296,$C$4:$C296,"&lt;&gt;"))</f>
        <v/>
      </c>
    </row>
    <row r="297" spans="1:6" x14ac:dyDescent="0.3">
      <c r="A297" s="19"/>
      <c r="B297" s="17"/>
      <c r="C297" s="18"/>
      <c r="D297" s="17"/>
      <c r="E297" s="17"/>
      <c r="F297" s="21" t="str">
        <f>IF(OR($B297="",$C297=""),"",$B297&amp;"#"&amp;COUNTIFS($B$4:$B297,$B297,$C$4:$C297,"&lt;&gt;"))</f>
        <v/>
      </c>
    </row>
    <row r="298" spans="1:6" x14ac:dyDescent="0.3">
      <c r="A298" s="19"/>
      <c r="B298" s="17"/>
      <c r="C298" s="18"/>
      <c r="D298" s="17"/>
      <c r="E298" s="17"/>
      <c r="F298" s="21" t="str">
        <f>IF(OR($B298="",$C298=""),"",$B298&amp;"#"&amp;COUNTIFS($B$4:$B298,$B298,$C$4:$C298,"&lt;&gt;"))</f>
        <v/>
      </c>
    </row>
    <row r="299" spans="1:6" x14ac:dyDescent="0.3">
      <c r="A299" s="19"/>
      <c r="B299" s="17"/>
      <c r="C299" s="18"/>
      <c r="D299" s="17"/>
      <c r="E299" s="17"/>
      <c r="F299" s="21" t="str">
        <f>IF(OR($B299="",$C299=""),"",$B299&amp;"#"&amp;COUNTIFS($B$4:$B299,$B299,$C$4:$C299,"&lt;&gt;"))</f>
        <v/>
      </c>
    </row>
    <row r="300" spans="1:6" x14ac:dyDescent="0.3">
      <c r="A300" s="19"/>
      <c r="B300" s="17"/>
      <c r="C300" s="18"/>
      <c r="D300" s="17"/>
      <c r="E300" s="17"/>
      <c r="F300" s="21" t="str">
        <f>IF(OR($B300="",$C300=""),"",$B300&amp;"#"&amp;COUNTIFS($B$4:$B300,$B300,$C$4:$C300,"&lt;&gt;"))</f>
        <v/>
      </c>
    </row>
    <row r="301" spans="1:6" x14ac:dyDescent="0.3">
      <c r="A301" s="19"/>
      <c r="B301" s="17"/>
      <c r="C301" s="18"/>
      <c r="D301" s="17"/>
      <c r="E301" s="17"/>
      <c r="F301" s="21" t="str">
        <f>IF(OR($B301="",$C301=""),"",$B301&amp;"#"&amp;COUNTIFS($B$4:$B301,$B301,$C$4:$C301,"&lt;&gt;"))</f>
        <v/>
      </c>
    </row>
    <row r="302" spans="1:6" x14ac:dyDescent="0.3">
      <c r="A302" s="19"/>
      <c r="B302" s="17"/>
      <c r="C302" s="18"/>
      <c r="D302" s="17"/>
      <c r="E302" s="17"/>
      <c r="F302" s="21" t="str">
        <f>IF(OR($B302="",$C302=""),"",$B302&amp;"#"&amp;COUNTIFS($B$4:$B302,$B302,$C$4:$C302,"&lt;&gt;"))</f>
        <v/>
      </c>
    </row>
    <row r="303" spans="1:6" x14ac:dyDescent="0.3">
      <c r="A303" s="19"/>
      <c r="B303" s="17"/>
      <c r="C303" s="18"/>
      <c r="D303" s="17"/>
      <c r="E303" s="17"/>
      <c r="F303" s="21" t="str">
        <f>IF(OR($B303="",$C303=""),"",$B303&amp;"#"&amp;COUNTIFS($B$4:$B303,$B303,$C$4:$C303,"&lt;&gt;"))</f>
        <v/>
      </c>
    </row>
    <row r="304" spans="1:6" x14ac:dyDescent="0.3">
      <c r="A304" s="19"/>
      <c r="B304" s="17"/>
      <c r="C304" s="18"/>
      <c r="D304" s="17"/>
      <c r="E304" s="17"/>
      <c r="F304" s="21" t="str">
        <f>IF(OR($B304="",$C304=""),"",$B304&amp;"#"&amp;COUNTIFS($B$4:$B304,$B304,$C$4:$C304,"&lt;&gt;"))</f>
        <v/>
      </c>
    </row>
    <row r="305" spans="1:6" x14ac:dyDescent="0.3">
      <c r="A305" s="19"/>
      <c r="B305" s="17"/>
      <c r="C305" s="18"/>
      <c r="D305" s="17"/>
      <c r="E305" s="17"/>
      <c r="F305" s="21" t="str">
        <f>IF(OR($B305="",$C305=""),"",$B305&amp;"#"&amp;COUNTIFS($B$4:$B305,$B305,$C$4:$C305,"&lt;&gt;"))</f>
        <v/>
      </c>
    </row>
    <row r="306" spans="1:6" x14ac:dyDescent="0.3">
      <c r="A306" s="19"/>
      <c r="B306" s="17"/>
      <c r="C306" s="18"/>
      <c r="D306" s="17"/>
      <c r="E306" s="17"/>
      <c r="F306" s="21" t="str">
        <f>IF(OR($B306="",$C306=""),"",$B306&amp;"#"&amp;COUNTIFS($B$4:$B306,$B306,$C$4:$C306,"&lt;&gt;"))</f>
        <v/>
      </c>
    </row>
    <row r="307" spans="1:6" x14ac:dyDescent="0.3">
      <c r="A307" s="19"/>
      <c r="B307" s="17"/>
      <c r="C307" s="18"/>
      <c r="D307" s="17"/>
      <c r="E307" s="17"/>
      <c r="F307" s="21" t="str">
        <f>IF(OR($B307="",$C307=""),"",$B307&amp;"#"&amp;COUNTIFS($B$4:$B307,$B307,$C$4:$C307,"&lt;&gt;"))</f>
        <v/>
      </c>
    </row>
    <row r="308" spans="1:6" x14ac:dyDescent="0.3">
      <c r="A308" s="19"/>
      <c r="B308" s="17"/>
      <c r="C308" s="18"/>
      <c r="D308" s="17"/>
      <c r="E308" s="17"/>
      <c r="F308" s="21" t="str">
        <f>IF(OR($B308="",$C308=""),"",$B308&amp;"#"&amp;COUNTIFS($B$4:$B308,$B308,$C$4:$C308,"&lt;&gt;"))</f>
        <v/>
      </c>
    </row>
    <row r="309" spans="1:6" x14ac:dyDescent="0.3">
      <c r="A309" s="19"/>
      <c r="B309" s="17"/>
      <c r="C309" s="18"/>
      <c r="D309" s="17"/>
      <c r="E309" s="17"/>
      <c r="F309" s="21" t="str">
        <f>IF(OR($B309="",$C309=""),"",$B309&amp;"#"&amp;COUNTIFS($B$4:$B309,$B309,$C$4:$C309,"&lt;&gt;"))</f>
        <v/>
      </c>
    </row>
    <row r="310" spans="1:6" x14ac:dyDescent="0.3">
      <c r="A310" s="19"/>
      <c r="B310" s="17"/>
      <c r="C310" s="18"/>
      <c r="D310" s="17"/>
      <c r="E310" s="17"/>
      <c r="F310" s="21" t="str">
        <f>IF(OR($B310="",$C310=""),"",$B310&amp;"#"&amp;COUNTIFS($B$4:$B310,$B310,$C$4:$C310,"&lt;&gt;"))</f>
        <v/>
      </c>
    </row>
    <row r="311" spans="1:6" x14ac:dyDescent="0.3">
      <c r="A311" s="19"/>
      <c r="B311" s="17"/>
      <c r="C311" s="18"/>
      <c r="D311" s="17"/>
      <c r="E311" s="17"/>
      <c r="F311" s="21" t="str">
        <f>IF(OR($B311="",$C311=""),"",$B311&amp;"#"&amp;COUNTIFS($B$4:$B311,$B311,$C$4:$C311,"&lt;&gt;"))</f>
        <v/>
      </c>
    </row>
    <row r="312" spans="1:6" x14ac:dyDescent="0.3">
      <c r="A312" s="19"/>
      <c r="B312" s="17"/>
      <c r="C312" s="18"/>
      <c r="D312" s="17"/>
      <c r="E312" s="17"/>
      <c r="F312" s="21" t="str">
        <f>IF(OR($B312="",$C312=""),"",$B312&amp;"#"&amp;COUNTIFS($B$4:$B312,$B312,$C$4:$C312,"&lt;&gt;"))</f>
        <v/>
      </c>
    </row>
    <row r="313" spans="1:6" x14ac:dyDescent="0.3">
      <c r="A313" s="19"/>
      <c r="B313" s="17"/>
      <c r="C313" s="18"/>
      <c r="D313" s="17"/>
      <c r="E313" s="17"/>
      <c r="F313" s="21" t="str">
        <f>IF(OR($B313="",$C313=""),"",$B313&amp;"#"&amp;COUNTIFS($B$4:$B313,$B313,$C$4:$C313,"&lt;&gt;"))</f>
        <v/>
      </c>
    </row>
    <row r="314" spans="1:6" x14ac:dyDescent="0.3">
      <c r="A314" s="19"/>
      <c r="B314" s="17"/>
      <c r="C314" s="18"/>
      <c r="D314" s="17"/>
      <c r="E314" s="17"/>
      <c r="F314" s="21" t="str">
        <f>IF(OR($B314="",$C314=""),"",$B314&amp;"#"&amp;COUNTIFS($B$4:$B314,$B314,$C$4:$C314,"&lt;&gt;"))</f>
        <v/>
      </c>
    </row>
    <row r="315" spans="1:6" x14ac:dyDescent="0.3">
      <c r="A315" s="19"/>
      <c r="B315" s="17"/>
      <c r="C315" s="18"/>
      <c r="D315" s="17"/>
      <c r="E315" s="17"/>
      <c r="F315" s="21" t="str">
        <f>IF(OR($B315="",$C315=""),"",$B315&amp;"#"&amp;COUNTIFS($B$4:$B315,$B315,$C$4:$C315,"&lt;&gt;"))</f>
        <v/>
      </c>
    </row>
    <row r="316" spans="1:6" x14ac:dyDescent="0.3">
      <c r="A316" s="19"/>
      <c r="B316" s="17"/>
      <c r="C316" s="18"/>
      <c r="D316" s="17"/>
      <c r="E316" s="17"/>
      <c r="F316" s="21" t="str">
        <f>IF(OR($B316="",$C316=""),"",$B316&amp;"#"&amp;COUNTIFS($B$4:$B316,$B316,$C$4:$C316,"&lt;&gt;"))</f>
        <v/>
      </c>
    </row>
    <row r="317" spans="1:6" x14ac:dyDescent="0.3">
      <c r="A317" s="19"/>
      <c r="B317" s="17"/>
      <c r="C317" s="18"/>
      <c r="D317" s="17"/>
      <c r="E317" s="17"/>
      <c r="F317" s="21" t="str">
        <f>IF(OR($B317="",$C317=""),"",$B317&amp;"#"&amp;COUNTIFS($B$4:$B317,$B317,$C$4:$C317,"&lt;&gt;"))</f>
        <v/>
      </c>
    </row>
    <row r="318" spans="1:6" x14ac:dyDescent="0.3">
      <c r="A318" s="19"/>
      <c r="B318" s="17"/>
      <c r="C318" s="18"/>
      <c r="D318" s="17"/>
      <c r="E318" s="17"/>
      <c r="F318" s="21" t="str">
        <f>IF(OR($B318="",$C318=""),"",$B318&amp;"#"&amp;COUNTIFS($B$4:$B318,$B318,$C$4:$C318,"&lt;&gt;"))</f>
        <v/>
      </c>
    </row>
    <row r="319" spans="1:6" x14ac:dyDescent="0.3">
      <c r="A319" s="19"/>
      <c r="B319" s="17"/>
      <c r="C319" s="18"/>
      <c r="D319" s="17"/>
      <c r="E319" s="17"/>
      <c r="F319" s="21" t="str">
        <f>IF(OR($B319="",$C319=""),"",$B319&amp;"#"&amp;COUNTIFS($B$4:$B319,$B319,$C$4:$C319,"&lt;&gt;"))</f>
        <v/>
      </c>
    </row>
    <row r="320" spans="1:6" x14ac:dyDescent="0.3">
      <c r="A320" s="19"/>
      <c r="B320" s="17"/>
      <c r="C320" s="18"/>
      <c r="D320" s="17"/>
      <c r="E320" s="17"/>
      <c r="F320" s="21" t="str">
        <f>IF(OR($B320="",$C320=""),"",$B320&amp;"#"&amp;COUNTIFS($B$4:$B320,$B320,$C$4:$C320,"&lt;&gt;"))</f>
        <v/>
      </c>
    </row>
    <row r="321" spans="1:6" x14ac:dyDescent="0.3">
      <c r="A321" s="19"/>
      <c r="B321" s="17"/>
      <c r="C321" s="18"/>
      <c r="D321" s="17"/>
      <c r="E321" s="17"/>
      <c r="F321" s="21" t="str">
        <f>IF(OR($B321="",$C321=""),"",$B321&amp;"#"&amp;COUNTIFS($B$4:$B321,$B321,$C$4:$C321,"&lt;&gt;"))</f>
        <v/>
      </c>
    </row>
    <row r="322" spans="1:6" x14ac:dyDescent="0.3">
      <c r="A322" s="19"/>
      <c r="B322" s="17"/>
      <c r="C322" s="18"/>
      <c r="D322" s="17"/>
      <c r="E322" s="17"/>
      <c r="F322" s="21" t="str">
        <f>IF(OR($B322="",$C322=""),"",$B322&amp;"#"&amp;COUNTIFS($B$4:$B322,$B322,$C$4:$C322,"&lt;&gt;"))</f>
        <v/>
      </c>
    </row>
    <row r="323" spans="1:6" x14ac:dyDescent="0.3">
      <c r="A323" s="19"/>
      <c r="B323" s="17"/>
      <c r="C323" s="18"/>
      <c r="D323" s="17"/>
      <c r="E323" s="17"/>
      <c r="F323" s="21" t="str">
        <f>IF(OR($B323="",$C323=""),"",$B323&amp;"#"&amp;COUNTIFS($B$4:$B323,$B323,$C$4:$C323,"&lt;&gt;"))</f>
        <v/>
      </c>
    </row>
    <row r="324" spans="1:6" x14ac:dyDescent="0.3">
      <c r="A324" s="19"/>
      <c r="B324" s="17"/>
      <c r="C324" s="18"/>
      <c r="D324" s="17"/>
      <c r="E324" s="17"/>
      <c r="F324" s="21" t="str">
        <f>IF(OR($B324="",$C324=""),"",$B324&amp;"#"&amp;COUNTIFS($B$4:$B324,$B324,$C$4:$C324,"&lt;&gt;"))</f>
        <v/>
      </c>
    </row>
    <row r="325" spans="1:6" x14ac:dyDescent="0.3">
      <c r="A325" s="19"/>
      <c r="B325" s="17"/>
      <c r="C325" s="18"/>
      <c r="D325" s="17"/>
      <c r="E325" s="17"/>
      <c r="F325" s="21" t="str">
        <f>IF(OR($B325="",$C325=""),"",$B325&amp;"#"&amp;COUNTIFS($B$4:$B325,$B325,$C$4:$C325,"&lt;&gt;"))</f>
        <v/>
      </c>
    </row>
    <row r="326" spans="1:6" x14ac:dyDescent="0.3">
      <c r="A326" s="19"/>
      <c r="B326" s="17"/>
      <c r="C326" s="18"/>
      <c r="D326" s="17"/>
      <c r="E326" s="17"/>
      <c r="F326" s="21" t="str">
        <f>IF(OR($B326="",$C326=""),"",$B326&amp;"#"&amp;COUNTIFS($B$4:$B326,$B326,$C$4:$C326,"&lt;&gt;"))</f>
        <v/>
      </c>
    </row>
    <row r="327" spans="1:6" x14ac:dyDescent="0.3">
      <c r="A327" s="19"/>
      <c r="B327" s="17"/>
      <c r="C327" s="18"/>
      <c r="D327" s="17"/>
      <c r="E327" s="17"/>
      <c r="F327" s="21" t="str">
        <f>IF(OR($B327="",$C327=""),"",$B327&amp;"#"&amp;COUNTIFS($B$4:$B327,$B327,$C$4:$C327,"&lt;&gt;"))</f>
        <v/>
      </c>
    </row>
    <row r="328" spans="1:6" x14ac:dyDescent="0.3">
      <c r="A328" s="19"/>
      <c r="B328" s="17"/>
      <c r="C328" s="18"/>
      <c r="D328" s="17"/>
      <c r="E328" s="17"/>
      <c r="F328" s="21" t="str">
        <f>IF(OR($B328="",$C328=""),"",$B328&amp;"#"&amp;COUNTIFS($B$4:$B328,$B328,$C$4:$C328,"&lt;&gt;"))</f>
        <v/>
      </c>
    </row>
    <row r="329" spans="1:6" x14ac:dyDescent="0.3">
      <c r="A329" s="19"/>
      <c r="B329" s="17"/>
      <c r="C329" s="18"/>
      <c r="D329" s="17"/>
      <c r="E329" s="17"/>
      <c r="F329" s="21" t="str">
        <f>IF(OR($B329="",$C329=""),"",$B329&amp;"#"&amp;COUNTIFS($B$4:$B329,$B329,$C$4:$C329,"&lt;&gt;"))</f>
        <v/>
      </c>
    </row>
    <row r="330" spans="1:6" x14ac:dyDescent="0.3">
      <c r="A330" s="19"/>
      <c r="B330" s="17"/>
      <c r="C330" s="18"/>
      <c r="D330" s="17"/>
      <c r="E330" s="17"/>
      <c r="F330" s="21" t="str">
        <f>IF(OR($B330="",$C330=""),"",$B330&amp;"#"&amp;COUNTIFS($B$4:$B330,$B330,$C$4:$C330,"&lt;&gt;"))</f>
        <v/>
      </c>
    </row>
    <row r="331" spans="1:6" x14ac:dyDescent="0.3">
      <c r="A331" s="19"/>
      <c r="B331" s="17"/>
      <c r="C331" s="18"/>
      <c r="D331" s="17"/>
      <c r="E331" s="17"/>
      <c r="F331" s="21" t="str">
        <f>IF(OR($B331="",$C331=""),"",$B331&amp;"#"&amp;COUNTIFS($B$4:$B331,$B331,$C$4:$C331,"&lt;&gt;"))</f>
        <v/>
      </c>
    </row>
    <row r="332" spans="1:6" x14ac:dyDescent="0.3">
      <c r="A332" s="19"/>
      <c r="B332" s="17"/>
      <c r="C332" s="18"/>
      <c r="D332" s="17"/>
      <c r="E332" s="17"/>
      <c r="F332" s="21" t="str">
        <f>IF(OR($B332="",$C332=""),"",$B332&amp;"#"&amp;COUNTIFS($B$4:$B332,$B332,$C$4:$C332,"&lt;&gt;"))</f>
        <v/>
      </c>
    </row>
    <row r="333" spans="1:6" x14ac:dyDescent="0.3">
      <c r="A333" s="19"/>
      <c r="B333" s="17"/>
      <c r="C333" s="18"/>
      <c r="D333" s="17"/>
      <c r="E333" s="17"/>
      <c r="F333" s="21" t="str">
        <f>IF(OR($B333="",$C333=""),"",$B333&amp;"#"&amp;COUNTIFS($B$4:$B333,$B333,$C$4:$C333,"&lt;&gt;"))</f>
        <v/>
      </c>
    </row>
    <row r="334" spans="1:6" x14ac:dyDescent="0.3">
      <c r="A334" s="19"/>
      <c r="B334" s="17"/>
      <c r="C334" s="18"/>
      <c r="D334" s="17"/>
      <c r="E334" s="17"/>
      <c r="F334" s="21" t="str">
        <f>IF(OR($B334="",$C334=""),"",$B334&amp;"#"&amp;COUNTIFS($B$4:$B334,$B334,$C$4:$C334,"&lt;&gt;"))</f>
        <v/>
      </c>
    </row>
    <row r="335" spans="1:6" x14ac:dyDescent="0.3">
      <c r="A335" s="19"/>
      <c r="B335" s="17"/>
      <c r="C335" s="18"/>
      <c r="D335" s="17"/>
      <c r="E335" s="17"/>
      <c r="F335" s="21" t="str">
        <f>IF(OR($B335="",$C335=""),"",$B335&amp;"#"&amp;COUNTIFS($B$4:$B335,$B335,$C$4:$C335,"&lt;&gt;"))</f>
        <v/>
      </c>
    </row>
    <row r="336" spans="1:6" x14ac:dyDescent="0.3">
      <c r="A336" s="19"/>
      <c r="B336" s="17"/>
      <c r="C336" s="18"/>
      <c r="D336" s="17"/>
      <c r="E336" s="17"/>
      <c r="F336" s="21" t="str">
        <f>IF(OR($B336="",$C336=""),"",$B336&amp;"#"&amp;COUNTIFS($B$4:$B336,$B336,$C$4:$C336,"&lt;&gt;"))</f>
        <v/>
      </c>
    </row>
    <row r="337" spans="1:6" x14ac:dyDescent="0.3">
      <c r="A337" s="19"/>
      <c r="B337" s="17"/>
      <c r="C337" s="18"/>
      <c r="D337" s="17"/>
      <c r="E337" s="17"/>
      <c r="F337" s="21" t="str">
        <f>IF(OR($B337="",$C337=""),"",$B337&amp;"#"&amp;COUNTIFS($B$4:$B337,$B337,$C$4:$C337,"&lt;&gt;"))</f>
        <v/>
      </c>
    </row>
    <row r="338" spans="1:6" x14ac:dyDescent="0.3">
      <c r="A338" s="19"/>
      <c r="B338" s="17"/>
      <c r="C338" s="18"/>
      <c r="D338" s="17"/>
      <c r="E338" s="17"/>
      <c r="F338" s="21" t="str">
        <f>IF(OR($B338="",$C338=""),"",$B338&amp;"#"&amp;COUNTIFS($B$4:$B338,$B338,$C$4:$C338,"&lt;&gt;"))</f>
        <v/>
      </c>
    </row>
    <row r="339" spans="1:6" x14ac:dyDescent="0.3">
      <c r="A339" s="19"/>
      <c r="B339" s="17"/>
      <c r="C339" s="18"/>
      <c r="D339" s="17"/>
      <c r="E339" s="17"/>
      <c r="F339" s="21" t="str">
        <f>IF(OR($B339="",$C339=""),"",$B339&amp;"#"&amp;COUNTIFS($B$4:$B339,$B339,$C$4:$C339,"&lt;&gt;"))</f>
        <v/>
      </c>
    </row>
    <row r="340" spans="1:6" x14ac:dyDescent="0.3">
      <c r="A340" s="19"/>
      <c r="B340" s="17"/>
      <c r="C340" s="18"/>
      <c r="D340" s="17"/>
      <c r="E340" s="17"/>
      <c r="F340" s="21" t="str">
        <f>IF(OR($B340="",$C340=""),"",$B340&amp;"#"&amp;COUNTIFS($B$4:$B340,$B340,$C$4:$C340,"&lt;&gt;"))</f>
        <v/>
      </c>
    </row>
    <row r="341" spans="1:6" x14ac:dyDescent="0.3">
      <c r="A341" s="19"/>
      <c r="B341" s="17"/>
      <c r="C341" s="18"/>
      <c r="D341" s="17"/>
      <c r="E341" s="17"/>
      <c r="F341" s="21" t="str">
        <f>IF(OR($B341="",$C341=""),"",$B341&amp;"#"&amp;COUNTIFS($B$4:$B341,$B341,$C$4:$C341,"&lt;&gt;"))</f>
        <v/>
      </c>
    </row>
    <row r="342" spans="1:6" x14ac:dyDescent="0.3">
      <c r="A342" s="19"/>
      <c r="B342" s="17"/>
      <c r="C342" s="18"/>
      <c r="D342" s="17"/>
      <c r="E342" s="17"/>
      <c r="F342" s="21" t="str">
        <f>IF(OR($B342="",$C342=""),"",$B342&amp;"#"&amp;COUNTIFS($B$4:$B342,$B342,$C$4:$C342,"&lt;&gt;"))</f>
        <v/>
      </c>
    </row>
    <row r="343" spans="1:6" x14ac:dyDescent="0.3">
      <c r="A343" s="19"/>
      <c r="B343" s="17"/>
      <c r="C343" s="18"/>
      <c r="D343" s="17"/>
      <c r="E343" s="17"/>
      <c r="F343" s="21" t="str">
        <f>IF(OR($B343="",$C343=""),"",$B343&amp;"#"&amp;COUNTIFS($B$4:$B343,$B343,$C$4:$C343,"&lt;&gt;"))</f>
        <v/>
      </c>
    </row>
    <row r="344" spans="1:6" x14ac:dyDescent="0.3">
      <c r="A344" s="19"/>
      <c r="B344" s="17"/>
      <c r="C344" s="18"/>
      <c r="D344" s="17"/>
      <c r="E344" s="17"/>
      <c r="F344" s="21" t="str">
        <f>IF(OR($B344="",$C344=""),"",$B344&amp;"#"&amp;COUNTIFS($B$4:$B344,$B344,$C$4:$C344,"&lt;&gt;"))</f>
        <v/>
      </c>
    </row>
    <row r="345" spans="1:6" x14ac:dyDescent="0.3">
      <c r="A345" s="19"/>
      <c r="B345" s="17"/>
      <c r="C345" s="18"/>
      <c r="D345" s="17"/>
      <c r="E345" s="17"/>
      <c r="F345" s="21" t="str">
        <f>IF(OR($B345="",$C345=""),"",$B345&amp;"#"&amp;COUNTIFS($B$4:$B345,$B345,$C$4:$C345,"&lt;&gt;"))</f>
        <v/>
      </c>
    </row>
    <row r="346" spans="1:6" x14ac:dyDescent="0.3">
      <c r="A346" s="19"/>
      <c r="B346" s="17"/>
      <c r="C346" s="18"/>
      <c r="D346" s="17"/>
      <c r="E346" s="17"/>
      <c r="F346" s="21" t="str">
        <f>IF(OR($B346="",$C346=""),"",$B346&amp;"#"&amp;COUNTIFS($B$4:$B346,$B346,$C$4:$C346,"&lt;&gt;"))</f>
        <v/>
      </c>
    </row>
    <row r="347" spans="1:6" x14ac:dyDescent="0.3">
      <c r="A347" s="19"/>
      <c r="B347" s="17"/>
      <c r="C347" s="18"/>
      <c r="D347" s="17"/>
      <c r="E347" s="17"/>
      <c r="F347" s="21" t="str">
        <f>IF(OR($B347="",$C347=""),"",$B347&amp;"#"&amp;COUNTIFS($B$4:$B347,$B347,$C$4:$C347,"&lt;&gt;"))</f>
        <v/>
      </c>
    </row>
    <row r="348" spans="1:6" x14ac:dyDescent="0.3">
      <c r="A348" s="19"/>
      <c r="B348" s="17"/>
      <c r="C348" s="18"/>
      <c r="D348" s="17"/>
      <c r="E348" s="17"/>
      <c r="F348" s="21" t="str">
        <f>IF(OR($B348="",$C348=""),"",$B348&amp;"#"&amp;COUNTIFS($B$4:$B348,$B348,$C$4:$C348,"&lt;&gt;"))</f>
        <v/>
      </c>
    </row>
    <row r="349" spans="1:6" x14ac:dyDescent="0.3">
      <c r="A349" s="19"/>
      <c r="B349" s="17"/>
      <c r="C349" s="18"/>
      <c r="D349" s="17"/>
      <c r="E349" s="17"/>
      <c r="F349" s="21" t="str">
        <f>IF(OR($B349="",$C349=""),"",$B349&amp;"#"&amp;COUNTIFS($B$4:$B349,$B349,$C$4:$C349,"&lt;&gt;"))</f>
        <v/>
      </c>
    </row>
    <row r="350" spans="1:6" x14ac:dyDescent="0.3">
      <c r="A350" s="19"/>
      <c r="B350" s="17"/>
      <c r="C350" s="18"/>
      <c r="D350" s="17"/>
      <c r="E350" s="17"/>
      <c r="F350" s="21" t="str">
        <f>IF(OR($B350="",$C350=""),"",$B350&amp;"#"&amp;COUNTIFS($B$4:$B350,$B350,$C$4:$C350,"&lt;&gt;"))</f>
        <v/>
      </c>
    </row>
    <row r="351" spans="1:6" x14ac:dyDescent="0.3">
      <c r="A351" s="19"/>
      <c r="B351" s="17"/>
      <c r="C351" s="18"/>
      <c r="D351" s="17"/>
      <c r="E351" s="17"/>
      <c r="F351" s="21" t="str">
        <f>IF(OR($B351="",$C351=""),"",$B351&amp;"#"&amp;COUNTIFS($B$4:$B351,$B351,$C$4:$C351,"&lt;&gt;"))</f>
        <v/>
      </c>
    </row>
    <row r="352" spans="1:6" x14ac:dyDescent="0.3">
      <c r="A352" s="19"/>
      <c r="B352" s="17"/>
      <c r="C352" s="18"/>
      <c r="D352" s="17"/>
      <c r="E352" s="17"/>
      <c r="F352" s="21" t="str">
        <f>IF(OR($B352="",$C352=""),"",$B352&amp;"#"&amp;COUNTIFS($B$4:$B352,$B352,$C$4:$C352,"&lt;&gt;"))</f>
        <v/>
      </c>
    </row>
    <row r="353" spans="1:6" x14ac:dyDescent="0.3">
      <c r="A353" s="19"/>
      <c r="B353" s="17"/>
      <c r="C353" s="18"/>
      <c r="D353" s="17"/>
      <c r="E353" s="17"/>
      <c r="F353" s="21" t="str">
        <f>IF(OR($B353="",$C353=""),"",$B353&amp;"#"&amp;COUNTIFS($B$4:$B353,$B353,$C$4:$C353,"&lt;&gt;"))</f>
        <v/>
      </c>
    </row>
    <row r="354" spans="1:6" x14ac:dyDescent="0.3">
      <c r="A354" s="19"/>
      <c r="B354" s="17"/>
      <c r="C354" s="18"/>
      <c r="D354" s="17"/>
      <c r="E354" s="17"/>
      <c r="F354" s="21" t="str">
        <f>IF(OR($B354="",$C354=""),"",$B354&amp;"#"&amp;COUNTIFS($B$4:$B354,$B354,$C$4:$C354,"&lt;&gt;"))</f>
        <v/>
      </c>
    </row>
    <row r="355" spans="1:6" x14ac:dyDescent="0.3">
      <c r="A355" s="19"/>
      <c r="B355" s="17"/>
      <c r="C355" s="18"/>
      <c r="D355" s="17"/>
      <c r="E355" s="17"/>
      <c r="F355" s="21" t="str">
        <f>IF(OR($B355="",$C355=""),"",$B355&amp;"#"&amp;COUNTIFS($B$4:$B355,$B355,$C$4:$C355,"&lt;&gt;"))</f>
        <v/>
      </c>
    </row>
    <row r="356" spans="1:6" x14ac:dyDescent="0.3">
      <c r="A356" s="19"/>
      <c r="B356" s="17"/>
      <c r="C356" s="18"/>
      <c r="D356" s="17"/>
      <c r="E356" s="17"/>
      <c r="F356" s="21" t="str">
        <f>IF(OR($B356="",$C356=""),"",$B356&amp;"#"&amp;COUNTIFS($B$4:$B356,$B356,$C$4:$C356,"&lt;&gt;"))</f>
        <v/>
      </c>
    </row>
    <row r="357" spans="1:6" x14ac:dyDescent="0.3">
      <c r="A357" s="19"/>
      <c r="B357" s="17"/>
      <c r="C357" s="18"/>
      <c r="D357" s="17"/>
      <c r="E357" s="17"/>
      <c r="F357" s="21" t="str">
        <f>IF(OR($B357="",$C357=""),"",$B357&amp;"#"&amp;COUNTIFS($B$4:$B357,$B357,$C$4:$C357,"&lt;&gt;"))</f>
        <v/>
      </c>
    </row>
    <row r="358" spans="1:6" x14ac:dyDescent="0.3">
      <c r="A358" s="19"/>
      <c r="B358" s="17"/>
      <c r="C358" s="18"/>
      <c r="D358" s="17"/>
      <c r="E358" s="17"/>
      <c r="F358" s="21" t="str">
        <f>IF(OR($B358="",$C358=""),"",$B358&amp;"#"&amp;COUNTIFS($B$4:$B358,$B358,$C$4:$C358,"&lt;&gt;"))</f>
        <v/>
      </c>
    </row>
    <row r="359" spans="1:6" x14ac:dyDescent="0.3">
      <c r="A359" s="19"/>
      <c r="B359" s="17"/>
      <c r="C359" s="18"/>
      <c r="D359" s="17"/>
      <c r="E359" s="17"/>
      <c r="F359" s="21" t="str">
        <f>IF(OR($B359="",$C359=""),"",$B359&amp;"#"&amp;COUNTIFS($B$4:$B359,$B359,$C$4:$C359,"&lt;&gt;"))</f>
        <v/>
      </c>
    </row>
    <row r="360" spans="1:6" x14ac:dyDescent="0.3">
      <c r="A360" s="19"/>
      <c r="B360" s="17"/>
      <c r="C360" s="18"/>
      <c r="D360" s="17"/>
      <c r="E360" s="17"/>
      <c r="F360" s="21" t="str">
        <f>IF(OR($B360="",$C360=""),"",$B360&amp;"#"&amp;COUNTIFS($B$4:$B360,$B360,$C$4:$C360,"&lt;&gt;"))</f>
        <v/>
      </c>
    </row>
    <row r="361" spans="1:6" x14ac:dyDescent="0.3">
      <c r="A361" s="19"/>
      <c r="B361" s="17"/>
      <c r="C361" s="18"/>
      <c r="D361" s="17"/>
      <c r="E361" s="17"/>
      <c r="F361" s="21" t="str">
        <f>IF(OR($B361="",$C361=""),"",$B361&amp;"#"&amp;COUNTIFS($B$4:$B361,$B361,$C$4:$C361,"&lt;&gt;"))</f>
        <v/>
      </c>
    </row>
    <row r="362" spans="1:6" x14ac:dyDescent="0.3">
      <c r="A362" s="19"/>
      <c r="B362" s="17"/>
      <c r="C362" s="18"/>
      <c r="D362" s="17"/>
      <c r="E362" s="17"/>
      <c r="F362" s="21" t="str">
        <f>IF(OR($B362="",$C362=""),"",$B362&amp;"#"&amp;COUNTIFS($B$4:$B362,$B362,$C$4:$C362,"&lt;&gt;"))</f>
        <v/>
      </c>
    </row>
    <row r="363" spans="1:6" x14ac:dyDescent="0.3">
      <c r="A363" s="19"/>
      <c r="B363" s="17"/>
      <c r="C363" s="18"/>
      <c r="D363" s="17"/>
      <c r="E363" s="17"/>
      <c r="F363" s="21" t="str">
        <f>IF(OR($B363="",$C363=""),"",$B363&amp;"#"&amp;COUNTIFS($B$4:$B363,$B363,$C$4:$C363,"&lt;&gt;"))</f>
        <v/>
      </c>
    </row>
    <row r="364" spans="1:6" x14ac:dyDescent="0.3">
      <c r="A364" s="19"/>
      <c r="B364" s="17"/>
      <c r="C364" s="18"/>
      <c r="D364" s="17"/>
      <c r="E364" s="17"/>
      <c r="F364" s="21" t="str">
        <f>IF(OR($B364="",$C364=""),"",$B364&amp;"#"&amp;COUNTIFS($B$4:$B364,$B364,$C$4:$C364,"&lt;&gt;"))</f>
        <v/>
      </c>
    </row>
    <row r="365" spans="1:6" x14ac:dyDescent="0.3">
      <c r="A365" s="19"/>
      <c r="B365" s="17"/>
      <c r="C365" s="18"/>
      <c r="D365" s="17"/>
      <c r="E365" s="17"/>
      <c r="F365" s="21" t="str">
        <f>IF(OR($B365="",$C365=""),"",$B365&amp;"#"&amp;COUNTIFS($B$4:$B365,$B365,$C$4:$C365,"&lt;&gt;"))</f>
        <v/>
      </c>
    </row>
    <row r="366" spans="1:6" x14ac:dyDescent="0.3">
      <c r="A366" s="19"/>
      <c r="B366" s="17"/>
      <c r="C366" s="18"/>
      <c r="D366" s="17"/>
      <c r="E366" s="17"/>
      <c r="F366" s="21" t="str">
        <f>IF(OR($B366="",$C366=""),"",$B366&amp;"#"&amp;COUNTIFS($B$4:$B366,$B366,$C$4:$C366,"&lt;&gt;"))</f>
        <v/>
      </c>
    </row>
    <row r="367" spans="1:6" x14ac:dyDescent="0.3">
      <c r="A367" s="19"/>
      <c r="B367" s="17"/>
      <c r="C367" s="18"/>
      <c r="D367" s="17"/>
      <c r="E367" s="17"/>
      <c r="F367" s="21" t="str">
        <f>IF(OR($B367="",$C367=""),"",$B367&amp;"#"&amp;COUNTIFS($B$4:$B367,$B367,$C$4:$C367,"&lt;&gt;"))</f>
        <v/>
      </c>
    </row>
    <row r="368" spans="1:6" x14ac:dyDescent="0.3">
      <c r="A368" s="19"/>
      <c r="B368" s="17"/>
      <c r="C368" s="18"/>
      <c r="D368" s="17"/>
      <c r="E368" s="17"/>
      <c r="F368" s="21" t="str">
        <f>IF(OR($B368="",$C368=""),"",$B368&amp;"#"&amp;COUNTIFS($B$4:$B368,$B368,$C$4:$C368,"&lt;&gt;"))</f>
        <v/>
      </c>
    </row>
    <row r="369" spans="1:6" x14ac:dyDescent="0.3">
      <c r="A369" s="19"/>
      <c r="B369" s="17"/>
      <c r="C369" s="18"/>
      <c r="D369" s="17"/>
      <c r="E369" s="17"/>
      <c r="F369" s="21" t="str">
        <f>IF(OR($B369="",$C369=""),"",$B369&amp;"#"&amp;COUNTIFS($B$4:$B369,$B369,$C$4:$C369,"&lt;&gt;"))</f>
        <v/>
      </c>
    </row>
    <row r="370" spans="1:6" x14ac:dyDescent="0.3">
      <c r="A370" s="19"/>
      <c r="B370" s="17"/>
      <c r="C370" s="18"/>
      <c r="D370" s="17"/>
      <c r="E370" s="17"/>
      <c r="F370" s="21" t="str">
        <f>IF(OR($B370="",$C370=""),"",$B370&amp;"#"&amp;COUNTIFS($B$4:$B370,$B370,$C$4:$C370,"&lt;&gt;"))</f>
        <v/>
      </c>
    </row>
    <row r="371" spans="1:6" x14ac:dyDescent="0.3">
      <c r="A371" s="19"/>
      <c r="B371" s="17"/>
      <c r="C371" s="18"/>
      <c r="D371" s="17"/>
      <c r="E371" s="17"/>
      <c r="F371" s="21" t="str">
        <f>IF(OR($B371="",$C371=""),"",$B371&amp;"#"&amp;COUNTIFS($B$4:$B371,$B371,$C$4:$C371,"&lt;&gt;"))</f>
        <v/>
      </c>
    </row>
    <row r="372" spans="1:6" x14ac:dyDescent="0.3">
      <c r="A372" s="19"/>
      <c r="B372" s="17"/>
      <c r="C372" s="18"/>
      <c r="D372" s="17"/>
      <c r="E372" s="17"/>
      <c r="F372" s="21" t="str">
        <f>IF(OR($B372="",$C372=""),"",$B372&amp;"#"&amp;COUNTIFS($B$4:$B372,$B372,$C$4:$C372,"&lt;&gt;"))</f>
        <v/>
      </c>
    </row>
    <row r="373" spans="1:6" x14ac:dyDescent="0.3">
      <c r="A373" s="19"/>
      <c r="B373" s="17"/>
      <c r="C373" s="18"/>
      <c r="D373" s="17"/>
      <c r="E373" s="17"/>
      <c r="F373" s="21" t="str">
        <f>IF(OR($B373="",$C373=""),"",$B373&amp;"#"&amp;COUNTIFS($B$4:$B373,$B373,$C$4:$C373,"&lt;&gt;"))</f>
        <v/>
      </c>
    </row>
    <row r="374" spans="1:6" x14ac:dyDescent="0.3">
      <c r="A374" s="19"/>
      <c r="B374" s="17"/>
      <c r="C374" s="18"/>
      <c r="D374" s="17"/>
      <c r="E374" s="17"/>
      <c r="F374" s="21" t="str">
        <f>IF(OR($B374="",$C374=""),"",$B374&amp;"#"&amp;COUNTIFS($B$4:$B374,$B374,$C$4:$C374,"&lt;&gt;"))</f>
        <v/>
      </c>
    </row>
    <row r="375" spans="1:6" x14ac:dyDescent="0.3">
      <c r="A375" s="19"/>
      <c r="B375" s="17"/>
      <c r="C375" s="18"/>
      <c r="D375" s="17"/>
      <c r="E375" s="17"/>
      <c r="F375" s="21" t="str">
        <f>IF(OR($B375="",$C375=""),"",$B375&amp;"#"&amp;COUNTIFS($B$4:$B375,$B375,$C$4:$C375,"&lt;&gt;"))</f>
        <v/>
      </c>
    </row>
    <row r="376" spans="1:6" x14ac:dyDescent="0.3">
      <c r="A376" s="19"/>
      <c r="B376" s="17"/>
      <c r="C376" s="18"/>
      <c r="D376" s="17"/>
      <c r="E376" s="17"/>
      <c r="F376" s="21" t="str">
        <f>IF(OR($B376="",$C376=""),"",$B376&amp;"#"&amp;COUNTIFS($B$4:$B376,$B376,$C$4:$C376,"&lt;&gt;"))</f>
        <v/>
      </c>
    </row>
    <row r="377" spans="1:6" x14ac:dyDescent="0.3">
      <c r="A377" s="19"/>
      <c r="B377" s="17"/>
      <c r="C377" s="18"/>
      <c r="D377" s="17"/>
      <c r="E377" s="17"/>
      <c r="F377" s="21" t="str">
        <f>IF(OR($B377="",$C377=""),"",$B377&amp;"#"&amp;COUNTIFS($B$4:$B377,$B377,$C$4:$C377,"&lt;&gt;"))</f>
        <v/>
      </c>
    </row>
    <row r="378" spans="1:6" x14ac:dyDescent="0.3">
      <c r="A378" s="19"/>
      <c r="B378" s="17"/>
      <c r="C378" s="18"/>
      <c r="D378" s="17"/>
      <c r="E378" s="17"/>
      <c r="F378" s="21" t="str">
        <f>IF(OR($B378="",$C378=""),"",$B378&amp;"#"&amp;COUNTIFS($B$4:$B378,$B378,$C$4:$C378,"&lt;&gt;"))</f>
        <v/>
      </c>
    </row>
    <row r="379" spans="1:6" x14ac:dyDescent="0.3">
      <c r="A379" s="19"/>
      <c r="B379" s="17"/>
      <c r="C379" s="18"/>
      <c r="D379" s="17"/>
      <c r="E379" s="17"/>
      <c r="F379" s="21" t="str">
        <f>IF(OR($B379="",$C379=""),"",$B379&amp;"#"&amp;COUNTIFS($B$4:$B379,$B379,$C$4:$C379,"&lt;&gt;"))</f>
        <v/>
      </c>
    </row>
    <row r="380" spans="1:6" x14ac:dyDescent="0.3">
      <c r="A380" s="19"/>
      <c r="B380" s="17"/>
      <c r="C380" s="18"/>
      <c r="D380" s="17"/>
      <c r="E380" s="17"/>
      <c r="F380" s="21" t="str">
        <f>IF(OR($B380="",$C380=""),"",$B380&amp;"#"&amp;COUNTIFS($B$4:$B380,$B380,$C$4:$C380,"&lt;&gt;"))</f>
        <v/>
      </c>
    </row>
    <row r="381" spans="1:6" x14ac:dyDescent="0.3">
      <c r="A381" s="19"/>
      <c r="B381" s="17"/>
      <c r="C381" s="18"/>
      <c r="D381" s="17"/>
      <c r="E381" s="17"/>
      <c r="F381" s="21" t="str">
        <f>IF(OR($B381="",$C381=""),"",$B381&amp;"#"&amp;COUNTIFS($B$4:$B381,$B381,$C$4:$C381,"&lt;&gt;"))</f>
        <v/>
      </c>
    </row>
    <row r="382" spans="1:6" x14ac:dyDescent="0.3">
      <c r="A382" s="19"/>
      <c r="B382" s="17"/>
      <c r="C382" s="18"/>
      <c r="D382" s="17"/>
      <c r="E382" s="17"/>
      <c r="F382" s="21" t="str">
        <f>IF(OR($B382="",$C382=""),"",$B382&amp;"#"&amp;COUNTIFS($B$4:$B382,$B382,$C$4:$C382,"&lt;&gt;"))</f>
        <v/>
      </c>
    </row>
    <row r="383" spans="1:6" x14ac:dyDescent="0.3">
      <c r="A383" s="19"/>
      <c r="B383" s="17"/>
      <c r="C383" s="18"/>
      <c r="D383" s="17"/>
      <c r="E383" s="17"/>
      <c r="F383" s="21" t="str">
        <f>IF(OR($B383="",$C383=""),"",$B383&amp;"#"&amp;COUNTIFS($B$4:$B383,$B383,$C$4:$C383,"&lt;&gt;"))</f>
        <v/>
      </c>
    </row>
    <row r="384" spans="1:6" x14ac:dyDescent="0.3">
      <c r="A384" s="19"/>
      <c r="B384" s="17"/>
      <c r="C384" s="18"/>
      <c r="D384" s="17"/>
      <c r="E384" s="17"/>
      <c r="F384" s="21" t="str">
        <f>IF(OR($B384="",$C384=""),"",$B384&amp;"#"&amp;COUNTIFS($B$4:$B384,$B384,$C$4:$C384,"&lt;&gt;"))</f>
        <v/>
      </c>
    </row>
    <row r="385" spans="1:6" x14ac:dyDescent="0.3">
      <c r="A385" s="19"/>
      <c r="B385" s="17"/>
      <c r="C385" s="18"/>
      <c r="D385" s="17"/>
      <c r="E385" s="17"/>
      <c r="F385" s="21" t="str">
        <f>IF(OR($B385="",$C385=""),"",$B385&amp;"#"&amp;COUNTIFS($B$4:$B385,$B385,$C$4:$C385,"&lt;&gt;"))</f>
        <v/>
      </c>
    </row>
    <row r="386" spans="1:6" x14ac:dyDescent="0.3">
      <c r="A386" s="19"/>
      <c r="B386" s="17"/>
      <c r="C386" s="18"/>
      <c r="D386" s="17"/>
      <c r="E386" s="17"/>
      <c r="F386" s="21" t="str">
        <f>IF(OR($B386="",$C386=""),"",$B386&amp;"#"&amp;COUNTIFS($B$4:$B386,$B386,$C$4:$C386,"&lt;&gt;"))</f>
        <v/>
      </c>
    </row>
    <row r="387" spans="1:6" x14ac:dyDescent="0.3">
      <c r="A387" s="19"/>
      <c r="B387" s="17"/>
      <c r="C387" s="18"/>
      <c r="D387" s="17"/>
      <c r="E387" s="17"/>
      <c r="F387" s="21" t="str">
        <f>IF(OR($B387="",$C387=""),"",$B387&amp;"#"&amp;COUNTIFS($B$4:$B387,$B387,$C$4:$C387,"&lt;&gt;"))</f>
        <v/>
      </c>
    </row>
    <row r="388" spans="1:6" x14ac:dyDescent="0.3">
      <c r="A388" s="19"/>
      <c r="B388" s="17"/>
      <c r="C388" s="18"/>
      <c r="D388" s="17"/>
      <c r="E388" s="17"/>
      <c r="F388" s="21" t="str">
        <f>IF(OR($B388="",$C388=""),"",$B388&amp;"#"&amp;COUNTIFS($B$4:$B388,$B388,$C$4:$C388,"&lt;&gt;"))</f>
        <v/>
      </c>
    </row>
    <row r="389" spans="1:6" x14ac:dyDescent="0.3">
      <c r="A389" s="19"/>
      <c r="B389" s="17"/>
      <c r="C389" s="18"/>
      <c r="D389" s="17"/>
      <c r="E389" s="17"/>
      <c r="F389" s="21" t="str">
        <f>IF(OR($B389="",$C389=""),"",$B389&amp;"#"&amp;COUNTIFS($B$4:$B389,$B389,$C$4:$C389,"&lt;&gt;"))</f>
        <v/>
      </c>
    </row>
    <row r="390" spans="1:6" x14ac:dyDescent="0.3">
      <c r="A390" s="19"/>
      <c r="B390" s="17"/>
      <c r="C390" s="18"/>
      <c r="D390" s="17"/>
      <c r="E390" s="17"/>
      <c r="F390" s="21" t="str">
        <f>IF(OR($B390="",$C390=""),"",$B390&amp;"#"&amp;COUNTIFS($B$4:$B390,$B390,$C$4:$C390,"&lt;&gt;"))</f>
        <v/>
      </c>
    </row>
    <row r="391" spans="1:6" x14ac:dyDescent="0.3">
      <c r="A391" s="19"/>
      <c r="B391" s="17"/>
      <c r="C391" s="18"/>
      <c r="D391" s="17"/>
      <c r="E391" s="17"/>
      <c r="F391" s="21" t="str">
        <f>IF(OR($B391="",$C391=""),"",$B391&amp;"#"&amp;COUNTIFS($B$4:$B391,$B391,$C$4:$C391,"&lt;&gt;"))</f>
        <v/>
      </c>
    </row>
    <row r="392" spans="1:6" x14ac:dyDescent="0.3">
      <c r="A392" s="19"/>
      <c r="B392" s="17"/>
      <c r="C392" s="18"/>
      <c r="D392" s="17"/>
      <c r="E392" s="17"/>
      <c r="F392" s="21" t="str">
        <f>IF(OR($B392="",$C392=""),"",$B392&amp;"#"&amp;COUNTIFS($B$4:$B392,$B392,$C$4:$C392,"&lt;&gt;"))</f>
        <v/>
      </c>
    </row>
    <row r="393" spans="1:6" x14ac:dyDescent="0.3">
      <c r="A393" s="19"/>
      <c r="B393" s="17"/>
      <c r="C393" s="18"/>
      <c r="D393" s="17"/>
      <c r="E393" s="17"/>
      <c r="F393" s="21" t="str">
        <f>IF(OR($B393="",$C393=""),"",$B393&amp;"#"&amp;COUNTIFS($B$4:$B393,$B393,$C$4:$C393,"&lt;&gt;"))</f>
        <v/>
      </c>
    </row>
    <row r="394" spans="1:6" x14ac:dyDescent="0.3">
      <c r="A394" s="19"/>
      <c r="B394" s="17"/>
      <c r="C394" s="18"/>
      <c r="D394" s="17"/>
      <c r="E394" s="17"/>
      <c r="F394" s="21" t="str">
        <f>IF(OR($B394="",$C394=""),"",$B394&amp;"#"&amp;COUNTIFS($B$4:$B394,$B394,$C$4:$C394,"&lt;&gt;"))</f>
        <v/>
      </c>
    </row>
    <row r="395" spans="1:6" x14ac:dyDescent="0.3">
      <c r="A395" s="19"/>
      <c r="B395" s="17"/>
      <c r="C395" s="18"/>
      <c r="D395" s="17"/>
      <c r="E395" s="17"/>
      <c r="F395" s="21" t="str">
        <f>IF(OR($B395="",$C395=""),"",$B395&amp;"#"&amp;COUNTIFS($B$4:$B395,$B395,$C$4:$C395,"&lt;&gt;"))</f>
        <v/>
      </c>
    </row>
    <row r="396" spans="1:6" x14ac:dyDescent="0.3">
      <c r="A396" s="19"/>
      <c r="B396" s="17"/>
      <c r="C396" s="18"/>
      <c r="D396" s="17"/>
      <c r="E396" s="17"/>
      <c r="F396" s="21" t="str">
        <f>IF(OR($B396="",$C396=""),"",$B396&amp;"#"&amp;COUNTIFS($B$4:$B396,$B396,$C$4:$C396,"&lt;&gt;"))</f>
        <v/>
      </c>
    </row>
    <row r="397" spans="1:6" x14ac:dyDescent="0.3">
      <c r="A397" s="19"/>
      <c r="B397" s="17"/>
      <c r="C397" s="18"/>
      <c r="D397" s="17"/>
      <c r="E397" s="17"/>
      <c r="F397" s="21" t="str">
        <f>IF(OR($B397="",$C397=""),"",$B397&amp;"#"&amp;COUNTIFS($B$4:$B397,$B397,$C$4:$C397,"&lt;&gt;"))</f>
        <v/>
      </c>
    </row>
    <row r="398" spans="1:6" x14ac:dyDescent="0.3">
      <c r="A398" s="19"/>
      <c r="B398" s="17"/>
      <c r="C398" s="18"/>
      <c r="D398" s="17"/>
      <c r="E398" s="17"/>
      <c r="F398" s="21" t="str">
        <f>IF(OR($B398="",$C398=""),"",$B398&amp;"#"&amp;COUNTIFS($B$4:$B398,$B398,$C$4:$C398,"&lt;&gt;"))</f>
        <v/>
      </c>
    </row>
    <row r="399" spans="1:6" x14ac:dyDescent="0.3">
      <c r="A399" s="19"/>
      <c r="B399" s="17"/>
      <c r="C399" s="18"/>
      <c r="D399" s="17"/>
      <c r="E399" s="17"/>
      <c r="F399" s="21" t="str">
        <f>IF(OR($B399="",$C399=""),"",$B399&amp;"#"&amp;COUNTIFS($B$4:$B399,$B399,$C$4:$C399,"&lt;&gt;"))</f>
        <v/>
      </c>
    </row>
    <row r="400" spans="1:6" x14ac:dyDescent="0.3">
      <c r="A400" s="19"/>
      <c r="B400" s="17"/>
      <c r="C400" s="18"/>
      <c r="D400" s="17"/>
      <c r="E400" s="17"/>
      <c r="F400" s="21" t="str">
        <f>IF(OR($B400="",$C400=""),"",$B400&amp;"#"&amp;COUNTIFS($B$4:$B400,$B400,$C$4:$C400,"&lt;&gt;"))</f>
        <v/>
      </c>
    </row>
    <row r="401" spans="1:6" x14ac:dyDescent="0.3">
      <c r="A401" s="19"/>
      <c r="B401" s="17"/>
      <c r="C401" s="18"/>
      <c r="D401" s="17"/>
      <c r="E401" s="17"/>
      <c r="F401" s="21" t="str">
        <f>IF(OR($B401="",$C401=""),"",$B401&amp;"#"&amp;COUNTIFS($B$4:$B401,$B401,$C$4:$C401,"&lt;&gt;"))</f>
        <v/>
      </c>
    </row>
    <row r="402" spans="1:6" x14ac:dyDescent="0.3">
      <c r="A402" s="19"/>
      <c r="B402" s="17"/>
      <c r="C402" s="18"/>
      <c r="D402" s="17"/>
      <c r="E402" s="17"/>
      <c r="F402" s="21" t="str">
        <f>IF(OR($B402="",$C402=""),"",$B402&amp;"#"&amp;COUNTIFS($B$4:$B402,$B402,$C$4:$C402,"&lt;&gt;"))</f>
        <v/>
      </c>
    </row>
    <row r="403" spans="1:6" x14ac:dyDescent="0.3">
      <c r="A403" s="19"/>
      <c r="B403" s="17"/>
      <c r="C403" s="18"/>
      <c r="D403" s="17"/>
      <c r="E403" s="17"/>
      <c r="F403" s="21" t="str">
        <f>IF(OR($B403="",$C403=""),"",$B403&amp;"#"&amp;COUNTIFS($B$4:$B403,$B403,$C$4:$C403,"&lt;&gt;"))</f>
        <v/>
      </c>
    </row>
    <row r="404" spans="1:6" x14ac:dyDescent="0.3">
      <c r="A404" s="19"/>
      <c r="B404" s="17"/>
      <c r="C404" s="18"/>
      <c r="D404" s="17"/>
      <c r="E404" s="17"/>
      <c r="F404" s="21" t="str">
        <f>IF(OR($B404="",$C404=""),"",$B404&amp;"#"&amp;COUNTIFS($B$4:$B404,$B404,$C$4:$C404,"&lt;&gt;"))</f>
        <v/>
      </c>
    </row>
    <row r="405" spans="1:6" x14ac:dyDescent="0.3">
      <c r="A405" s="19"/>
      <c r="B405" s="17"/>
      <c r="C405" s="18"/>
      <c r="D405" s="17"/>
      <c r="E405" s="17"/>
      <c r="F405" s="21" t="str">
        <f>IF(OR($B405="",$C405=""),"",$B405&amp;"#"&amp;COUNTIFS($B$4:$B405,$B405,$C$4:$C405,"&lt;&gt;"))</f>
        <v/>
      </c>
    </row>
    <row r="406" spans="1:6" x14ac:dyDescent="0.3">
      <c r="A406" s="19"/>
      <c r="B406" s="17"/>
      <c r="C406" s="18"/>
      <c r="D406" s="17"/>
      <c r="E406" s="17"/>
      <c r="F406" s="21" t="str">
        <f>IF(OR($B406="",$C406=""),"",$B406&amp;"#"&amp;COUNTIFS($B$4:$B406,$B406,$C$4:$C406,"&lt;&gt;"))</f>
        <v/>
      </c>
    </row>
    <row r="407" spans="1:6" x14ac:dyDescent="0.3">
      <c r="A407" s="19"/>
      <c r="B407" s="17"/>
      <c r="C407" s="18"/>
      <c r="D407" s="17"/>
      <c r="E407" s="17"/>
      <c r="F407" s="21" t="str">
        <f>IF(OR($B407="",$C407=""),"",$B407&amp;"#"&amp;COUNTIFS($B$4:$B407,$B407,$C$4:$C407,"&lt;&gt;"))</f>
        <v/>
      </c>
    </row>
    <row r="408" spans="1:6" x14ac:dyDescent="0.3">
      <c r="A408" s="19"/>
      <c r="B408" s="17"/>
      <c r="C408" s="18"/>
      <c r="D408" s="17"/>
      <c r="E408" s="17"/>
      <c r="F408" s="21" t="str">
        <f>IF(OR($B408="",$C408=""),"",$B408&amp;"#"&amp;COUNTIFS($B$4:$B408,$B408,$C$4:$C408,"&lt;&gt;"))</f>
        <v/>
      </c>
    </row>
    <row r="409" spans="1:6" x14ac:dyDescent="0.3">
      <c r="A409" s="19"/>
      <c r="B409" s="17"/>
      <c r="C409" s="18"/>
      <c r="D409" s="17"/>
      <c r="E409" s="17"/>
      <c r="F409" s="21" t="str">
        <f>IF(OR($B409="",$C409=""),"",$B409&amp;"#"&amp;COUNTIFS($B$4:$B409,$B409,$C$4:$C409,"&lt;&gt;"))</f>
        <v/>
      </c>
    </row>
    <row r="410" spans="1:6" x14ac:dyDescent="0.3">
      <c r="A410" s="19"/>
      <c r="B410" s="17"/>
      <c r="C410" s="18"/>
      <c r="D410" s="17"/>
      <c r="E410" s="17"/>
      <c r="F410" s="21" t="str">
        <f>IF(OR($B410="",$C410=""),"",$B410&amp;"#"&amp;COUNTIFS($B$4:$B410,$B410,$C$4:$C410,"&lt;&gt;"))</f>
        <v/>
      </c>
    </row>
    <row r="411" spans="1:6" x14ac:dyDescent="0.3">
      <c r="A411" s="19"/>
      <c r="B411" s="17"/>
      <c r="C411" s="18"/>
      <c r="D411" s="17"/>
      <c r="E411" s="17"/>
      <c r="F411" s="21" t="str">
        <f>IF(OR($B411="",$C411=""),"",$B411&amp;"#"&amp;COUNTIFS($B$4:$B411,$B411,$C$4:$C411,"&lt;&gt;"))</f>
        <v/>
      </c>
    </row>
    <row r="412" spans="1:6" x14ac:dyDescent="0.3">
      <c r="A412" s="19"/>
      <c r="B412" s="17"/>
      <c r="C412" s="18"/>
      <c r="D412" s="17"/>
      <c r="E412" s="17"/>
      <c r="F412" s="21" t="str">
        <f>IF(OR($B412="",$C412=""),"",$B412&amp;"#"&amp;COUNTIFS($B$4:$B412,$B412,$C$4:$C412,"&lt;&gt;"))</f>
        <v/>
      </c>
    </row>
    <row r="413" spans="1:6" x14ac:dyDescent="0.3">
      <c r="A413" s="19"/>
      <c r="B413" s="17"/>
      <c r="C413" s="18"/>
      <c r="D413" s="17"/>
      <c r="E413" s="17"/>
      <c r="F413" s="21" t="str">
        <f>IF(OR($B413="",$C413=""),"",$B413&amp;"#"&amp;COUNTIFS($B$4:$B413,$B413,$C$4:$C413,"&lt;&gt;"))</f>
        <v/>
      </c>
    </row>
    <row r="414" spans="1:6" x14ac:dyDescent="0.3">
      <c r="A414" s="19"/>
      <c r="B414" s="17"/>
      <c r="C414" s="18"/>
      <c r="D414" s="17"/>
      <c r="E414" s="17"/>
      <c r="F414" s="21" t="str">
        <f>IF(OR($B414="",$C414=""),"",$B414&amp;"#"&amp;COUNTIFS($B$4:$B414,$B414,$C$4:$C414,"&lt;&gt;"))</f>
        <v/>
      </c>
    </row>
    <row r="415" spans="1:6" x14ac:dyDescent="0.3">
      <c r="A415" s="19"/>
      <c r="B415" s="17"/>
      <c r="C415" s="18"/>
      <c r="D415" s="17"/>
      <c r="E415" s="17"/>
      <c r="F415" s="21" t="str">
        <f>IF(OR($B415="",$C415=""),"",$B415&amp;"#"&amp;COUNTIFS($B$4:$B415,$B415,$C$4:$C415,"&lt;&gt;"))</f>
        <v/>
      </c>
    </row>
    <row r="416" spans="1:6" x14ac:dyDescent="0.3">
      <c r="A416" s="19"/>
      <c r="B416" s="17"/>
      <c r="C416" s="18"/>
      <c r="D416" s="17"/>
      <c r="E416" s="17"/>
      <c r="F416" s="21" t="str">
        <f>IF(OR($B416="",$C416=""),"",$B416&amp;"#"&amp;COUNTIFS($B$4:$B416,$B416,$C$4:$C416,"&lt;&gt;"))</f>
        <v/>
      </c>
    </row>
    <row r="417" spans="1:6" x14ac:dyDescent="0.3">
      <c r="A417" s="19"/>
      <c r="B417" s="17"/>
      <c r="C417" s="18"/>
      <c r="D417" s="17"/>
      <c r="E417" s="17"/>
      <c r="F417" s="21" t="str">
        <f>IF(OR($B417="",$C417=""),"",$B417&amp;"#"&amp;COUNTIFS($B$4:$B417,$B417,$C$4:$C417,"&lt;&gt;"))</f>
        <v/>
      </c>
    </row>
    <row r="418" spans="1:6" x14ac:dyDescent="0.3">
      <c r="A418" s="19"/>
      <c r="B418" s="17"/>
      <c r="C418" s="18"/>
      <c r="D418" s="17"/>
      <c r="E418" s="17"/>
      <c r="F418" s="21" t="str">
        <f>IF(OR($B418="",$C418=""),"",$B418&amp;"#"&amp;COUNTIFS($B$4:$B418,$B418,$C$4:$C418,"&lt;&gt;"))</f>
        <v/>
      </c>
    </row>
    <row r="419" spans="1:6" x14ac:dyDescent="0.3">
      <c r="A419" s="19"/>
      <c r="B419" s="17"/>
      <c r="C419" s="18"/>
      <c r="D419" s="17"/>
      <c r="E419" s="17"/>
      <c r="F419" s="21" t="str">
        <f>IF(OR($B419="",$C419=""),"",$B419&amp;"#"&amp;COUNTIFS($B$4:$B419,$B419,$C$4:$C419,"&lt;&gt;"))</f>
        <v/>
      </c>
    </row>
    <row r="420" spans="1:6" x14ac:dyDescent="0.3">
      <c r="A420" s="19"/>
      <c r="B420" s="17"/>
      <c r="C420" s="18"/>
      <c r="D420" s="17"/>
      <c r="E420" s="17"/>
      <c r="F420" s="21" t="str">
        <f>IF(OR($B420="",$C420=""),"",$B420&amp;"#"&amp;COUNTIFS($B$4:$B420,$B420,$C$4:$C420,"&lt;&gt;"))</f>
        <v/>
      </c>
    </row>
    <row r="421" spans="1:6" x14ac:dyDescent="0.3">
      <c r="A421" s="19"/>
      <c r="B421" s="17"/>
      <c r="C421" s="18"/>
      <c r="D421" s="17"/>
      <c r="E421" s="17"/>
      <c r="F421" s="21" t="str">
        <f>IF(OR($B421="",$C421=""),"",$B421&amp;"#"&amp;COUNTIFS($B$4:$B421,$B421,$C$4:$C421,"&lt;&gt;"))</f>
        <v/>
      </c>
    </row>
    <row r="422" spans="1:6" x14ac:dyDescent="0.3">
      <c r="A422" s="19"/>
      <c r="B422" s="17"/>
      <c r="C422" s="18"/>
      <c r="D422" s="17"/>
      <c r="E422" s="17"/>
      <c r="F422" s="21" t="str">
        <f>IF(OR($B422="",$C422=""),"",$B422&amp;"#"&amp;COUNTIFS($B$4:$B422,$B422,$C$4:$C422,"&lt;&gt;"))</f>
        <v/>
      </c>
    </row>
    <row r="423" spans="1:6" x14ac:dyDescent="0.3">
      <c r="A423" s="19"/>
      <c r="B423" s="17"/>
      <c r="C423" s="18"/>
      <c r="D423" s="17"/>
      <c r="E423" s="17"/>
      <c r="F423" s="21" t="str">
        <f>IF(OR($B423="",$C423=""),"",$B423&amp;"#"&amp;COUNTIFS($B$4:$B423,$B423,$C$4:$C423,"&lt;&gt;"))</f>
        <v/>
      </c>
    </row>
    <row r="424" spans="1:6" x14ac:dyDescent="0.3">
      <c r="A424" s="19"/>
      <c r="B424" s="17"/>
      <c r="C424" s="18"/>
      <c r="D424" s="17"/>
      <c r="E424" s="17"/>
      <c r="F424" s="21" t="str">
        <f>IF(OR($B424="",$C424=""),"",$B424&amp;"#"&amp;COUNTIFS($B$4:$B424,$B424,$C$4:$C424,"&lt;&gt;"))</f>
        <v/>
      </c>
    </row>
    <row r="425" spans="1:6" x14ac:dyDescent="0.3">
      <c r="A425" s="19"/>
      <c r="B425" s="17"/>
      <c r="C425" s="18"/>
      <c r="D425" s="17"/>
      <c r="E425" s="17"/>
      <c r="F425" s="21" t="str">
        <f>IF(OR($B425="",$C425=""),"",$B425&amp;"#"&amp;COUNTIFS($B$4:$B425,$B425,$C$4:$C425,"&lt;&gt;"))</f>
        <v/>
      </c>
    </row>
    <row r="426" spans="1:6" x14ac:dyDescent="0.3">
      <c r="A426" s="19"/>
      <c r="B426" s="17"/>
      <c r="C426" s="18"/>
      <c r="D426" s="17"/>
      <c r="E426" s="17"/>
      <c r="F426" s="21" t="str">
        <f>IF(OR($B426="",$C426=""),"",$B426&amp;"#"&amp;COUNTIFS($B$4:$B426,$B426,$C$4:$C426,"&lt;&gt;"))</f>
        <v/>
      </c>
    </row>
    <row r="427" spans="1:6" x14ac:dyDescent="0.3">
      <c r="A427" s="19"/>
      <c r="B427" s="17"/>
      <c r="C427" s="18"/>
      <c r="D427" s="17"/>
      <c r="E427" s="17"/>
      <c r="F427" s="21" t="str">
        <f>IF(OR($B427="",$C427=""),"",$B427&amp;"#"&amp;COUNTIFS($B$4:$B427,$B427,$C$4:$C427,"&lt;&gt;"))</f>
        <v/>
      </c>
    </row>
    <row r="428" spans="1:6" x14ac:dyDescent="0.3">
      <c r="A428" s="19"/>
      <c r="B428" s="17"/>
      <c r="C428" s="18"/>
      <c r="D428" s="17"/>
      <c r="E428" s="17"/>
      <c r="F428" s="21" t="str">
        <f>IF(OR($B428="",$C428=""),"",$B428&amp;"#"&amp;COUNTIFS($B$4:$B428,$B428,$C$4:$C428,"&lt;&gt;"))</f>
        <v/>
      </c>
    </row>
    <row r="429" spans="1:6" x14ac:dyDescent="0.3">
      <c r="A429" s="19"/>
      <c r="B429" s="17"/>
      <c r="C429" s="18"/>
      <c r="D429" s="17"/>
      <c r="E429" s="17"/>
      <c r="F429" s="21" t="str">
        <f>IF(OR($B429="",$C429=""),"",$B429&amp;"#"&amp;COUNTIFS($B$4:$B429,$B429,$C$4:$C429,"&lt;&gt;"))</f>
        <v/>
      </c>
    </row>
    <row r="430" spans="1:6" x14ac:dyDescent="0.3">
      <c r="A430" s="19"/>
      <c r="B430" s="17"/>
      <c r="C430" s="18"/>
      <c r="D430" s="17"/>
      <c r="E430" s="17"/>
      <c r="F430" s="21" t="str">
        <f>IF(OR($B430="",$C430=""),"",$B430&amp;"#"&amp;COUNTIFS($B$4:$B430,$B430,$C$4:$C430,"&lt;&gt;"))</f>
        <v/>
      </c>
    </row>
    <row r="431" spans="1:6" x14ac:dyDescent="0.3">
      <c r="A431" s="19"/>
      <c r="B431" s="17"/>
      <c r="C431" s="18"/>
      <c r="D431" s="17"/>
      <c r="E431" s="17"/>
      <c r="F431" s="21" t="str">
        <f>IF(OR($B431="",$C431=""),"",$B431&amp;"#"&amp;COUNTIFS($B$4:$B431,$B431,$C$4:$C431,"&lt;&gt;"))</f>
        <v/>
      </c>
    </row>
    <row r="432" spans="1:6" x14ac:dyDescent="0.3">
      <c r="A432" s="19"/>
      <c r="B432" s="17"/>
      <c r="C432" s="18"/>
      <c r="D432" s="17"/>
      <c r="E432" s="17"/>
      <c r="F432" s="21" t="str">
        <f>IF(OR($B432="",$C432=""),"",$B432&amp;"#"&amp;COUNTIFS($B$4:$B432,$B432,$C$4:$C432,"&lt;&gt;"))</f>
        <v/>
      </c>
    </row>
    <row r="433" spans="1:6" x14ac:dyDescent="0.3">
      <c r="A433" s="19"/>
      <c r="B433" s="17"/>
      <c r="C433" s="18"/>
      <c r="D433" s="17"/>
      <c r="E433" s="17"/>
      <c r="F433" s="21" t="str">
        <f>IF(OR($B433="",$C433=""),"",$B433&amp;"#"&amp;COUNTIFS($B$4:$B433,$B433,$C$4:$C433,"&lt;&gt;"))</f>
        <v/>
      </c>
    </row>
    <row r="434" spans="1:6" x14ac:dyDescent="0.3">
      <c r="A434" s="19"/>
      <c r="B434" s="17"/>
      <c r="C434" s="18"/>
      <c r="D434" s="17"/>
      <c r="E434" s="17"/>
      <c r="F434" s="21" t="str">
        <f>IF(OR($B434="",$C434=""),"",$B434&amp;"#"&amp;COUNTIFS($B$4:$B434,$B434,$C$4:$C434,"&lt;&gt;"))</f>
        <v/>
      </c>
    </row>
    <row r="435" spans="1:6" x14ac:dyDescent="0.3">
      <c r="A435" s="19"/>
      <c r="B435" s="17"/>
      <c r="C435" s="18"/>
      <c r="D435" s="17"/>
      <c r="E435" s="17"/>
      <c r="F435" s="21" t="str">
        <f>IF(OR($B435="",$C435=""),"",$B435&amp;"#"&amp;COUNTIFS($B$4:$B435,$B435,$C$4:$C435,"&lt;&gt;"))</f>
        <v/>
      </c>
    </row>
    <row r="436" spans="1:6" x14ac:dyDescent="0.3">
      <c r="A436" s="19"/>
      <c r="B436" s="17"/>
      <c r="C436" s="18"/>
      <c r="D436" s="17"/>
      <c r="E436" s="17"/>
      <c r="F436" s="21" t="str">
        <f>IF(OR($B436="",$C436=""),"",$B436&amp;"#"&amp;COUNTIFS($B$4:$B436,$B436,$C$4:$C436,"&lt;&gt;"))</f>
        <v/>
      </c>
    </row>
    <row r="437" spans="1:6" x14ac:dyDescent="0.3">
      <c r="A437" s="19"/>
      <c r="B437" s="17"/>
      <c r="C437" s="18"/>
      <c r="D437" s="17"/>
      <c r="E437" s="17"/>
      <c r="F437" s="21" t="str">
        <f>IF(OR($B437="",$C437=""),"",$B437&amp;"#"&amp;COUNTIFS($B$4:$B437,$B437,$C$4:$C437,"&lt;&gt;"))</f>
        <v/>
      </c>
    </row>
    <row r="438" spans="1:6" x14ac:dyDescent="0.3">
      <c r="A438" s="19"/>
      <c r="B438" s="17"/>
      <c r="C438" s="18"/>
      <c r="D438" s="17"/>
      <c r="E438" s="17"/>
      <c r="F438" s="21" t="str">
        <f>IF(OR($B438="",$C438=""),"",$B438&amp;"#"&amp;COUNTIFS($B$4:$B438,$B438,$C$4:$C438,"&lt;&gt;"))</f>
        <v/>
      </c>
    </row>
    <row r="439" spans="1:6" x14ac:dyDescent="0.3">
      <c r="A439" s="19"/>
      <c r="B439" s="17"/>
      <c r="C439" s="18"/>
      <c r="D439" s="17"/>
      <c r="E439" s="17"/>
      <c r="F439" s="21" t="str">
        <f>IF(OR($B439="",$C439=""),"",$B439&amp;"#"&amp;COUNTIFS($B$4:$B439,$B439,$C$4:$C439,"&lt;&gt;"))</f>
        <v/>
      </c>
    </row>
    <row r="440" spans="1:6" x14ac:dyDescent="0.3">
      <c r="A440" s="19"/>
      <c r="B440" s="17"/>
      <c r="C440" s="18"/>
      <c r="D440" s="17"/>
      <c r="E440" s="17"/>
      <c r="F440" s="21" t="str">
        <f>IF(OR($B440="",$C440=""),"",$B440&amp;"#"&amp;COUNTIFS($B$4:$B440,$B440,$C$4:$C440,"&lt;&gt;"))</f>
        <v/>
      </c>
    </row>
    <row r="441" spans="1:6" x14ac:dyDescent="0.3">
      <c r="A441" s="19"/>
      <c r="B441" s="17"/>
      <c r="C441" s="18"/>
      <c r="D441" s="17"/>
      <c r="E441" s="17"/>
      <c r="F441" s="21" t="str">
        <f>IF(OR($B441="",$C441=""),"",$B441&amp;"#"&amp;COUNTIFS($B$4:$B441,$B441,$C$4:$C441,"&lt;&gt;"))</f>
        <v/>
      </c>
    </row>
    <row r="442" spans="1:6" x14ac:dyDescent="0.3">
      <c r="A442" s="19"/>
      <c r="B442" s="17"/>
      <c r="C442" s="18"/>
      <c r="D442" s="17"/>
      <c r="E442" s="17"/>
      <c r="F442" s="21" t="str">
        <f>IF(OR($B442="",$C442=""),"",$B442&amp;"#"&amp;COUNTIFS($B$4:$B442,$B442,$C$4:$C442,"&lt;&gt;"))</f>
        <v/>
      </c>
    </row>
    <row r="443" spans="1:6" x14ac:dyDescent="0.3">
      <c r="A443" s="19"/>
      <c r="B443" s="17"/>
      <c r="C443" s="18"/>
      <c r="D443" s="17"/>
      <c r="E443" s="17"/>
      <c r="F443" s="21" t="str">
        <f>IF(OR($B443="",$C443=""),"",$B443&amp;"#"&amp;COUNTIFS($B$4:$B443,$B443,$C$4:$C443,"&lt;&gt;"))</f>
        <v/>
      </c>
    </row>
    <row r="444" spans="1:6" x14ac:dyDescent="0.3">
      <c r="A444" s="19"/>
      <c r="B444" s="17"/>
      <c r="C444" s="18"/>
      <c r="D444" s="17"/>
      <c r="E444" s="17"/>
      <c r="F444" s="21" t="str">
        <f>IF(OR($B444="",$C444=""),"",$B444&amp;"#"&amp;COUNTIFS($B$4:$B444,$B444,$C$4:$C444,"&lt;&gt;"))</f>
        <v/>
      </c>
    </row>
    <row r="445" spans="1:6" x14ac:dyDescent="0.3">
      <c r="A445" s="19"/>
      <c r="B445" s="17"/>
      <c r="C445" s="18"/>
      <c r="D445" s="17"/>
      <c r="E445" s="17"/>
      <c r="F445" s="21" t="str">
        <f>IF(OR($B445="",$C445=""),"",$B445&amp;"#"&amp;COUNTIFS($B$4:$B445,$B445,$C$4:$C445,"&lt;&gt;"))</f>
        <v/>
      </c>
    </row>
    <row r="446" spans="1:6" x14ac:dyDescent="0.3">
      <c r="A446" s="19"/>
      <c r="B446" s="17"/>
      <c r="C446" s="18"/>
      <c r="D446" s="17"/>
      <c r="E446" s="17"/>
      <c r="F446" s="21" t="str">
        <f>IF(OR($B446="",$C446=""),"",$B446&amp;"#"&amp;COUNTIFS($B$4:$B446,$B446,$C$4:$C446,"&lt;&gt;"))</f>
        <v/>
      </c>
    </row>
    <row r="447" spans="1:6" x14ac:dyDescent="0.3">
      <c r="A447" s="19"/>
      <c r="B447" s="17"/>
      <c r="C447" s="18"/>
      <c r="D447" s="17"/>
      <c r="E447" s="17"/>
      <c r="F447" s="21" t="str">
        <f>IF(OR($B447="",$C447=""),"",$B447&amp;"#"&amp;COUNTIFS($B$4:$B447,$B447,$C$4:$C447,"&lt;&gt;"))</f>
        <v/>
      </c>
    </row>
    <row r="448" spans="1:6" x14ac:dyDescent="0.3">
      <c r="A448" s="19"/>
      <c r="B448" s="17"/>
      <c r="C448" s="18"/>
      <c r="D448" s="17"/>
      <c r="E448" s="17"/>
      <c r="F448" s="21" t="str">
        <f>IF(OR($B448="",$C448=""),"",$B448&amp;"#"&amp;COUNTIFS($B$4:$B448,$B448,$C$4:$C448,"&lt;&gt;"))</f>
        <v/>
      </c>
    </row>
    <row r="449" spans="1:6" x14ac:dyDescent="0.3">
      <c r="A449" s="19"/>
      <c r="B449" s="17"/>
      <c r="C449" s="18"/>
      <c r="D449" s="17"/>
      <c r="E449" s="17"/>
      <c r="F449" s="21" t="str">
        <f>IF(OR($B449="",$C449=""),"",$B449&amp;"#"&amp;COUNTIFS($B$4:$B449,$B449,$C$4:$C449,"&lt;&gt;"))</f>
        <v/>
      </c>
    </row>
    <row r="450" spans="1:6" x14ac:dyDescent="0.3">
      <c r="A450" s="19"/>
      <c r="B450" s="17"/>
      <c r="C450" s="18"/>
      <c r="D450" s="17"/>
      <c r="E450" s="17"/>
      <c r="F450" s="21" t="str">
        <f>IF(OR($B450="",$C450=""),"",$B450&amp;"#"&amp;COUNTIFS($B$4:$B450,$B450,$C$4:$C450,"&lt;&gt;"))</f>
        <v/>
      </c>
    </row>
    <row r="451" spans="1:6" x14ac:dyDescent="0.3">
      <c r="A451" s="19"/>
      <c r="B451" s="17"/>
      <c r="C451" s="18"/>
      <c r="D451" s="17"/>
      <c r="E451" s="17"/>
      <c r="F451" s="21" t="str">
        <f>IF(OR($B451="",$C451=""),"",$B451&amp;"#"&amp;COUNTIFS($B$4:$B451,$B451,$C$4:$C451,"&lt;&gt;"))</f>
        <v/>
      </c>
    </row>
    <row r="452" spans="1:6" x14ac:dyDescent="0.3">
      <c r="A452" s="19"/>
      <c r="B452" s="17"/>
      <c r="C452" s="18"/>
      <c r="D452" s="17"/>
      <c r="E452" s="17"/>
      <c r="F452" s="21" t="str">
        <f>IF(OR($B452="",$C452=""),"",$B452&amp;"#"&amp;COUNTIFS($B$4:$B452,$B452,$C$4:$C452,"&lt;&gt;"))</f>
        <v/>
      </c>
    </row>
    <row r="453" spans="1:6" x14ac:dyDescent="0.3">
      <c r="A453" s="19"/>
      <c r="B453" s="17"/>
      <c r="C453" s="18"/>
      <c r="D453" s="17"/>
      <c r="E453" s="17"/>
      <c r="F453" s="21" t="str">
        <f>IF(OR($B453="",$C453=""),"",$B453&amp;"#"&amp;COUNTIFS($B$4:$B453,$B453,$C$4:$C453,"&lt;&gt;"))</f>
        <v/>
      </c>
    </row>
    <row r="454" spans="1:6" x14ac:dyDescent="0.3">
      <c r="A454" s="19"/>
      <c r="B454" s="17"/>
      <c r="C454" s="18"/>
      <c r="D454" s="17"/>
      <c r="E454" s="17"/>
      <c r="F454" s="21" t="str">
        <f>IF(OR($B454="",$C454=""),"",$B454&amp;"#"&amp;COUNTIFS($B$4:$B454,$B454,$C$4:$C454,"&lt;&gt;"))</f>
        <v/>
      </c>
    </row>
    <row r="455" spans="1:6" x14ac:dyDescent="0.3">
      <c r="A455" s="19"/>
      <c r="B455" s="17"/>
      <c r="C455" s="18"/>
      <c r="D455" s="17"/>
      <c r="E455" s="17"/>
      <c r="F455" s="21" t="str">
        <f>IF(OR($B455="",$C455=""),"",$B455&amp;"#"&amp;COUNTIFS($B$4:$B455,$B455,$C$4:$C455,"&lt;&gt;"))</f>
        <v/>
      </c>
    </row>
    <row r="456" spans="1:6" x14ac:dyDescent="0.3">
      <c r="A456" s="19"/>
      <c r="B456" s="17"/>
      <c r="C456" s="18"/>
      <c r="D456" s="17"/>
      <c r="E456" s="17"/>
      <c r="F456" s="21" t="str">
        <f>IF(OR($B456="",$C456=""),"",$B456&amp;"#"&amp;COUNTIFS($B$4:$B456,$B456,$C$4:$C456,"&lt;&gt;"))</f>
        <v/>
      </c>
    </row>
    <row r="457" spans="1:6" x14ac:dyDescent="0.3">
      <c r="A457" s="19"/>
      <c r="B457" s="17"/>
      <c r="C457" s="18"/>
      <c r="D457" s="17"/>
      <c r="E457" s="17"/>
      <c r="F457" s="21" t="str">
        <f>IF(OR($B457="",$C457=""),"",$B457&amp;"#"&amp;COUNTIFS($B$4:$B457,$B457,$C$4:$C457,"&lt;&gt;"))</f>
        <v/>
      </c>
    </row>
    <row r="458" spans="1:6" x14ac:dyDescent="0.3">
      <c r="A458" s="19"/>
      <c r="B458" s="17"/>
      <c r="C458" s="18"/>
      <c r="D458" s="17"/>
      <c r="E458" s="17"/>
      <c r="F458" s="21" t="str">
        <f>IF(OR($B458="",$C458=""),"",$B458&amp;"#"&amp;COUNTIFS($B$4:$B458,$B458,$C$4:$C458,"&lt;&gt;"))</f>
        <v/>
      </c>
    </row>
    <row r="459" spans="1:6" x14ac:dyDescent="0.3">
      <c r="A459" s="19"/>
      <c r="B459" s="17"/>
      <c r="C459" s="18"/>
      <c r="D459" s="17"/>
      <c r="E459" s="17"/>
      <c r="F459" s="21" t="str">
        <f>IF(OR($B459="",$C459=""),"",$B459&amp;"#"&amp;COUNTIFS($B$4:$B459,$B459,$C$4:$C459,"&lt;&gt;"))</f>
        <v/>
      </c>
    </row>
    <row r="460" spans="1:6" x14ac:dyDescent="0.3">
      <c r="A460" s="19"/>
      <c r="B460" s="17"/>
      <c r="C460" s="18"/>
      <c r="D460" s="17"/>
      <c r="E460" s="17"/>
      <c r="F460" s="21" t="str">
        <f>IF(OR($B460="",$C460=""),"",$B460&amp;"#"&amp;COUNTIFS($B$4:$B460,$B460,$C$4:$C460,"&lt;&gt;"))</f>
        <v/>
      </c>
    </row>
    <row r="461" spans="1:6" x14ac:dyDescent="0.3">
      <c r="A461" s="19"/>
      <c r="B461" s="17"/>
      <c r="C461" s="18"/>
      <c r="D461" s="17"/>
      <c r="E461" s="17"/>
      <c r="F461" s="21" t="str">
        <f>IF(OR($B461="",$C461=""),"",$B461&amp;"#"&amp;COUNTIFS($B$4:$B461,$B461,$C$4:$C461,"&lt;&gt;"))</f>
        <v/>
      </c>
    </row>
    <row r="462" spans="1:6" x14ac:dyDescent="0.3">
      <c r="A462" s="19"/>
      <c r="B462" s="17"/>
      <c r="C462" s="18"/>
      <c r="D462" s="17"/>
      <c r="E462" s="17"/>
      <c r="F462" s="21" t="str">
        <f>IF(OR($B462="",$C462=""),"",$B462&amp;"#"&amp;COUNTIFS($B$4:$B462,$B462,$C$4:$C462,"&lt;&gt;"))</f>
        <v/>
      </c>
    </row>
    <row r="463" spans="1:6" x14ac:dyDescent="0.3">
      <c r="A463" s="19"/>
      <c r="B463" s="17"/>
      <c r="C463" s="18"/>
      <c r="D463" s="17"/>
      <c r="E463" s="17"/>
      <c r="F463" s="21" t="str">
        <f>IF(OR($B463="",$C463=""),"",$B463&amp;"#"&amp;COUNTIFS($B$4:$B463,$B463,$C$4:$C463,"&lt;&gt;"))</f>
        <v/>
      </c>
    </row>
    <row r="464" spans="1:6" x14ac:dyDescent="0.3">
      <c r="A464" s="19"/>
      <c r="B464" s="17"/>
      <c r="C464" s="18"/>
      <c r="D464" s="17"/>
      <c r="E464" s="17"/>
      <c r="F464" s="21" t="str">
        <f>IF(OR($B464="",$C464=""),"",$B464&amp;"#"&amp;COUNTIFS($B$4:$B464,$B464,$C$4:$C464,"&lt;&gt;"))</f>
        <v/>
      </c>
    </row>
    <row r="465" spans="1:6" x14ac:dyDescent="0.3">
      <c r="A465" s="19"/>
      <c r="B465" s="17"/>
      <c r="C465" s="18"/>
      <c r="D465" s="17"/>
      <c r="E465" s="17"/>
      <c r="F465" s="21" t="str">
        <f>IF(OR($B465="",$C465=""),"",$B465&amp;"#"&amp;COUNTIFS($B$4:$B465,$B465,$C$4:$C465,"&lt;&gt;"))</f>
        <v/>
      </c>
    </row>
    <row r="466" spans="1:6" x14ac:dyDescent="0.3">
      <c r="A466" s="19"/>
      <c r="B466" s="17"/>
      <c r="C466" s="18"/>
      <c r="D466" s="17"/>
      <c r="E466" s="17"/>
      <c r="F466" s="21" t="str">
        <f>IF(OR($B466="",$C466=""),"",$B466&amp;"#"&amp;COUNTIFS($B$4:$B466,$B466,$C$4:$C466,"&lt;&gt;"))</f>
        <v/>
      </c>
    </row>
    <row r="467" spans="1:6" x14ac:dyDescent="0.3">
      <c r="A467" s="19"/>
      <c r="B467" s="17"/>
      <c r="C467" s="18"/>
      <c r="D467" s="17"/>
      <c r="E467" s="17"/>
      <c r="F467" s="21" t="str">
        <f>IF(OR($B467="",$C467=""),"",$B467&amp;"#"&amp;COUNTIFS($B$4:$B467,$B467,$C$4:$C467,"&lt;&gt;"))</f>
        <v/>
      </c>
    </row>
    <row r="468" spans="1:6" x14ac:dyDescent="0.3">
      <c r="A468" s="19"/>
      <c r="B468" s="17"/>
      <c r="C468" s="18"/>
      <c r="D468" s="17"/>
      <c r="E468" s="17"/>
      <c r="F468" s="21" t="str">
        <f>IF(OR($B468="",$C468=""),"",$B468&amp;"#"&amp;COUNTIFS($B$4:$B468,$B468,$C$4:$C468,"&lt;&gt;"))</f>
        <v/>
      </c>
    </row>
    <row r="469" spans="1:6" x14ac:dyDescent="0.3">
      <c r="A469" s="19"/>
      <c r="B469" s="17"/>
      <c r="C469" s="18"/>
      <c r="D469" s="17"/>
      <c r="E469" s="17"/>
      <c r="F469" s="21" t="str">
        <f>IF(OR($B469="",$C469=""),"",$B469&amp;"#"&amp;COUNTIFS($B$4:$B469,$B469,$C$4:$C469,"&lt;&gt;"))</f>
        <v/>
      </c>
    </row>
    <row r="470" spans="1:6" x14ac:dyDescent="0.3">
      <c r="A470" s="19"/>
      <c r="B470" s="17"/>
      <c r="C470" s="18"/>
      <c r="D470" s="17"/>
      <c r="E470" s="17"/>
      <c r="F470" s="21" t="str">
        <f>IF(OR($B470="",$C470=""),"",$B470&amp;"#"&amp;COUNTIFS($B$4:$B470,$B470,$C$4:$C470,"&lt;&gt;"))</f>
        <v/>
      </c>
    </row>
    <row r="471" spans="1:6" x14ac:dyDescent="0.3">
      <c r="A471" s="19"/>
      <c r="B471" s="17"/>
      <c r="C471" s="18"/>
      <c r="D471" s="17"/>
      <c r="E471" s="17"/>
      <c r="F471" s="21" t="str">
        <f>IF(OR($B471="",$C471=""),"",$B471&amp;"#"&amp;COUNTIFS($B$4:$B471,$B471,$C$4:$C471,"&lt;&gt;"))</f>
        <v/>
      </c>
    </row>
    <row r="472" spans="1:6" x14ac:dyDescent="0.3">
      <c r="A472" s="19"/>
      <c r="B472" s="17"/>
      <c r="C472" s="18"/>
      <c r="D472" s="17"/>
      <c r="E472" s="17"/>
      <c r="F472" s="21" t="str">
        <f>IF(OR($B472="",$C472=""),"",$B472&amp;"#"&amp;COUNTIFS($B$4:$B472,$B472,$C$4:$C472,"&lt;&gt;"))</f>
        <v/>
      </c>
    </row>
    <row r="473" spans="1:6" x14ac:dyDescent="0.3">
      <c r="A473" s="19"/>
      <c r="B473" s="17"/>
      <c r="C473" s="18"/>
      <c r="D473" s="17"/>
      <c r="E473" s="17"/>
      <c r="F473" s="21" t="str">
        <f>IF(OR($B473="",$C473=""),"",$B473&amp;"#"&amp;COUNTIFS($B$4:$B473,$B473,$C$4:$C473,"&lt;&gt;"))</f>
        <v/>
      </c>
    </row>
    <row r="474" spans="1:6" x14ac:dyDescent="0.3">
      <c r="A474" s="19"/>
      <c r="B474" s="17"/>
      <c r="C474" s="18"/>
      <c r="D474" s="17"/>
      <c r="E474" s="17"/>
      <c r="F474" s="21" t="str">
        <f>IF(OR($B474="",$C474=""),"",$B474&amp;"#"&amp;COUNTIFS($B$4:$B474,$B474,$C$4:$C474,"&lt;&gt;"))</f>
        <v/>
      </c>
    </row>
    <row r="475" spans="1:6" x14ac:dyDescent="0.3">
      <c r="A475" s="19"/>
      <c r="B475" s="17"/>
      <c r="C475" s="18"/>
      <c r="D475" s="17"/>
      <c r="E475" s="17"/>
      <c r="F475" s="21" t="str">
        <f>IF(OR($B475="",$C475=""),"",$B475&amp;"#"&amp;COUNTIFS($B$4:$B475,$B475,$C$4:$C475,"&lt;&gt;"))</f>
        <v/>
      </c>
    </row>
    <row r="476" spans="1:6" x14ac:dyDescent="0.3">
      <c r="A476" s="19"/>
      <c r="B476" s="17"/>
      <c r="C476" s="18"/>
      <c r="D476" s="17"/>
      <c r="E476" s="17"/>
      <c r="F476" s="21" t="str">
        <f>IF(OR($B476="",$C476=""),"",$B476&amp;"#"&amp;COUNTIFS($B$4:$B476,$B476,$C$4:$C476,"&lt;&gt;"))</f>
        <v/>
      </c>
    </row>
    <row r="477" spans="1:6" x14ac:dyDescent="0.3">
      <c r="A477" s="19"/>
      <c r="B477" s="17"/>
      <c r="C477" s="18"/>
      <c r="D477" s="17"/>
      <c r="E477" s="17"/>
      <c r="F477" s="21" t="str">
        <f>IF(OR($B477="",$C477=""),"",$B477&amp;"#"&amp;COUNTIFS($B$4:$B477,$B477,$C$4:$C477,"&lt;&gt;"))</f>
        <v/>
      </c>
    </row>
    <row r="478" spans="1:6" x14ac:dyDescent="0.3">
      <c r="A478" s="19"/>
      <c r="B478" s="17"/>
      <c r="C478" s="18"/>
      <c r="D478" s="17"/>
      <c r="E478" s="17"/>
      <c r="F478" s="21" t="str">
        <f>IF(OR($B478="",$C478=""),"",$B478&amp;"#"&amp;COUNTIFS($B$4:$B478,$B478,$C$4:$C478,"&lt;&gt;"))</f>
        <v/>
      </c>
    </row>
    <row r="479" spans="1:6" x14ac:dyDescent="0.3">
      <c r="A479" s="19"/>
      <c r="B479" s="17"/>
      <c r="C479" s="18"/>
      <c r="D479" s="17"/>
      <c r="E479" s="17"/>
      <c r="F479" s="21" t="str">
        <f>IF(OR($B479="",$C479=""),"",$B479&amp;"#"&amp;COUNTIFS($B$4:$B479,$B479,$C$4:$C479,"&lt;&gt;"))</f>
        <v/>
      </c>
    </row>
    <row r="480" spans="1:6" x14ac:dyDescent="0.3">
      <c r="A480" s="19"/>
      <c r="B480" s="17"/>
      <c r="C480" s="18"/>
      <c r="D480" s="17"/>
      <c r="E480" s="17"/>
      <c r="F480" s="21" t="str">
        <f>IF(OR($B480="",$C480=""),"",$B480&amp;"#"&amp;COUNTIFS($B$4:$B480,$B480,$C$4:$C480,"&lt;&gt;"))</f>
        <v/>
      </c>
    </row>
    <row r="481" spans="1:6" x14ac:dyDescent="0.3">
      <c r="A481" s="19"/>
      <c r="B481" s="17"/>
      <c r="C481" s="18"/>
      <c r="D481" s="17"/>
      <c r="E481" s="17"/>
      <c r="F481" s="21" t="str">
        <f>IF(OR($B481="",$C481=""),"",$B481&amp;"#"&amp;COUNTIFS($B$4:$B481,$B481,$C$4:$C481,"&lt;&gt;"))</f>
        <v/>
      </c>
    </row>
    <row r="482" spans="1:6" x14ac:dyDescent="0.3">
      <c r="A482" s="19"/>
      <c r="B482" s="17"/>
      <c r="C482" s="18"/>
      <c r="D482" s="17"/>
      <c r="E482" s="17"/>
      <c r="F482" s="21" t="str">
        <f>IF(OR($B482="",$C482=""),"",$B482&amp;"#"&amp;COUNTIFS($B$4:$B482,$B482,$C$4:$C482,"&lt;&gt;"))</f>
        <v/>
      </c>
    </row>
    <row r="483" spans="1:6" x14ac:dyDescent="0.3">
      <c r="A483" s="19"/>
      <c r="B483" s="17"/>
      <c r="C483" s="18"/>
      <c r="D483" s="17"/>
      <c r="E483" s="17"/>
      <c r="F483" s="21" t="str">
        <f>IF(OR($B483="",$C483=""),"",$B483&amp;"#"&amp;COUNTIFS($B$4:$B483,$B483,$C$4:$C483,"&lt;&gt;"))</f>
        <v/>
      </c>
    </row>
    <row r="484" spans="1:6" x14ac:dyDescent="0.3">
      <c r="A484" s="19"/>
      <c r="B484" s="17"/>
      <c r="C484" s="18"/>
      <c r="D484" s="17"/>
      <c r="E484" s="17"/>
      <c r="F484" s="21" t="str">
        <f>IF(OR($B484="",$C484=""),"",$B484&amp;"#"&amp;COUNTIFS($B$4:$B484,$B484,$C$4:$C484,"&lt;&gt;"))</f>
        <v/>
      </c>
    </row>
    <row r="485" spans="1:6" x14ac:dyDescent="0.3">
      <c r="A485" s="19"/>
      <c r="B485" s="17"/>
      <c r="C485" s="18"/>
      <c r="D485" s="17"/>
      <c r="E485" s="17"/>
      <c r="F485" s="21" t="str">
        <f>IF(OR($B485="",$C485=""),"",$B485&amp;"#"&amp;COUNTIFS($B$4:$B485,$B485,$C$4:$C485,"&lt;&gt;"))</f>
        <v/>
      </c>
    </row>
    <row r="486" spans="1:6" x14ac:dyDescent="0.3">
      <c r="A486" s="19"/>
      <c r="B486" s="17"/>
      <c r="C486" s="18"/>
      <c r="D486" s="17"/>
      <c r="E486" s="17"/>
      <c r="F486" s="21" t="str">
        <f>IF(OR($B486="",$C486=""),"",$B486&amp;"#"&amp;COUNTIFS($B$4:$B486,$B486,$C$4:$C486,"&lt;&gt;"))</f>
        <v/>
      </c>
    </row>
    <row r="487" spans="1:6" x14ac:dyDescent="0.3">
      <c r="A487" s="19"/>
      <c r="B487" s="17"/>
      <c r="C487" s="18"/>
      <c r="D487" s="17"/>
      <c r="E487" s="17"/>
      <c r="F487" s="21" t="str">
        <f>IF(OR($B487="",$C487=""),"",$B487&amp;"#"&amp;COUNTIFS($B$4:$B487,$B487,$C$4:$C487,"&lt;&gt;"))</f>
        <v/>
      </c>
    </row>
    <row r="488" spans="1:6" x14ac:dyDescent="0.3">
      <c r="A488" s="19"/>
      <c r="B488" s="17"/>
      <c r="C488" s="18"/>
      <c r="D488" s="17"/>
      <c r="E488" s="17"/>
      <c r="F488" s="21" t="str">
        <f>IF(OR($B488="",$C488=""),"",$B488&amp;"#"&amp;COUNTIFS($B$4:$B488,$B488,$C$4:$C488,"&lt;&gt;"))</f>
        <v/>
      </c>
    </row>
    <row r="489" spans="1:6" x14ac:dyDescent="0.3">
      <c r="A489" s="19"/>
      <c r="B489" s="17"/>
      <c r="C489" s="18"/>
      <c r="D489" s="17"/>
      <c r="E489" s="17"/>
      <c r="F489" s="21" t="str">
        <f>IF(OR($B489="",$C489=""),"",$B489&amp;"#"&amp;COUNTIFS($B$4:$B489,$B489,$C$4:$C489,"&lt;&gt;"))</f>
        <v/>
      </c>
    </row>
    <row r="490" spans="1:6" x14ac:dyDescent="0.3">
      <c r="A490" s="19"/>
      <c r="B490" s="17"/>
      <c r="C490" s="18"/>
      <c r="D490" s="17"/>
      <c r="E490" s="17"/>
      <c r="F490" s="21" t="str">
        <f>IF(OR($B490="",$C490=""),"",$B490&amp;"#"&amp;COUNTIFS($B$4:$B490,$B490,$C$4:$C490,"&lt;&gt;"))</f>
        <v/>
      </c>
    </row>
    <row r="491" spans="1:6" x14ac:dyDescent="0.3">
      <c r="A491" s="19"/>
      <c r="B491" s="17"/>
      <c r="C491" s="18"/>
      <c r="D491" s="17"/>
      <c r="E491" s="17"/>
      <c r="F491" s="21" t="str">
        <f>IF(OR($B491="",$C491=""),"",$B491&amp;"#"&amp;COUNTIFS($B$4:$B491,$B491,$C$4:$C491,"&lt;&gt;"))</f>
        <v/>
      </c>
    </row>
    <row r="492" spans="1:6" x14ac:dyDescent="0.3">
      <c r="A492" s="19"/>
      <c r="B492" s="17"/>
      <c r="C492" s="18"/>
      <c r="D492" s="17"/>
      <c r="E492" s="17"/>
      <c r="F492" s="21" t="str">
        <f>IF(OR($B492="",$C492=""),"",$B492&amp;"#"&amp;COUNTIFS($B$4:$B492,$B492,$C$4:$C492,"&lt;&gt;"))</f>
        <v/>
      </c>
    </row>
    <row r="493" spans="1:6" x14ac:dyDescent="0.3">
      <c r="A493" s="19"/>
      <c r="B493" s="17"/>
      <c r="C493" s="18"/>
      <c r="D493" s="17"/>
      <c r="E493" s="17"/>
      <c r="F493" s="21" t="str">
        <f>IF(OR($B493="",$C493=""),"",$B493&amp;"#"&amp;COUNTIFS($B$4:$B493,$B493,$C$4:$C493,"&lt;&gt;"))</f>
        <v/>
      </c>
    </row>
    <row r="494" spans="1:6" x14ac:dyDescent="0.3">
      <c r="A494" s="19"/>
      <c r="B494" s="17"/>
      <c r="C494" s="18"/>
      <c r="D494" s="17"/>
      <c r="E494" s="17"/>
      <c r="F494" s="21" t="str">
        <f>IF(OR($B494="",$C494=""),"",$B494&amp;"#"&amp;COUNTIFS($B$4:$B494,$B494,$C$4:$C494,"&lt;&gt;"))</f>
        <v/>
      </c>
    </row>
    <row r="495" spans="1:6" x14ac:dyDescent="0.3">
      <c r="A495" s="19"/>
      <c r="B495" s="17"/>
      <c r="C495" s="18"/>
      <c r="D495" s="17"/>
      <c r="E495" s="17"/>
      <c r="F495" s="21" t="str">
        <f>IF(OR($B495="",$C495=""),"",$B495&amp;"#"&amp;COUNTIFS($B$4:$B495,$B495,$C$4:$C495,"&lt;&gt;"))</f>
        <v/>
      </c>
    </row>
    <row r="496" spans="1:6" x14ac:dyDescent="0.3">
      <c r="A496" s="19"/>
      <c r="B496" s="17"/>
      <c r="C496" s="18"/>
      <c r="D496" s="17"/>
      <c r="E496" s="17"/>
      <c r="F496" s="21" t="str">
        <f>IF(OR($B496="",$C496=""),"",$B496&amp;"#"&amp;COUNTIFS($B$4:$B496,$B496,$C$4:$C496,"&lt;&gt;"))</f>
        <v/>
      </c>
    </row>
    <row r="497" spans="1:6" x14ac:dyDescent="0.3">
      <c r="A497" s="19"/>
      <c r="B497" s="17"/>
      <c r="C497" s="18"/>
      <c r="D497" s="17"/>
      <c r="E497" s="17"/>
      <c r="F497" s="21" t="str">
        <f>IF(OR($B497="",$C497=""),"",$B497&amp;"#"&amp;COUNTIFS($B$4:$B497,$B497,$C$4:$C497,"&lt;&gt;"))</f>
        <v/>
      </c>
    </row>
    <row r="498" spans="1:6" x14ac:dyDescent="0.3">
      <c r="A498" s="19"/>
      <c r="B498" s="17"/>
      <c r="C498" s="18"/>
      <c r="D498" s="17"/>
      <c r="E498" s="17"/>
      <c r="F498" s="21" t="str">
        <f>IF(OR($B498="",$C498=""),"",$B498&amp;"#"&amp;COUNTIFS($B$4:$B498,$B498,$C$4:$C498,"&lt;&gt;"))</f>
        <v/>
      </c>
    </row>
    <row r="499" spans="1:6" x14ac:dyDescent="0.3">
      <c r="A499" s="19"/>
      <c r="B499" s="17"/>
      <c r="C499" s="18"/>
      <c r="D499" s="17"/>
      <c r="E499" s="17"/>
      <c r="F499" s="21" t="str">
        <f>IF(OR($B499="",$C499=""),"",$B499&amp;"#"&amp;COUNTIFS($B$4:$B499,$B499,$C$4:$C499,"&lt;&gt;"))</f>
        <v/>
      </c>
    </row>
    <row r="500" spans="1:6" x14ac:dyDescent="0.3">
      <c r="A500" s="19"/>
      <c r="B500" s="17"/>
      <c r="C500" s="18"/>
      <c r="D500" s="17"/>
      <c r="E500" s="17"/>
      <c r="F500" s="21" t="str">
        <f>IF(OR($B500="",$C500=""),"",$B500&amp;"#"&amp;COUNTIFS($B$4:$B500,$B500,$C$4:$C500,"&lt;&gt;"))</f>
        <v/>
      </c>
    </row>
    <row r="501" spans="1:6" x14ac:dyDescent="0.3">
      <c r="A501" s="19"/>
      <c r="B501" s="17"/>
      <c r="C501" s="18"/>
      <c r="D501" s="17"/>
      <c r="E501" s="17"/>
      <c r="F501" s="21" t="str">
        <f>IF(OR($B501="",$C501=""),"",$B501&amp;"#"&amp;COUNTIFS($B$4:$B501,$B501,$C$4:$C501,"&lt;&gt;"))</f>
        <v/>
      </c>
    </row>
    <row r="502" spans="1:6" x14ac:dyDescent="0.3">
      <c r="A502" s="19"/>
      <c r="B502" s="17"/>
      <c r="C502" s="18"/>
      <c r="D502" s="17"/>
      <c r="E502" s="17"/>
      <c r="F502" s="21" t="str">
        <f>IF(OR($B502="",$C502=""),"",$B502&amp;"#"&amp;COUNTIFS($B$4:$B502,$B502,$C$4:$C502,"&lt;&gt;"))</f>
        <v/>
      </c>
    </row>
    <row r="503" spans="1:6" x14ac:dyDescent="0.3">
      <c r="A503" s="19"/>
      <c r="B503" s="17"/>
      <c r="C503" s="18"/>
      <c r="D503" s="17"/>
      <c r="E503" s="17"/>
      <c r="F503" s="21" t="str">
        <f>IF(OR($B503="",$C503=""),"",$B503&amp;"#"&amp;COUNTIFS($B$4:$B503,$B503,$C$4:$C503,"&lt;&gt;"))</f>
        <v/>
      </c>
    </row>
    <row r="504" spans="1:6" x14ac:dyDescent="0.3">
      <c r="A504" s="19"/>
      <c r="B504" s="17"/>
      <c r="C504" s="18"/>
      <c r="D504" s="17"/>
      <c r="E504" s="17"/>
      <c r="F504" s="21" t="str">
        <f>IF(OR($B504="",$C504=""),"",$B504&amp;"#"&amp;COUNTIFS($B$4:$B504,$B504,$C$4:$C504,"&lt;&gt;"))</f>
        <v/>
      </c>
    </row>
    <row r="505" spans="1:6" x14ac:dyDescent="0.3">
      <c r="A505" s="19"/>
      <c r="B505" s="17"/>
      <c r="C505" s="18"/>
      <c r="D505" s="17"/>
      <c r="E505" s="17"/>
      <c r="F505" s="21" t="str">
        <f>IF(OR($B505="",$C505=""),"",$B505&amp;"#"&amp;COUNTIFS($B$4:$B505,$B505,$C$4:$C505,"&lt;&gt;"))</f>
        <v/>
      </c>
    </row>
    <row r="506" spans="1:6" x14ac:dyDescent="0.3">
      <c r="A506" s="19"/>
      <c r="B506" s="17"/>
      <c r="C506" s="18"/>
      <c r="D506" s="17"/>
      <c r="E506" s="17"/>
      <c r="F506" s="21" t="str">
        <f>IF(OR($B506="",$C506=""),"",$B506&amp;"#"&amp;COUNTIFS($B$4:$B506,$B506,$C$4:$C506,"&lt;&gt;"))</f>
        <v/>
      </c>
    </row>
    <row r="507" spans="1:6" x14ac:dyDescent="0.3">
      <c r="A507" s="19"/>
      <c r="B507" s="17"/>
      <c r="C507" s="18"/>
      <c r="D507" s="17"/>
      <c r="E507" s="17"/>
      <c r="F507" s="21" t="str">
        <f>IF(OR($B507="",$C507=""),"",$B507&amp;"#"&amp;COUNTIFS($B$4:$B507,$B507,$C$4:$C507,"&lt;&gt;"))</f>
        <v/>
      </c>
    </row>
    <row r="508" spans="1:6" x14ac:dyDescent="0.3">
      <c r="A508" s="19"/>
      <c r="B508" s="17"/>
      <c r="C508" s="18"/>
      <c r="D508" s="17"/>
      <c r="E508" s="17"/>
      <c r="F508" s="21" t="str">
        <f>IF(OR($B508="",$C508=""),"",$B508&amp;"#"&amp;COUNTIFS($B$4:$B508,$B508,$C$4:$C508,"&lt;&gt;"))</f>
        <v/>
      </c>
    </row>
    <row r="509" spans="1:6" x14ac:dyDescent="0.3">
      <c r="A509" s="19"/>
      <c r="B509" s="17"/>
      <c r="C509" s="18"/>
      <c r="D509" s="17"/>
      <c r="E509" s="17"/>
      <c r="F509" s="21" t="str">
        <f>IF(OR($B509="",$C509=""),"",$B509&amp;"#"&amp;COUNTIFS($B$4:$B509,$B509,$C$4:$C509,"&lt;&gt;"))</f>
        <v/>
      </c>
    </row>
    <row r="510" spans="1:6" x14ac:dyDescent="0.3">
      <c r="A510" s="19"/>
      <c r="B510" s="17"/>
      <c r="C510" s="18"/>
      <c r="D510" s="17"/>
      <c r="E510" s="17"/>
      <c r="F510" s="21" t="str">
        <f>IF(OR($B510="",$C510=""),"",$B510&amp;"#"&amp;COUNTIFS($B$4:$B510,$B510,$C$4:$C510,"&lt;&gt;"))</f>
        <v/>
      </c>
    </row>
    <row r="511" spans="1:6" x14ac:dyDescent="0.3">
      <c r="A511" s="19"/>
      <c r="B511" s="17"/>
      <c r="C511" s="18"/>
      <c r="D511" s="17"/>
      <c r="E511" s="17"/>
      <c r="F511" s="21" t="str">
        <f>IF(OR($B511="",$C511=""),"",$B511&amp;"#"&amp;COUNTIFS($B$4:$B511,$B511,$C$4:$C511,"&lt;&gt;"))</f>
        <v/>
      </c>
    </row>
    <row r="512" spans="1:6" x14ac:dyDescent="0.3">
      <c r="A512" s="19"/>
      <c r="B512" s="17"/>
      <c r="C512" s="18"/>
      <c r="D512" s="17"/>
      <c r="E512" s="17"/>
      <c r="F512" s="21" t="str">
        <f>IF(OR($B512="",$C512=""),"",$B512&amp;"#"&amp;COUNTIFS($B$4:$B512,$B512,$C$4:$C512,"&lt;&gt;"))</f>
        <v/>
      </c>
    </row>
    <row r="513" spans="1:6" x14ac:dyDescent="0.3">
      <c r="A513" s="19"/>
      <c r="B513" s="17"/>
      <c r="C513" s="18"/>
      <c r="D513" s="17"/>
      <c r="E513" s="17"/>
      <c r="F513" s="21" t="str">
        <f>IF(OR($B513="",$C513=""),"",$B513&amp;"#"&amp;COUNTIFS($B$4:$B513,$B513,$C$4:$C513,"&lt;&gt;"))</f>
        <v/>
      </c>
    </row>
    <row r="514" spans="1:6" x14ac:dyDescent="0.3">
      <c r="A514" s="19"/>
      <c r="B514" s="17"/>
      <c r="C514" s="18"/>
      <c r="D514" s="17"/>
      <c r="E514" s="17"/>
      <c r="F514" s="21" t="str">
        <f>IF(OR($B514="",$C514=""),"",$B514&amp;"#"&amp;COUNTIFS($B$4:$B514,$B514,$C$4:$C514,"&lt;&gt;"))</f>
        <v/>
      </c>
    </row>
    <row r="515" spans="1:6" x14ac:dyDescent="0.3">
      <c r="A515" s="19"/>
      <c r="B515" s="17"/>
      <c r="C515" s="18"/>
      <c r="D515" s="17"/>
      <c r="E515" s="17"/>
      <c r="F515" s="21" t="str">
        <f>IF(OR($B515="",$C515=""),"",$B515&amp;"#"&amp;COUNTIFS($B$4:$B515,$B515,$C$4:$C515,"&lt;&gt;"))</f>
        <v/>
      </c>
    </row>
    <row r="516" spans="1:6" x14ac:dyDescent="0.3">
      <c r="A516" s="19"/>
      <c r="B516" s="17"/>
      <c r="C516" s="18"/>
      <c r="D516" s="17"/>
      <c r="E516" s="17"/>
      <c r="F516" s="21" t="str">
        <f>IF(OR($B516="",$C516=""),"",$B516&amp;"#"&amp;COUNTIFS($B$4:$B516,$B516,$C$4:$C516,"&lt;&gt;"))</f>
        <v/>
      </c>
    </row>
    <row r="517" spans="1:6" x14ac:dyDescent="0.3">
      <c r="A517" s="19"/>
      <c r="B517" s="17"/>
      <c r="C517" s="18"/>
      <c r="D517" s="17"/>
      <c r="E517" s="17"/>
      <c r="F517" s="21" t="str">
        <f>IF(OR($B517="",$C517=""),"",$B517&amp;"#"&amp;COUNTIFS($B$4:$B517,$B517,$C$4:$C517,"&lt;&gt;"))</f>
        <v/>
      </c>
    </row>
    <row r="518" spans="1:6" x14ac:dyDescent="0.3">
      <c r="A518" s="19"/>
      <c r="B518" s="17"/>
      <c r="C518" s="18"/>
      <c r="D518" s="17"/>
      <c r="E518" s="17"/>
      <c r="F518" s="21" t="str">
        <f>IF(OR($B518="",$C518=""),"",$B518&amp;"#"&amp;COUNTIFS($B$4:$B518,$B518,$C$4:$C518,"&lt;&gt;"))</f>
        <v/>
      </c>
    </row>
    <row r="519" spans="1:6" x14ac:dyDescent="0.3">
      <c r="A519" s="19"/>
      <c r="B519" s="17"/>
      <c r="C519" s="18"/>
      <c r="D519" s="17"/>
      <c r="E519" s="17"/>
      <c r="F519" s="21" t="str">
        <f>IF(OR($B519="",$C519=""),"",$B519&amp;"#"&amp;COUNTIFS($B$4:$B519,$B519,$C$4:$C519,"&lt;&gt;"))</f>
        <v/>
      </c>
    </row>
    <row r="520" spans="1:6" x14ac:dyDescent="0.3">
      <c r="A520" s="19"/>
      <c r="B520" s="17"/>
      <c r="C520" s="18"/>
      <c r="D520" s="17"/>
      <c r="E520" s="17"/>
      <c r="F520" s="21" t="str">
        <f>IF(OR($B520="",$C520=""),"",$B520&amp;"#"&amp;COUNTIFS($B$4:$B520,$B520,$C$4:$C520,"&lt;&gt;"))</f>
        <v/>
      </c>
    </row>
    <row r="521" spans="1:6" x14ac:dyDescent="0.3">
      <c r="A521" s="19"/>
      <c r="B521" s="17"/>
      <c r="C521" s="18"/>
      <c r="D521" s="17"/>
      <c r="E521" s="17"/>
      <c r="F521" s="21" t="str">
        <f>IF(OR($B521="",$C521=""),"",$B521&amp;"#"&amp;COUNTIFS($B$4:$B521,$B521,$C$4:$C521,"&lt;&gt;"))</f>
        <v/>
      </c>
    </row>
    <row r="522" spans="1:6" x14ac:dyDescent="0.3">
      <c r="A522" s="19"/>
      <c r="B522" s="17"/>
      <c r="C522" s="18"/>
      <c r="D522" s="17"/>
      <c r="E522" s="17"/>
      <c r="F522" s="21" t="str">
        <f>IF(OR($B522="",$C522=""),"",$B522&amp;"#"&amp;COUNTIFS($B$4:$B522,$B522,$C$4:$C522,"&lt;&gt;"))</f>
        <v/>
      </c>
    </row>
    <row r="523" spans="1:6" x14ac:dyDescent="0.3">
      <c r="A523" s="19"/>
      <c r="B523" s="17"/>
      <c r="C523" s="18"/>
      <c r="D523" s="17"/>
      <c r="E523" s="17"/>
      <c r="F523" s="21" t="str">
        <f>IF(OR($B523="",$C523=""),"",$B523&amp;"#"&amp;COUNTIFS($B$4:$B523,$B523,$C$4:$C523,"&lt;&gt;"))</f>
        <v/>
      </c>
    </row>
    <row r="524" spans="1:6" x14ac:dyDescent="0.3">
      <c r="A524" s="19"/>
      <c r="B524" s="17"/>
      <c r="C524" s="18"/>
      <c r="D524" s="17"/>
      <c r="E524" s="17"/>
      <c r="F524" s="21" t="str">
        <f>IF(OR($B524="",$C524=""),"",$B524&amp;"#"&amp;COUNTIFS($B$4:$B524,$B524,$C$4:$C524,"&lt;&gt;"))</f>
        <v/>
      </c>
    </row>
    <row r="525" spans="1:6" x14ac:dyDescent="0.3">
      <c r="A525" s="19"/>
      <c r="B525" s="17"/>
      <c r="C525" s="18"/>
      <c r="D525" s="17"/>
      <c r="E525" s="17"/>
      <c r="F525" s="21" t="str">
        <f>IF(OR($B525="",$C525=""),"",$B525&amp;"#"&amp;COUNTIFS($B$4:$B525,$B525,$C$4:$C525,"&lt;&gt;"))</f>
        <v/>
      </c>
    </row>
    <row r="526" spans="1:6" x14ac:dyDescent="0.3">
      <c r="A526" s="19"/>
      <c r="B526" s="17"/>
      <c r="C526" s="18"/>
      <c r="D526" s="17"/>
      <c r="E526" s="17"/>
      <c r="F526" s="21" t="str">
        <f>IF(OR($B526="",$C526=""),"",$B526&amp;"#"&amp;COUNTIFS($B$4:$B526,$B526,$C$4:$C526,"&lt;&gt;"))</f>
        <v/>
      </c>
    </row>
    <row r="527" spans="1:6" x14ac:dyDescent="0.3">
      <c r="A527" s="19"/>
      <c r="B527" s="17"/>
      <c r="C527" s="18"/>
      <c r="D527" s="17"/>
      <c r="E527" s="17"/>
      <c r="F527" s="21" t="str">
        <f>IF(OR($B527="",$C527=""),"",$B527&amp;"#"&amp;COUNTIFS($B$4:$B527,$B527,$C$4:$C527,"&lt;&gt;"))</f>
        <v/>
      </c>
    </row>
    <row r="528" spans="1:6" x14ac:dyDescent="0.3">
      <c r="A528" s="19"/>
      <c r="B528" s="17"/>
      <c r="C528" s="18"/>
      <c r="D528" s="17"/>
      <c r="E528" s="17"/>
      <c r="F528" s="21" t="str">
        <f>IF(OR($B528="",$C528=""),"",$B528&amp;"#"&amp;COUNTIFS($B$4:$B528,$B528,$C$4:$C528,"&lt;&gt;"))</f>
        <v/>
      </c>
    </row>
    <row r="529" spans="1:6" x14ac:dyDescent="0.3">
      <c r="A529" s="19"/>
      <c r="B529" s="17"/>
      <c r="C529" s="18"/>
      <c r="D529" s="17"/>
      <c r="E529" s="17"/>
      <c r="F529" s="21" t="str">
        <f>IF(OR($B529="",$C529=""),"",$B529&amp;"#"&amp;COUNTIFS($B$4:$B529,$B529,$C$4:$C529,"&lt;&gt;"))</f>
        <v/>
      </c>
    </row>
    <row r="530" spans="1:6" x14ac:dyDescent="0.3">
      <c r="A530" s="19"/>
      <c r="B530" s="17"/>
      <c r="C530" s="18"/>
      <c r="D530" s="17"/>
      <c r="E530" s="17"/>
      <c r="F530" s="21" t="str">
        <f>IF(OR($B530="",$C530=""),"",$B530&amp;"#"&amp;COUNTIFS($B$4:$B530,$B530,$C$4:$C530,"&lt;&gt;"))</f>
        <v/>
      </c>
    </row>
    <row r="531" spans="1:6" x14ac:dyDescent="0.3">
      <c r="A531" s="19"/>
      <c r="B531" s="17"/>
      <c r="C531" s="18"/>
      <c r="D531" s="17"/>
      <c r="E531" s="17"/>
      <c r="F531" s="21" t="str">
        <f>IF(OR($B531="",$C531=""),"",$B531&amp;"#"&amp;COUNTIFS($B$4:$B531,$B531,$C$4:$C531,"&lt;&gt;"))</f>
        <v/>
      </c>
    </row>
    <row r="532" spans="1:6" x14ac:dyDescent="0.3">
      <c r="A532" s="19"/>
      <c r="B532" s="17"/>
      <c r="C532" s="18"/>
      <c r="D532" s="17"/>
      <c r="E532" s="17"/>
      <c r="F532" s="21" t="str">
        <f>IF(OR($B532="",$C532=""),"",$B532&amp;"#"&amp;COUNTIFS($B$4:$B532,$B532,$C$4:$C532,"&lt;&gt;"))</f>
        <v/>
      </c>
    </row>
    <row r="533" spans="1:6" x14ac:dyDescent="0.3">
      <c r="A533" s="19"/>
      <c r="B533" s="17"/>
      <c r="C533" s="18"/>
      <c r="D533" s="17"/>
      <c r="E533" s="17"/>
      <c r="F533" s="21" t="str">
        <f>IF(OR($B533="",$C533=""),"",$B533&amp;"#"&amp;COUNTIFS($B$4:$B533,$B533,$C$4:$C533,"&lt;&gt;"))</f>
        <v/>
      </c>
    </row>
    <row r="534" spans="1:6" x14ac:dyDescent="0.3">
      <c r="A534" s="19"/>
      <c r="B534" s="17"/>
      <c r="C534" s="18"/>
      <c r="D534" s="17"/>
      <c r="E534" s="17"/>
      <c r="F534" s="21" t="str">
        <f>IF(OR($B534="",$C534=""),"",$B534&amp;"#"&amp;COUNTIFS($B$4:$B534,$B534,$C$4:$C534,"&lt;&gt;"))</f>
        <v/>
      </c>
    </row>
    <row r="535" spans="1:6" x14ac:dyDescent="0.3">
      <c r="A535" s="19"/>
      <c r="B535" s="17"/>
      <c r="C535" s="18"/>
      <c r="D535" s="17"/>
      <c r="E535" s="17"/>
      <c r="F535" s="21" t="str">
        <f>IF(OR($B535="",$C535=""),"",$B535&amp;"#"&amp;COUNTIFS($B$4:$B535,$B535,$C$4:$C535,"&lt;&gt;"))</f>
        <v/>
      </c>
    </row>
    <row r="536" spans="1:6" x14ac:dyDescent="0.3">
      <c r="A536" s="19"/>
      <c r="B536" s="17"/>
      <c r="C536" s="18"/>
      <c r="D536" s="17"/>
      <c r="E536" s="17"/>
      <c r="F536" s="21" t="str">
        <f>IF(OR($B536="",$C536=""),"",$B536&amp;"#"&amp;COUNTIFS($B$4:$B536,$B536,$C$4:$C536,"&lt;&gt;"))</f>
        <v/>
      </c>
    </row>
    <row r="537" spans="1:6" x14ac:dyDescent="0.3">
      <c r="A537" s="19"/>
      <c r="B537" s="17"/>
      <c r="C537" s="18"/>
      <c r="D537" s="17"/>
      <c r="E537" s="17"/>
      <c r="F537" s="21" t="str">
        <f>IF(OR($B537="",$C537=""),"",$B537&amp;"#"&amp;COUNTIFS($B$4:$B537,$B537,$C$4:$C537,"&lt;&gt;"))</f>
        <v/>
      </c>
    </row>
    <row r="538" spans="1:6" x14ac:dyDescent="0.3">
      <c r="A538" s="19"/>
      <c r="B538" s="17"/>
      <c r="C538" s="18"/>
      <c r="D538" s="17"/>
      <c r="E538" s="17"/>
      <c r="F538" s="21" t="str">
        <f>IF(OR($B538="",$C538=""),"",$B538&amp;"#"&amp;COUNTIFS($B$4:$B538,$B538,$C$4:$C538,"&lt;&gt;"))</f>
        <v/>
      </c>
    </row>
    <row r="539" spans="1:6" x14ac:dyDescent="0.3">
      <c r="A539" s="19"/>
      <c r="B539" s="17"/>
      <c r="C539" s="18"/>
      <c r="D539" s="17"/>
      <c r="E539" s="17"/>
      <c r="F539" s="21" t="str">
        <f>IF(OR($B539="",$C539=""),"",$B539&amp;"#"&amp;COUNTIFS($B$4:$B539,$B539,$C$4:$C539,"&lt;&gt;"))</f>
        <v/>
      </c>
    </row>
    <row r="540" spans="1:6" x14ac:dyDescent="0.3">
      <c r="A540" s="19"/>
      <c r="B540" s="17"/>
      <c r="C540" s="18"/>
      <c r="D540" s="17"/>
      <c r="E540" s="17"/>
      <c r="F540" s="21" t="str">
        <f>IF(OR($B540="",$C540=""),"",$B540&amp;"#"&amp;COUNTIFS($B$4:$B540,$B540,$C$4:$C540,"&lt;&gt;"))</f>
        <v/>
      </c>
    </row>
    <row r="541" spans="1:6" x14ac:dyDescent="0.3">
      <c r="A541" s="19"/>
      <c r="B541" s="17"/>
      <c r="C541" s="18"/>
      <c r="D541" s="17"/>
      <c r="E541" s="17"/>
      <c r="F541" s="21" t="str">
        <f>IF(OR($B541="",$C541=""),"",$B541&amp;"#"&amp;COUNTIFS($B$4:$B541,$B541,$C$4:$C541,"&lt;&gt;"))</f>
        <v/>
      </c>
    </row>
    <row r="542" spans="1:6" x14ac:dyDescent="0.3">
      <c r="A542" s="19"/>
      <c r="B542" s="17"/>
      <c r="C542" s="18"/>
      <c r="D542" s="17"/>
      <c r="E542" s="17"/>
      <c r="F542" s="21" t="str">
        <f>IF(OR($B542="",$C542=""),"",$B542&amp;"#"&amp;COUNTIFS($B$4:$B542,$B542,$C$4:$C542,"&lt;&gt;"))</f>
        <v/>
      </c>
    </row>
    <row r="543" spans="1:6" x14ac:dyDescent="0.3">
      <c r="A543" s="19"/>
      <c r="B543" s="17"/>
      <c r="C543" s="18"/>
      <c r="D543" s="17"/>
      <c r="E543" s="17"/>
      <c r="F543" s="21" t="str">
        <f>IF(OR($B543="",$C543=""),"",$B543&amp;"#"&amp;COUNTIFS($B$4:$B543,$B543,$C$4:$C543,"&lt;&gt;"))</f>
        <v/>
      </c>
    </row>
    <row r="544" spans="1:6" x14ac:dyDescent="0.3">
      <c r="A544" s="19"/>
      <c r="B544" s="17"/>
      <c r="C544" s="18"/>
      <c r="D544" s="17"/>
      <c r="E544" s="17"/>
      <c r="F544" s="21" t="str">
        <f>IF(OR($B544="",$C544=""),"",$B544&amp;"#"&amp;COUNTIFS($B$4:$B544,$B544,$C$4:$C544,"&lt;&gt;"))</f>
        <v/>
      </c>
    </row>
    <row r="545" spans="1:6" x14ac:dyDescent="0.3">
      <c r="A545" s="19"/>
      <c r="B545" s="17"/>
      <c r="C545" s="18"/>
      <c r="D545" s="17"/>
      <c r="E545" s="17"/>
      <c r="F545" s="21" t="str">
        <f>IF(OR($B545="",$C545=""),"",$B545&amp;"#"&amp;COUNTIFS($B$4:$B545,$B545,$C$4:$C545,"&lt;&gt;"))</f>
        <v/>
      </c>
    </row>
    <row r="546" spans="1:6" x14ac:dyDescent="0.3">
      <c r="A546" s="19"/>
      <c r="B546" s="17"/>
      <c r="C546" s="18"/>
      <c r="D546" s="17"/>
      <c r="E546" s="17"/>
      <c r="F546" s="21" t="str">
        <f>IF(OR($B546="",$C546=""),"",$B546&amp;"#"&amp;COUNTIFS($B$4:$B546,$B546,$C$4:$C546,"&lt;&gt;"))</f>
        <v/>
      </c>
    </row>
    <row r="547" spans="1:6" x14ac:dyDescent="0.3">
      <c r="A547" s="19"/>
      <c r="B547" s="17"/>
      <c r="C547" s="18"/>
      <c r="D547" s="17"/>
      <c r="E547" s="17"/>
      <c r="F547" s="21" t="str">
        <f>IF(OR($B547="",$C547=""),"",$B547&amp;"#"&amp;COUNTIFS($B$4:$B547,$B547,$C$4:$C547,"&lt;&gt;"))</f>
        <v/>
      </c>
    </row>
    <row r="548" spans="1:6" x14ac:dyDescent="0.3">
      <c r="A548" s="19"/>
      <c r="B548" s="17"/>
      <c r="C548" s="18"/>
      <c r="D548" s="17"/>
      <c r="E548" s="17"/>
      <c r="F548" s="21" t="str">
        <f>IF(OR($B548="",$C548=""),"",$B548&amp;"#"&amp;COUNTIFS($B$4:$B548,$B548,$C$4:$C548,"&lt;&gt;"))</f>
        <v/>
      </c>
    </row>
    <row r="549" spans="1:6" x14ac:dyDescent="0.3">
      <c r="A549" s="19"/>
      <c r="B549" s="17"/>
      <c r="C549" s="18"/>
      <c r="D549" s="17"/>
      <c r="E549" s="17"/>
      <c r="F549" s="21" t="str">
        <f>IF(OR($B549="",$C549=""),"",$B549&amp;"#"&amp;COUNTIFS($B$4:$B549,$B549,$C$4:$C549,"&lt;&gt;"))</f>
        <v/>
      </c>
    </row>
    <row r="550" spans="1:6" x14ac:dyDescent="0.3">
      <c r="A550" s="19"/>
      <c r="B550" s="17"/>
      <c r="C550" s="18"/>
      <c r="D550" s="17"/>
      <c r="E550" s="17"/>
      <c r="F550" s="21" t="str">
        <f>IF(OR($B550="",$C550=""),"",$B550&amp;"#"&amp;COUNTIFS($B$4:$B550,$B550,$C$4:$C550,"&lt;&gt;"))</f>
        <v/>
      </c>
    </row>
    <row r="551" spans="1:6" x14ac:dyDescent="0.3">
      <c r="A551" s="19"/>
      <c r="B551" s="17"/>
      <c r="C551" s="18"/>
      <c r="D551" s="17"/>
      <c r="E551" s="17"/>
      <c r="F551" s="21" t="str">
        <f>IF(OR($B551="",$C551=""),"",$B551&amp;"#"&amp;COUNTIFS($B$4:$B551,$B551,$C$4:$C551,"&lt;&gt;"))</f>
        <v/>
      </c>
    </row>
    <row r="552" spans="1:6" x14ac:dyDescent="0.3">
      <c r="A552" s="19"/>
      <c r="B552" s="17"/>
      <c r="C552" s="18"/>
      <c r="D552" s="17"/>
      <c r="E552" s="17"/>
      <c r="F552" s="21" t="str">
        <f>IF(OR($B552="",$C552=""),"",$B552&amp;"#"&amp;COUNTIFS($B$4:$B552,$B552,$C$4:$C552,"&lt;&gt;"))</f>
        <v/>
      </c>
    </row>
    <row r="553" spans="1:6" x14ac:dyDescent="0.3">
      <c r="A553" s="19"/>
      <c r="B553" s="17"/>
      <c r="C553" s="18"/>
      <c r="D553" s="17"/>
      <c r="E553" s="17"/>
      <c r="F553" s="21" t="str">
        <f>IF(OR($B553="",$C553=""),"",$B553&amp;"#"&amp;COUNTIFS($B$4:$B553,$B553,$C$4:$C553,"&lt;&gt;"))</f>
        <v/>
      </c>
    </row>
    <row r="554" spans="1:6" x14ac:dyDescent="0.3">
      <c r="A554" s="19"/>
      <c r="B554" s="17"/>
      <c r="C554" s="18"/>
      <c r="D554" s="17"/>
      <c r="E554" s="17"/>
      <c r="F554" s="21" t="str">
        <f>IF(OR($B554="",$C554=""),"",$B554&amp;"#"&amp;COUNTIFS($B$4:$B554,$B554,$C$4:$C554,"&lt;&gt;"))</f>
        <v/>
      </c>
    </row>
    <row r="555" spans="1:6" x14ac:dyDescent="0.3">
      <c r="A555" s="19"/>
      <c r="B555" s="17"/>
      <c r="C555" s="18"/>
      <c r="D555" s="17"/>
      <c r="E555" s="17"/>
      <c r="F555" s="21" t="str">
        <f>IF(OR($B555="",$C555=""),"",$B555&amp;"#"&amp;COUNTIFS($B$4:$B555,$B555,$C$4:$C555,"&lt;&gt;"))</f>
        <v/>
      </c>
    </row>
    <row r="556" spans="1:6" x14ac:dyDescent="0.3">
      <c r="A556" s="19"/>
      <c r="B556" s="17"/>
      <c r="C556" s="18"/>
      <c r="D556" s="17"/>
      <c r="E556" s="17"/>
      <c r="F556" s="21" t="str">
        <f>IF(OR($B556="",$C556=""),"",$B556&amp;"#"&amp;COUNTIFS($B$4:$B556,$B556,$C$4:$C556,"&lt;&gt;"))</f>
        <v/>
      </c>
    </row>
    <row r="557" spans="1:6" x14ac:dyDescent="0.3">
      <c r="A557" s="19"/>
      <c r="B557" s="17"/>
      <c r="C557" s="18"/>
      <c r="D557" s="17"/>
      <c r="E557" s="17"/>
      <c r="F557" s="21" t="str">
        <f>IF(OR($B557="",$C557=""),"",$B557&amp;"#"&amp;COUNTIFS($B$4:$B557,$B557,$C$4:$C557,"&lt;&gt;"))</f>
        <v/>
      </c>
    </row>
    <row r="558" spans="1:6" x14ac:dyDescent="0.3">
      <c r="A558" s="19"/>
      <c r="B558" s="17"/>
      <c r="C558" s="18"/>
      <c r="D558" s="17"/>
      <c r="E558" s="17"/>
      <c r="F558" s="21" t="str">
        <f>IF(OR($B558="",$C558=""),"",$B558&amp;"#"&amp;COUNTIFS($B$4:$B558,$B558,$C$4:$C558,"&lt;&gt;"))</f>
        <v/>
      </c>
    </row>
    <row r="559" spans="1:6" x14ac:dyDescent="0.3">
      <c r="A559" s="19"/>
      <c r="B559" s="17"/>
      <c r="C559" s="18"/>
      <c r="D559" s="17"/>
      <c r="E559" s="17"/>
      <c r="F559" s="21" t="str">
        <f>IF(OR($B559="",$C559=""),"",$B559&amp;"#"&amp;COUNTIFS($B$4:$B559,$B559,$C$4:$C559,"&lt;&gt;"))</f>
        <v/>
      </c>
    </row>
    <row r="560" spans="1:6" x14ac:dyDescent="0.3">
      <c r="A560" s="19"/>
      <c r="B560" s="17"/>
      <c r="C560" s="18"/>
      <c r="D560" s="17"/>
      <c r="E560" s="17"/>
      <c r="F560" s="21" t="str">
        <f>IF(OR($B560="",$C560=""),"",$B560&amp;"#"&amp;COUNTIFS($B$4:$B560,$B560,$C$4:$C560,"&lt;&gt;"))</f>
        <v/>
      </c>
    </row>
    <row r="561" spans="1:6" x14ac:dyDescent="0.3">
      <c r="A561" s="19"/>
      <c r="B561" s="17"/>
      <c r="C561" s="18"/>
      <c r="D561" s="17"/>
      <c r="E561" s="17"/>
      <c r="F561" s="21" t="str">
        <f>IF(OR($B561="",$C561=""),"",$B561&amp;"#"&amp;COUNTIFS($B$4:$B561,$B561,$C$4:$C561,"&lt;&gt;"))</f>
        <v/>
      </c>
    </row>
    <row r="562" spans="1:6" x14ac:dyDescent="0.3">
      <c r="A562" s="19"/>
      <c r="B562" s="17"/>
      <c r="C562" s="18"/>
      <c r="D562" s="17"/>
      <c r="E562" s="17"/>
      <c r="F562" s="21" t="str">
        <f>IF(OR($B562="",$C562=""),"",$B562&amp;"#"&amp;COUNTIFS($B$4:$B562,$B562,$C$4:$C562,"&lt;&gt;"))</f>
        <v/>
      </c>
    </row>
    <row r="563" spans="1:6" x14ac:dyDescent="0.3">
      <c r="A563" s="19"/>
      <c r="B563" s="17"/>
      <c r="C563" s="18"/>
      <c r="D563" s="17"/>
      <c r="E563" s="17"/>
      <c r="F563" s="21" t="str">
        <f>IF(OR($B563="",$C563=""),"",$B563&amp;"#"&amp;COUNTIFS($B$4:$B563,$B563,$C$4:$C563,"&lt;&gt;"))</f>
        <v/>
      </c>
    </row>
    <row r="564" spans="1:6" x14ac:dyDescent="0.3">
      <c r="A564" s="19"/>
      <c r="B564" s="17"/>
      <c r="C564" s="18"/>
      <c r="D564" s="17"/>
      <c r="E564" s="17"/>
      <c r="F564" s="21" t="str">
        <f>IF(OR($B564="",$C564=""),"",$B564&amp;"#"&amp;COUNTIFS($B$4:$B564,$B564,$C$4:$C564,"&lt;&gt;"))</f>
        <v/>
      </c>
    </row>
    <row r="565" spans="1:6" x14ac:dyDescent="0.3">
      <c r="A565" s="19"/>
      <c r="B565" s="17"/>
      <c r="C565" s="18"/>
      <c r="D565" s="17"/>
      <c r="E565" s="17"/>
      <c r="F565" s="21" t="str">
        <f>IF(OR($B565="",$C565=""),"",$B565&amp;"#"&amp;COUNTIFS($B$4:$B565,$B565,$C$4:$C565,"&lt;&gt;"))</f>
        <v/>
      </c>
    </row>
    <row r="566" spans="1:6" x14ac:dyDescent="0.3">
      <c r="A566" s="19"/>
      <c r="B566" s="17"/>
      <c r="C566" s="18"/>
      <c r="D566" s="17"/>
      <c r="E566" s="17"/>
      <c r="F566" s="21" t="str">
        <f>IF(OR($B566="",$C566=""),"",$B566&amp;"#"&amp;COUNTIFS($B$4:$B566,$B566,$C$4:$C566,"&lt;&gt;"))</f>
        <v/>
      </c>
    </row>
    <row r="567" spans="1:6" x14ac:dyDescent="0.3">
      <c r="A567" s="19"/>
      <c r="B567" s="17"/>
      <c r="C567" s="18"/>
      <c r="D567" s="17"/>
      <c r="E567" s="17"/>
      <c r="F567" s="21" t="str">
        <f>IF(OR($B567="",$C567=""),"",$B567&amp;"#"&amp;COUNTIFS($B$4:$B567,$B567,$C$4:$C567,"&lt;&gt;"))</f>
        <v/>
      </c>
    </row>
    <row r="568" spans="1:6" x14ac:dyDescent="0.3">
      <c r="A568" s="19"/>
      <c r="B568" s="17"/>
      <c r="C568" s="18"/>
      <c r="D568" s="17"/>
      <c r="E568" s="17"/>
      <c r="F568" s="21" t="str">
        <f>IF(OR($B568="",$C568=""),"",$B568&amp;"#"&amp;COUNTIFS($B$4:$B568,$B568,$C$4:$C568,"&lt;&gt;"))</f>
        <v/>
      </c>
    </row>
    <row r="569" spans="1:6" x14ac:dyDescent="0.3">
      <c r="A569" s="19"/>
      <c r="B569" s="17"/>
      <c r="C569" s="18"/>
      <c r="D569" s="17"/>
      <c r="E569" s="17"/>
      <c r="F569" s="21" t="str">
        <f>IF(OR($B569="",$C569=""),"",$B569&amp;"#"&amp;COUNTIFS($B$4:$B569,$B569,$C$4:$C569,"&lt;&gt;"))</f>
        <v/>
      </c>
    </row>
    <row r="570" spans="1:6" x14ac:dyDescent="0.3">
      <c r="A570" s="19"/>
      <c r="B570" s="17"/>
      <c r="C570" s="18"/>
      <c r="D570" s="17"/>
      <c r="E570" s="17"/>
      <c r="F570" s="21" t="str">
        <f>IF(OR($B570="",$C570=""),"",$B570&amp;"#"&amp;COUNTIFS($B$4:$B570,$B570,$C$4:$C570,"&lt;&gt;"))</f>
        <v/>
      </c>
    </row>
    <row r="571" spans="1:6" x14ac:dyDescent="0.3">
      <c r="A571" s="19"/>
      <c r="B571" s="17"/>
      <c r="C571" s="18"/>
      <c r="D571" s="17"/>
      <c r="E571" s="17"/>
      <c r="F571" s="21" t="str">
        <f>IF(OR($B571="",$C571=""),"",$B571&amp;"#"&amp;COUNTIFS($B$4:$B571,$B571,$C$4:$C571,"&lt;&gt;"))</f>
        <v/>
      </c>
    </row>
    <row r="572" spans="1:6" x14ac:dyDescent="0.3">
      <c r="A572" s="19"/>
      <c r="B572" s="17"/>
      <c r="C572" s="18"/>
      <c r="D572" s="17"/>
      <c r="E572" s="17"/>
      <c r="F572" s="21" t="str">
        <f>IF(OR($B572="",$C572=""),"",$B572&amp;"#"&amp;COUNTIFS($B$4:$B572,$B572,$C$4:$C572,"&lt;&gt;"))</f>
        <v/>
      </c>
    </row>
    <row r="573" spans="1:6" x14ac:dyDescent="0.3">
      <c r="A573" s="19"/>
      <c r="B573" s="17"/>
      <c r="C573" s="18"/>
      <c r="D573" s="17"/>
      <c r="E573" s="17"/>
      <c r="F573" s="21" t="str">
        <f>IF(OR($B573="",$C573=""),"",$B573&amp;"#"&amp;COUNTIFS($B$4:$B573,$B573,$C$4:$C573,"&lt;&gt;"))</f>
        <v/>
      </c>
    </row>
    <row r="574" spans="1:6" x14ac:dyDescent="0.3">
      <c r="A574" s="19"/>
      <c r="B574" s="17"/>
      <c r="C574" s="18"/>
      <c r="D574" s="17"/>
      <c r="E574" s="17"/>
      <c r="F574" s="21" t="str">
        <f>IF(OR($B574="",$C574=""),"",$B574&amp;"#"&amp;COUNTIFS($B$4:$B574,$B574,$C$4:$C574,"&lt;&gt;"))</f>
        <v/>
      </c>
    </row>
    <row r="575" spans="1:6" x14ac:dyDescent="0.3">
      <c r="A575" s="19"/>
      <c r="B575" s="17"/>
      <c r="C575" s="18"/>
      <c r="D575" s="17"/>
      <c r="E575" s="17"/>
      <c r="F575" s="21" t="str">
        <f>IF(OR($B575="",$C575=""),"",$B575&amp;"#"&amp;COUNTIFS($B$4:$B575,$B575,$C$4:$C575,"&lt;&gt;"))</f>
        <v/>
      </c>
    </row>
    <row r="576" spans="1:6" x14ac:dyDescent="0.3">
      <c r="A576" s="19"/>
      <c r="B576" s="17"/>
      <c r="C576" s="18"/>
      <c r="D576" s="17"/>
      <c r="E576" s="17"/>
      <c r="F576" s="21" t="str">
        <f>IF(OR($B576="",$C576=""),"",$B576&amp;"#"&amp;COUNTIFS($B$4:$B576,$B576,$C$4:$C576,"&lt;&gt;"))</f>
        <v/>
      </c>
    </row>
    <row r="577" spans="1:6" x14ac:dyDescent="0.3">
      <c r="A577" s="19"/>
      <c r="B577" s="17"/>
      <c r="C577" s="18"/>
      <c r="D577" s="17"/>
      <c r="E577" s="17"/>
      <c r="F577" s="21" t="str">
        <f>IF(OR($B577="",$C577=""),"",$B577&amp;"#"&amp;COUNTIFS($B$4:$B577,$B577,$C$4:$C577,"&lt;&gt;"))</f>
        <v/>
      </c>
    </row>
    <row r="578" spans="1:6" x14ac:dyDescent="0.3">
      <c r="A578" s="19"/>
      <c r="B578" s="17"/>
      <c r="C578" s="18"/>
      <c r="D578" s="17"/>
      <c r="E578" s="17"/>
      <c r="F578" s="21" t="str">
        <f>IF(OR($B578="",$C578=""),"",$B578&amp;"#"&amp;COUNTIFS($B$4:$B578,$B578,$C$4:$C578,"&lt;&gt;"))</f>
        <v/>
      </c>
    </row>
    <row r="579" spans="1:6" x14ac:dyDescent="0.3">
      <c r="A579" s="19"/>
      <c r="B579" s="17"/>
      <c r="C579" s="18"/>
      <c r="D579" s="17"/>
      <c r="E579" s="17"/>
      <c r="F579" s="21" t="str">
        <f>IF(OR($B579="",$C579=""),"",$B579&amp;"#"&amp;COUNTIFS($B$4:$B579,$B579,$C$4:$C579,"&lt;&gt;"))</f>
        <v/>
      </c>
    </row>
    <row r="580" spans="1:6" x14ac:dyDescent="0.3">
      <c r="A580" s="19"/>
      <c r="B580" s="17"/>
      <c r="C580" s="18"/>
      <c r="D580" s="17"/>
      <c r="E580" s="17"/>
      <c r="F580" s="21" t="str">
        <f>IF(OR($B580="",$C580=""),"",$B580&amp;"#"&amp;COUNTIFS($B$4:$B580,$B580,$C$4:$C580,"&lt;&gt;"))</f>
        <v/>
      </c>
    </row>
    <row r="581" spans="1:6" x14ac:dyDescent="0.3">
      <c r="A581" s="19"/>
      <c r="B581" s="17"/>
      <c r="C581" s="18"/>
      <c r="D581" s="17"/>
      <c r="E581" s="17"/>
      <c r="F581" s="21" t="str">
        <f>IF(OR($B581="",$C581=""),"",$B581&amp;"#"&amp;COUNTIFS($B$4:$B581,$B581,$C$4:$C581,"&lt;&gt;"))</f>
        <v/>
      </c>
    </row>
    <row r="582" spans="1:6" x14ac:dyDescent="0.3">
      <c r="A582" s="19"/>
      <c r="B582" s="17"/>
      <c r="C582" s="18"/>
      <c r="D582" s="17"/>
      <c r="E582" s="17"/>
      <c r="F582" s="21" t="str">
        <f>IF(OR($B582="",$C582=""),"",$B582&amp;"#"&amp;COUNTIFS($B$4:$B582,$B582,$C$4:$C582,"&lt;&gt;"))</f>
        <v/>
      </c>
    </row>
    <row r="583" spans="1:6" x14ac:dyDescent="0.3">
      <c r="A583" s="19"/>
      <c r="B583" s="17"/>
      <c r="C583" s="18"/>
      <c r="D583" s="17"/>
      <c r="E583" s="17"/>
      <c r="F583" s="21" t="str">
        <f>IF(OR($B583="",$C583=""),"",$B583&amp;"#"&amp;COUNTIFS($B$4:$B583,$B583,$C$4:$C583,"&lt;&gt;"))</f>
        <v/>
      </c>
    </row>
    <row r="584" spans="1:6" x14ac:dyDescent="0.3">
      <c r="A584" s="19"/>
      <c r="B584" s="17"/>
      <c r="C584" s="18"/>
      <c r="D584" s="17"/>
      <c r="E584" s="17"/>
      <c r="F584" s="21" t="str">
        <f>IF(OR($B584="",$C584=""),"",$B584&amp;"#"&amp;COUNTIFS($B$4:$B584,$B584,$C$4:$C584,"&lt;&gt;"))</f>
        <v/>
      </c>
    </row>
    <row r="585" spans="1:6" x14ac:dyDescent="0.3">
      <c r="A585" s="19"/>
      <c r="B585" s="17"/>
      <c r="C585" s="18"/>
      <c r="D585" s="17"/>
      <c r="E585" s="17"/>
      <c r="F585" s="21" t="str">
        <f>IF(OR($B585="",$C585=""),"",$B585&amp;"#"&amp;COUNTIFS($B$4:$B585,$B585,$C$4:$C585,"&lt;&gt;"))</f>
        <v/>
      </c>
    </row>
    <row r="586" spans="1:6" x14ac:dyDescent="0.3">
      <c r="A586" s="19"/>
      <c r="B586" s="17"/>
      <c r="C586" s="18"/>
      <c r="D586" s="17"/>
      <c r="E586" s="17"/>
      <c r="F586" s="21" t="str">
        <f>IF(OR($B586="",$C586=""),"",$B586&amp;"#"&amp;COUNTIFS($B$4:$B586,$B586,$C$4:$C586,"&lt;&gt;"))</f>
        <v/>
      </c>
    </row>
    <row r="587" spans="1:6" x14ac:dyDescent="0.3">
      <c r="A587" s="19"/>
      <c r="B587" s="17"/>
      <c r="C587" s="18"/>
      <c r="D587" s="17"/>
      <c r="E587" s="17"/>
      <c r="F587" s="21" t="str">
        <f>IF(OR($B587="",$C587=""),"",$B587&amp;"#"&amp;COUNTIFS($B$4:$B587,$B587,$C$4:$C587,"&lt;&gt;"))</f>
        <v/>
      </c>
    </row>
    <row r="588" spans="1:6" x14ac:dyDescent="0.3">
      <c r="A588" s="19"/>
      <c r="B588" s="17"/>
      <c r="C588" s="18"/>
      <c r="D588" s="17"/>
      <c r="E588" s="17"/>
      <c r="F588" s="21" t="str">
        <f>IF(OR($B588="",$C588=""),"",$B588&amp;"#"&amp;COUNTIFS($B$4:$B588,$B588,$C$4:$C588,"&lt;&gt;"))</f>
        <v/>
      </c>
    </row>
    <row r="589" spans="1:6" x14ac:dyDescent="0.3">
      <c r="A589" s="19"/>
      <c r="B589" s="17"/>
      <c r="C589" s="18"/>
      <c r="D589" s="17"/>
      <c r="E589" s="17"/>
      <c r="F589" s="21" t="str">
        <f>IF(OR($B589="",$C589=""),"",$B589&amp;"#"&amp;COUNTIFS($B$4:$B589,$B589,$C$4:$C589,"&lt;&gt;"))</f>
        <v/>
      </c>
    </row>
    <row r="590" spans="1:6" x14ac:dyDescent="0.3">
      <c r="A590" s="19"/>
      <c r="B590" s="17"/>
      <c r="C590" s="18"/>
      <c r="D590" s="17"/>
      <c r="E590" s="17"/>
      <c r="F590" s="21" t="str">
        <f>IF(OR($B590="",$C590=""),"",$B590&amp;"#"&amp;COUNTIFS($B$4:$B590,$B590,$C$4:$C590,"&lt;&gt;"))</f>
        <v/>
      </c>
    </row>
    <row r="591" spans="1:6" x14ac:dyDescent="0.3">
      <c r="A591" s="19"/>
      <c r="B591" s="17"/>
      <c r="C591" s="18"/>
      <c r="D591" s="17"/>
      <c r="E591" s="17"/>
      <c r="F591" s="21" t="str">
        <f>IF(OR($B591="",$C591=""),"",$B591&amp;"#"&amp;COUNTIFS($B$4:$B591,$B591,$C$4:$C591,"&lt;&gt;"))</f>
        <v/>
      </c>
    </row>
    <row r="592" spans="1:6" x14ac:dyDescent="0.3">
      <c r="A592" s="19"/>
      <c r="B592" s="17"/>
      <c r="C592" s="18"/>
      <c r="D592" s="17"/>
      <c r="E592" s="17"/>
      <c r="F592" s="21" t="str">
        <f>IF(OR($B592="",$C592=""),"",$B592&amp;"#"&amp;COUNTIFS($B$4:$B592,$B592,$C$4:$C592,"&lt;&gt;"))</f>
        <v/>
      </c>
    </row>
    <row r="593" spans="1:6" x14ac:dyDescent="0.3">
      <c r="A593" s="19"/>
      <c r="B593" s="17"/>
      <c r="C593" s="18"/>
      <c r="D593" s="17"/>
      <c r="E593" s="17"/>
      <c r="F593" s="21" t="str">
        <f>IF(OR($B593="",$C593=""),"",$B593&amp;"#"&amp;COUNTIFS($B$4:$B593,$B593,$C$4:$C593,"&lt;&gt;"))</f>
        <v/>
      </c>
    </row>
    <row r="594" spans="1:6" x14ac:dyDescent="0.3">
      <c r="A594" s="19"/>
      <c r="B594" s="17"/>
      <c r="C594" s="18"/>
      <c r="D594" s="17"/>
      <c r="E594" s="17"/>
      <c r="F594" s="21" t="str">
        <f>IF(OR($B594="",$C594=""),"",$B594&amp;"#"&amp;COUNTIFS($B$4:$B594,$B594,$C$4:$C594,"&lt;&gt;"))</f>
        <v/>
      </c>
    </row>
    <row r="595" spans="1:6" x14ac:dyDescent="0.3">
      <c r="A595" s="19"/>
      <c r="B595" s="17"/>
      <c r="C595" s="18"/>
      <c r="D595" s="17"/>
      <c r="E595" s="17"/>
      <c r="F595" s="21" t="str">
        <f>IF(OR($B595="",$C595=""),"",$B595&amp;"#"&amp;COUNTIFS($B$4:$B595,$B595,$C$4:$C595,"&lt;&gt;"))</f>
        <v/>
      </c>
    </row>
    <row r="596" spans="1:6" x14ac:dyDescent="0.3">
      <c r="A596" s="19"/>
      <c r="B596" s="17"/>
      <c r="C596" s="18"/>
      <c r="D596" s="17"/>
      <c r="E596" s="17"/>
      <c r="F596" s="21" t="str">
        <f>IF(OR($B596="",$C596=""),"",$B596&amp;"#"&amp;COUNTIFS($B$4:$B596,$B596,$C$4:$C596,"&lt;&gt;"))</f>
        <v/>
      </c>
    </row>
    <row r="597" spans="1:6" x14ac:dyDescent="0.3">
      <c r="A597" s="19"/>
      <c r="B597" s="17"/>
      <c r="C597" s="18"/>
      <c r="D597" s="17"/>
      <c r="E597" s="17"/>
      <c r="F597" s="21" t="str">
        <f>IF(OR($B597="",$C597=""),"",$B597&amp;"#"&amp;COUNTIFS($B$4:$B597,$B597,$C$4:$C597,"&lt;&gt;"))</f>
        <v/>
      </c>
    </row>
    <row r="598" spans="1:6" x14ac:dyDescent="0.3">
      <c r="A598" s="19"/>
      <c r="B598" s="17"/>
      <c r="C598" s="18"/>
      <c r="D598" s="17"/>
      <c r="E598" s="17"/>
      <c r="F598" s="21" t="str">
        <f>IF(OR($B598="",$C598=""),"",$B598&amp;"#"&amp;COUNTIFS($B$4:$B598,$B598,$C$4:$C598,"&lt;&gt;"))</f>
        <v/>
      </c>
    </row>
    <row r="599" spans="1:6" x14ac:dyDescent="0.3">
      <c r="A599" s="19"/>
      <c r="B599" s="17"/>
      <c r="C599" s="18"/>
      <c r="D599" s="17"/>
      <c r="E599" s="17"/>
      <c r="F599" s="21" t="str">
        <f>IF(OR($B599="",$C599=""),"",$B599&amp;"#"&amp;COUNTIFS($B$4:$B599,$B599,$C$4:$C599,"&lt;&gt;"))</f>
        <v/>
      </c>
    </row>
    <row r="600" spans="1:6" x14ac:dyDescent="0.3">
      <c r="A600" s="19"/>
      <c r="B600" s="17"/>
      <c r="C600" s="18"/>
      <c r="D600" s="17"/>
      <c r="E600" s="17"/>
      <c r="F600" s="21" t="str">
        <f>IF(OR($B600="",$C600=""),"",$B600&amp;"#"&amp;COUNTIFS($B$4:$B600,$B600,$C$4:$C600,"&lt;&gt;"))</f>
        <v/>
      </c>
    </row>
    <row r="601" spans="1:6" x14ac:dyDescent="0.3">
      <c r="A601" s="19"/>
      <c r="B601" s="17"/>
      <c r="C601" s="18"/>
      <c r="D601" s="17"/>
      <c r="E601" s="17"/>
      <c r="F601" s="21" t="str">
        <f>IF(OR($B601="",$C601=""),"",$B601&amp;"#"&amp;COUNTIFS($B$4:$B601,$B601,$C$4:$C601,"&lt;&gt;"))</f>
        <v/>
      </c>
    </row>
    <row r="602" spans="1:6" x14ac:dyDescent="0.3">
      <c r="A602" s="19"/>
      <c r="B602" s="17"/>
      <c r="C602" s="18"/>
      <c r="D602" s="17"/>
      <c r="E602" s="17"/>
      <c r="F602" s="21" t="str">
        <f>IF(OR($B602="",$C602=""),"",$B602&amp;"#"&amp;COUNTIFS($B$4:$B602,$B602,$C$4:$C602,"&lt;&gt;"))</f>
        <v/>
      </c>
    </row>
    <row r="603" spans="1:6" x14ac:dyDescent="0.3">
      <c r="A603" s="19"/>
      <c r="B603" s="17"/>
      <c r="C603" s="18"/>
      <c r="D603" s="17"/>
      <c r="E603" s="17"/>
      <c r="F603" s="21" t="str">
        <f>IF(OR($B603="",$C603=""),"",$B603&amp;"#"&amp;COUNTIFS($B$4:$B603,$B603,$C$4:$C603,"&lt;&gt;"))</f>
        <v/>
      </c>
    </row>
    <row r="604" spans="1:6" x14ac:dyDescent="0.3">
      <c r="A604" s="19"/>
      <c r="B604" s="17"/>
      <c r="C604" s="18"/>
      <c r="D604" s="17"/>
      <c r="E604" s="17"/>
      <c r="F604" s="21" t="str">
        <f>IF(OR($B604="",$C604=""),"",$B604&amp;"#"&amp;COUNTIFS($B$4:$B604,$B604,$C$4:$C604,"&lt;&gt;"))</f>
        <v/>
      </c>
    </row>
    <row r="605" spans="1:6" x14ac:dyDescent="0.3">
      <c r="A605" s="19"/>
      <c r="B605" s="17"/>
      <c r="C605" s="18"/>
      <c r="D605" s="17"/>
      <c r="E605" s="17"/>
      <c r="F605" s="21" t="str">
        <f>IF(OR($B605="",$C605=""),"",$B605&amp;"#"&amp;COUNTIFS($B$4:$B605,$B605,$C$4:$C605,"&lt;&gt;"))</f>
        <v/>
      </c>
    </row>
    <row r="606" spans="1:6" x14ac:dyDescent="0.3">
      <c r="A606" s="19"/>
      <c r="B606" s="17"/>
      <c r="C606" s="18"/>
      <c r="D606" s="17"/>
      <c r="E606" s="17"/>
      <c r="F606" s="21" t="str">
        <f>IF(OR($B606="",$C606=""),"",$B606&amp;"#"&amp;COUNTIFS($B$4:$B606,$B606,$C$4:$C606,"&lt;&gt;"))</f>
        <v/>
      </c>
    </row>
    <row r="607" spans="1:6" x14ac:dyDescent="0.3">
      <c r="A607" s="19"/>
      <c r="B607" s="17"/>
      <c r="C607" s="18"/>
      <c r="D607" s="17"/>
      <c r="E607" s="17"/>
      <c r="F607" s="21" t="str">
        <f>IF(OR($B607="",$C607=""),"",$B607&amp;"#"&amp;COUNTIFS($B$4:$B607,$B607,$C$4:$C607,"&lt;&gt;"))</f>
        <v/>
      </c>
    </row>
    <row r="608" spans="1:6" x14ac:dyDescent="0.3">
      <c r="A608" s="19"/>
      <c r="B608" s="17"/>
      <c r="C608" s="18"/>
      <c r="D608" s="17"/>
      <c r="E608" s="17"/>
      <c r="F608" s="21" t="str">
        <f>IF(OR($B608="",$C608=""),"",$B608&amp;"#"&amp;COUNTIFS($B$4:$B608,$B608,$C$4:$C608,"&lt;&gt;"))</f>
        <v/>
      </c>
    </row>
    <row r="609" spans="1:6" x14ac:dyDescent="0.3">
      <c r="A609" s="19"/>
      <c r="B609" s="17"/>
      <c r="C609" s="18"/>
      <c r="D609" s="17"/>
      <c r="E609" s="17"/>
      <c r="F609" s="21" t="str">
        <f>IF(OR($B609="",$C609=""),"",$B609&amp;"#"&amp;COUNTIFS($B$4:$B609,$B609,$C$4:$C609,"&lt;&gt;"))</f>
        <v/>
      </c>
    </row>
    <row r="610" spans="1:6" x14ac:dyDescent="0.3">
      <c r="A610" s="19"/>
      <c r="B610" s="17"/>
      <c r="C610" s="18"/>
      <c r="D610" s="17"/>
      <c r="E610" s="17"/>
      <c r="F610" s="21" t="str">
        <f>IF(OR($B610="",$C610=""),"",$B610&amp;"#"&amp;COUNTIFS($B$4:$B610,$B610,$C$4:$C610,"&lt;&gt;"))</f>
        <v/>
      </c>
    </row>
    <row r="611" spans="1:6" x14ac:dyDescent="0.3">
      <c r="A611" s="19"/>
      <c r="B611" s="17"/>
      <c r="C611" s="18"/>
      <c r="D611" s="17"/>
      <c r="E611" s="17"/>
      <c r="F611" s="21" t="str">
        <f>IF(OR($B611="",$C611=""),"",$B611&amp;"#"&amp;COUNTIFS($B$4:$B611,$B611,$C$4:$C611,"&lt;&gt;"))</f>
        <v/>
      </c>
    </row>
    <row r="612" spans="1:6" x14ac:dyDescent="0.3">
      <c r="A612" s="19"/>
      <c r="B612" s="17"/>
      <c r="C612" s="18"/>
      <c r="D612" s="17"/>
      <c r="E612" s="17"/>
      <c r="F612" s="21" t="str">
        <f>IF(OR($B612="",$C612=""),"",$B612&amp;"#"&amp;COUNTIFS($B$4:$B612,$B612,$C$4:$C612,"&lt;&gt;"))</f>
        <v/>
      </c>
    </row>
    <row r="613" spans="1:6" x14ac:dyDescent="0.3">
      <c r="A613" s="19"/>
      <c r="B613" s="17"/>
      <c r="C613" s="18"/>
      <c r="D613" s="17"/>
      <c r="E613" s="17"/>
      <c r="F613" s="21" t="str">
        <f>IF(OR($B613="",$C613=""),"",$B613&amp;"#"&amp;COUNTIFS($B$4:$B613,$B613,$C$4:$C613,"&lt;&gt;"))</f>
        <v/>
      </c>
    </row>
    <row r="614" spans="1:6" x14ac:dyDescent="0.3">
      <c r="A614" s="19"/>
      <c r="B614" s="17"/>
      <c r="C614" s="18"/>
      <c r="D614" s="17"/>
      <c r="E614" s="17"/>
      <c r="F614" s="21" t="str">
        <f>IF(OR($B614="",$C614=""),"",$B614&amp;"#"&amp;COUNTIFS($B$4:$B614,$B614,$C$4:$C614,"&lt;&gt;"))</f>
        <v/>
      </c>
    </row>
    <row r="615" spans="1:6" x14ac:dyDescent="0.3">
      <c r="A615" s="19"/>
      <c r="B615" s="17"/>
      <c r="C615" s="18"/>
      <c r="D615" s="17"/>
      <c r="E615" s="17"/>
      <c r="F615" s="21" t="str">
        <f>IF(OR($B615="",$C615=""),"",$B615&amp;"#"&amp;COUNTIFS($B$4:$B615,$B615,$C$4:$C615,"&lt;&gt;"))</f>
        <v/>
      </c>
    </row>
    <row r="616" spans="1:6" x14ac:dyDescent="0.3">
      <c r="A616" s="19"/>
      <c r="B616" s="17"/>
      <c r="C616" s="18"/>
      <c r="D616" s="17"/>
      <c r="E616" s="17"/>
      <c r="F616" s="21" t="str">
        <f>IF(OR($B616="",$C616=""),"",$B616&amp;"#"&amp;COUNTIFS($B$4:$B616,$B616,$C$4:$C616,"&lt;&gt;"))</f>
        <v/>
      </c>
    </row>
    <row r="617" spans="1:6" x14ac:dyDescent="0.3">
      <c r="A617" s="19"/>
      <c r="B617" s="17"/>
      <c r="C617" s="18"/>
      <c r="D617" s="17"/>
      <c r="E617" s="17"/>
      <c r="F617" s="21" t="str">
        <f>IF(OR($B617="",$C617=""),"",$B617&amp;"#"&amp;COUNTIFS($B$4:$B617,$B617,$C$4:$C617,"&lt;&gt;"))</f>
        <v/>
      </c>
    </row>
    <row r="618" spans="1:6" x14ac:dyDescent="0.3">
      <c r="A618" s="19"/>
      <c r="B618" s="17"/>
      <c r="C618" s="18"/>
      <c r="D618" s="17"/>
      <c r="E618" s="17"/>
      <c r="F618" s="21" t="str">
        <f>IF(OR($B618="",$C618=""),"",$B618&amp;"#"&amp;COUNTIFS($B$4:$B618,$B618,$C$4:$C618,"&lt;&gt;"))</f>
        <v/>
      </c>
    </row>
    <row r="619" spans="1:6" x14ac:dyDescent="0.3">
      <c r="A619" s="19"/>
      <c r="B619" s="17"/>
      <c r="C619" s="18"/>
      <c r="D619" s="17"/>
      <c r="E619" s="17"/>
      <c r="F619" s="21" t="str">
        <f>IF(OR($B619="",$C619=""),"",$B619&amp;"#"&amp;COUNTIFS($B$4:$B619,$B619,$C$4:$C619,"&lt;&gt;"))</f>
        <v/>
      </c>
    </row>
    <row r="620" spans="1:6" x14ac:dyDescent="0.3">
      <c r="A620" s="19"/>
      <c r="B620" s="17"/>
      <c r="C620" s="18"/>
      <c r="D620" s="17"/>
      <c r="E620" s="17"/>
      <c r="F620" s="21" t="str">
        <f>IF(OR($B620="",$C620=""),"",$B620&amp;"#"&amp;COUNTIFS($B$4:$B620,$B620,$C$4:$C620,"&lt;&gt;"))</f>
        <v/>
      </c>
    </row>
    <row r="621" spans="1:6" x14ac:dyDescent="0.3">
      <c r="A621" s="19"/>
      <c r="B621" s="17"/>
      <c r="C621" s="18"/>
      <c r="D621" s="17"/>
      <c r="E621" s="17"/>
      <c r="F621" s="21" t="str">
        <f>IF(OR($B621="",$C621=""),"",$B621&amp;"#"&amp;COUNTIFS($B$4:$B621,$B621,$C$4:$C621,"&lt;&gt;"))</f>
        <v/>
      </c>
    </row>
    <row r="622" spans="1:6" x14ac:dyDescent="0.3">
      <c r="A622" s="19"/>
      <c r="B622" s="17"/>
      <c r="C622" s="18"/>
      <c r="D622" s="17"/>
      <c r="E622" s="17"/>
      <c r="F622" s="21" t="str">
        <f>IF(OR($B622="",$C622=""),"",$B622&amp;"#"&amp;COUNTIFS($B$4:$B622,$B622,$C$4:$C622,"&lt;&gt;"))</f>
        <v/>
      </c>
    </row>
    <row r="623" spans="1:6" x14ac:dyDescent="0.3">
      <c r="A623" s="19"/>
      <c r="B623" s="17"/>
      <c r="C623" s="18"/>
      <c r="D623" s="17"/>
      <c r="E623" s="17"/>
      <c r="F623" s="21" t="str">
        <f>IF(OR($B623="",$C623=""),"",$B623&amp;"#"&amp;COUNTIFS($B$4:$B623,$B623,$C$4:$C623,"&lt;&gt;"))</f>
        <v/>
      </c>
    </row>
    <row r="624" spans="1:6" x14ac:dyDescent="0.3">
      <c r="A624" s="19"/>
      <c r="B624" s="17"/>
      <c r="C624" s="18"/>
      <c r="D624" s="17"/>
      <c r="E624" s="17"/>
      <c r="F624" s="21" t="str">
        <f>IF(OR($B624="",$C624=""),"",$B624&amp;"#"&amp;COUNTIFS($B$4:$B624,$B624,$C$4:$C624,"&lt;&gt;"))</f>
        <v/>
      </c>
    </row>
    <row r="625" spans="1:6" x14ac:dyDescent="0.3">
      <c r="A625" s="19"/>
      <c r="B625" s="17"/>
      <c r="C625" s="18"/>
      <c r="D625" s="17"/>
      <c r="E625" s="17"/>
      <c r="F625" s="21" t="str">
        <f>IF(OR($B625="",$C625=""),"",$B625&amp;"#"&amp;COUNTIFS($B$4:$B625,$B625,$C$4:$C625,"&lt;&gt;"))</f>
        <v/>
      </c>
    </row>
    <row r="626" spans="1:6" x14ac:dyDescent="0.3">
      <c r="A626" s="19"/>
      <c r="B626" s="17"/>
      <c r="C626" s="18"/>
      <c r="D626" s="17"/>
      <c r="E626" s="17"/>
      <c r="F626" s="21" t="str">
        <f>IF(OR($B626="",$C626=""),"",$B626&amp;"#"&amp;COUNTIFS($B$4:$B626,$B626,$C$4:$C626,"&lt;&gt;"))</f>
        <v/>
      </c>
    </row>
    <row r="627" spans="1:6" x14ac:dyDescent="0.3">
      <c r="A627" s="19"/>
      <c r="B627" s="17"/>
      <c r="C627" s="18"/>
      <c r="D627" s="17"/>
      <c r="E627" s="17"/>
      <c r="F627" s="21" t="str">
        <f>IF(OR($B627="",$C627=""),"",$B627&amp;"#"&amp;COUNTIFS($B$4:$B627,$B627,$C$4:$C627,"&lt;&gt;"))</f>
        <v/>
      </c>
    </row>
    <row r="628" spans="1:6" x14ac:dyDescent="0.3">
      <c r="A628" s="19"/>
      <c r="B628" s="17"/>
      <c r="C628" s="18"/>
      <c r="D628" s="17"/>
      <c r="E628" s="17"/>
      <c r="F628" s="21" t="str">
        <f>IF(OR($B628="",$C628=""),"",$B628&amp;"#"&amp;COUNTIFS($B$4:$B628,$B628,$C$4:$C628,"&lt;&gt;"))</f>
        <v/>
      </c>
    </row>
    <row r="629" spans="1:6" x14ac:dyDescent="0.3">
      <c r="A629" s="19"/>
      <c r="B629" s="17"/>
      <c r="C629" s="18"/>
      <c r="D629" s="17"/>
      <c r="E629" s="17"/>
      <c r="F629" s="21" t="str">
        <f>IF(OR($B629="",$C629=""),"",$B629&amp;"#"&amp;COUNTIFS($B$4:$B629,$B629,$C$4:$C629,"&lt;&gt;"))</f>
        <v/>
      </c>
    </row>
    <row r="630" spans="1:6" x14ac:dyDescent="0.3">
      <c r="A630" s="19"/>
      <c r="B630" s="17"/>
      <c r="C630" s="18"/>
      <c r="D630" s="17"/>
      <c r="E630" s="17"/>
      <c r="F630" s="21" t="str">
        <f>IF(OR($B630="",$C630=""),"",$B630&amp;"#"&amp;COUNTIFS($B$4:$B630,$B630,$C$4:$C630,"&lt;&gt;"))</f>
        <v/>
      </c>
    </row>
    <row r="631" spans="1:6" x14ac:dyDescent="0.3">
      <c r="A631" s="19"/>
      <c r="B631" s="17"/>
      <c r="C631" s="18"/>
      <c r="D631" s="17"/>
      <c r="E631" s="17"/>
      <c r="F631" s="21" t="str">
        <f>IF(OR($B631="",$C631=""),"",$B631&amp;"#"&amp;COUNTIFS($B$4:$B631,$B631,$C$4:$C631,"&lt;&gt;"))</f>
        <v/>
      </c>
    </row>
    <row r="632" spans="1:6" x14ac:dyDescent="0.3">
      <c r="A632" s="19"/>
      <c r="B632" s="17"/>
      <c r="C632" s="18"/>
      <c r="D632" s="17"/>
      <c r="E632" s="17"/>
      <c r="F632" s="21" t="str">
        <f>IF(OR($B632="",$C632=""),"",$B632&amp;"#"&amp;COUNTIFS($B$4:$B632,$B632,$C$4:$C632,"&lt;&gt;"))</f>
        <v/>
      </c>
    </row>
    <row r="633" spans="1:6" x14ac:dyDescent="0.3">
      <c r="A633" s="19"/>
      <c r="B633" s="17"/>
      <c r="C633" s="18"/>
      <c r="D633" s="17"/>
      <c r="E633" s="17"/>
      <c r="F633" s="21" t="str">
        <f>IF(OR($B633="",$C633=""),"",$B633&amp;"#"&amp;COUNTIFS($B$4:$B633,$B633,$C$4:$C633,"&lt;&gt;"))</f>
        <v/>
      </c>
    </row>
    <row r="634" spans="1:6" x14ac:dyDescent="0.3">
      <c r="A634" s="19"/>
      <c r="B634" s="17"/>
      <c r="C634" s="18"/>
      <c r="D634" s="17"/>
      <c r="E634" s="17"/>
      <c r="F634" s="21" t="str">
        <f>IF(OR($B634="",$C634=""),"",$B634&amp;"#"&amp;COUNTIFS($B$4:$B634,$B634,$C$4:$C634,"&lt;&gt;"))</f>
        <v/>
      </c>
    </row>
    <row r="635" spans="1:6" x14ac:dyDescent="0.3">
      <c r="A635" s="19"/>
      <c r="B635" s="17"/>
      <c r="C635" s="18"/>
      <c r="D635" s="17"/>
      <c r="E635" s="17"/>
      <c r="F635" s="21" t="str">
        <f>IF(OR($B635="",$C635=""),"",$B635&amp;"#"&amp;COUNTIFS($B$4:$B635,$B635,$C$4:$C635,"&lt;&gt;"))</f>
        <v/>
      </c>
    </row>
    <row r="636" spans="1:6" x14ac:dyDescent="0.3">
      <c r="A636" s="19"/>
      <c r="B636" s="17"/>
      <c r="C636" s="18"/>
      <c r="D636" s="17"/>
      <c r="E636" s="17"/>
      <c r="F636" s="21" t="str">
        <f>IF(OR($B636="",$C636=""),"",$B636&amp;"#"&amp;COUNTIFS($B$4:$B636,$B636,$C$4:$C636,"&lt;&gt;"))</f>
        <v/>
      </c>
    </row>
    <row r="637" spans="1:6" x14ac:dyDescent="0.3">
      <c r="A637" s="19"/>
      <c r="B637" s="17"/>
      <c r="C637" s="18"/>
      <c r="D637" s="17"/>
      <c r="E637" s="17"/>
      <c r="F637" s="21" t="str">
        <f>IF(OR($B637="",$C637=""),"",$B637&amp;"#"&amp;COUNTIFS($B$4:$B637,$B637,$C$4:$C637,"&lt;&gt;"))</f>
        <v/>
      </c>
    </row>
    <row r="638" spans="1:6" x14ac:dyDescent="0.3">
      <c r="A638" s="19"/>
      <c r="B638" s="17"/>
      <c r="C638" s="18"/>
      <c r="D638" s="17"/>
      <c r="E638" s="17"/>
      <c r="F638" s="21" t="str">
        <f>IF(OR($B638="",$C638=""),"",$B638&amp;"#"&amp;COUNTIFS($B$4:$B638,$B638,$C$4:$C638,"&lt;&gt;"))</f>
        <v/>
      </c>
    </row>
    <row r="639" spans="1:6" x14ac:dyDescent="0.3">
      <c r="A639" s="19"/>
      <c r="B639" s="17"/>
      <c r="C639" s="18"/>
      <c r="D639" s="17"/>
      <c r="E639" s="17"/>
      <c r="F639" s="21" t="str">
        <f>IF(OR($B639="",$C639=""),"",$B639&amp;"#"&amp;COUNTIFS($B$4:$B639,$B639,$C$4:$C639,"&lt;&gt;"))</f>
        <v/>
      </c>
    </row>
    <row r="640" spans="1:6" x14ac:dyDescent="0.3">
      <c r="A640" s="19"/>
      <c r="B640" s="17"/>
      <c r="C640" s="18"/>
      <c r="D640" s="17"/>
      <c r="E640" s="17"/>
      <c r="F640" s="21" t="str">
        <f>IF(OR($B640="",$C640=""),"",$B640&amp;"#"&amp;COUNTIFS($B$4:$B640,$B640,$C$4:$C640,"&lt;&gt;"))</f>
        <v/>
      </c>
    </row>
    <row r="641" spans="1:6" x14ac:dyDescent="0.3">
      <c r="A641" s="19"/>
      <c r="B641" s="17"/>
      <c r="C641" s="18"/>
      <c r="D641" s="17"/>
      <c r="E641" s="17"/>
      <c r="F641" s="21" t="str">
        <f>IF(OR($B641="",$C641=""),"",$B641&amp;"#"&amp;COUNTIFS($B$4:$B641,$B641,$C$4:$C641,"&lt;&gt;"))</f>
        <v/>
      </c>
    </row>
    <row r="642" spans="1:6" x14ac:dyDescent="0.3">
      <c r="A642" s="19"/>
      <c r="B642" s="17"/>
      <c r="C642" s="18"/>
      <c r="D642" s="17"/>
      <c r="E642" s="17"/>
      <c r="F642" s="21" t="str">
        <f>IF(OR($B642="",$C642=""),"",$B642&amp;"#"&amp;COUNTIFS($B$4:$B642,$B642,$C$4:$C642,"&lt;&gt;"))</f>
        <v/>
      </c>
    </row>
    <row r="643" spans="1:6" x14ac:dyDescent="0.3">
      <c r="A643" s="19"/>
      <c r="B643" s="17"/>
      <c r="C643" s="18"/>
      <c r="D643" s="17"/>
      <c r="E643" s="17"/>
      <c r="F643" s="21" t="str">
        <f>IF(OR($B643="",$C643=""),"",$B643&amp;"#"&amp;COUNTIFS($B$4:$B643,$B643,$C$4:$C643,"&lt;&gt;"))</f>
        <v/>
      </c>
    </row>
    <row r="644" spans="1:6" x14ac:dyDescent="0.3">
      <c r="A644" s="19"/>
      <c r="B644" s="17"/>
      <c r="C644" s="18"/>
      <c r="D644" s="17"/>
      <c r="E644" s="17"/>
      <c r="F644" s="21" t="str">
        <f>IF(OR($B644="",$C644=""),"",$B644&amp;"#"&amp;COUNTIFS($B$4:$B644,$B644,$C$4:$C644,"&lt;&gt;"))</f>
        <v/>
      </c>
    </row>
    <row r="645" spans="1:6" x14ac:dyDescent="0.3">
      <c r="A645" s="19"/>
      <c r="B645" s="17"/>
      <c r="C645" s="18"/>
      <c r="D645" s="17"/>
      <c r="E645" s="17"/>
      <c r="F645" s="21" t="str">
        <f>IF(OR($B645="",$C645=""),"",$B645&amp;"#"&amp;COUNTIFS($B$4:$B645,$B645,$C$4:$C645,"&lt;&gt;"))</f>
        <v/>
      </c>
    </row>
    <row r="646" spans="1:6" x14ac:dyDescent="0.3">
      <c r="A646" s="19"/>
      <c r="B646" s="17"/>
      <c r="C646" s="18"/>
      <c r="D646" s="17"/>
      <c r="E646" s="17"/>
      <c r="F646" s="21" t="str">
        <f>IF(OR($B646="",$C646=""),"",$B646&amp;"#"&amp;COUNTIFS($B$4:$B646,$B646,$C$4:$C646,"&lt;&gt;"))</f>
        <v/>
      </c>
    </row>
    <row r="647" spans="1:6" x14ac:dyDescent="0.3">
      <c r="A647" s="19"/>
      <c r="B647" s="17"/>
      <c r="C647" s="18"/>
      <c r="D647" s="17"/>
      <c r="E647" s="17"/>
      <c r="F647" s="21" t="str">
        <f>IF(OR($B647="",$C647=""),"",$B647&amp;"#"&amp;COUNTIFS($B$4:$B647,$B647,$C$4:$C647,"&lt;&gt;"))</f>
        <v/>
      </c>
    </row>
    <row r="648" spans="1:6" x14ac:dyDescent="0.3">
      <c r="A648" s="19"/>
      <c r="B648" s="17"/>
      <c r="C648" s="18"/>
      <c r="D648" s="17"/>
      <c r="E648" s="17"/>
      <c r="F648" s="21" t="str">
        <f>IF(OR($B648="",$C648=""),"",$B648&amp;"#"&amp;COUNTIFS($B$4:$B648,$B648,$C$4:$C648,"&lt;&gt;"))</f>
        <v/>
      </c>
    </row>
    <row r="649" spans="1:6" x14ac:dyDescent="0.3">
      <c r="A649" s="19"/>
      <c r="B649" s="17"/>
      <c r="C649" s="18"/>
      <c r="D649" s="17"/>
      <c r="E649" s="17"/>
      <c r="F649" s="21" t="str">
        <f>IF(OR($B649="",$C649=""),"",$B649&amp;"#"&amp;COUNTIFS($B$4:$B649,$B649,$C$4:$C649,"&lt;&gt;"))</f>
        <v/>
      </c>
    </row>
    <row r="650" spans="1:6" x14ac:dyDescent="0.3">
      <c r="A650" s="19"/>
      <c r="B650" s="17"/>
      <c r="C650" s="18"/>
      <c r="D650" s="17"/>
      <c r="E650" s="17"/>
      <c r="F650" s="21" t="str">
        <f>IF(OR($B650="",$C650=""),"",$B650&amp;"#"&amp;COUNTIFS($B$4:$B650,$B650,$C$4:$C650,"&lt;&gt;"))</f>
        <v/>
      </c>
    </row>
    <row r="651" spans="1:6" x14ac:dyDescent="0.3">
      <c r="A651" s="19"/>
      <c r="B651" s="17"/>
      <c r="C651" s="18"/>
      <c r="D651" s="17"/>
      <c r="E651" s="17"/>
      <c r="F651" s="21" t="str">
        <f>IF(OR($B651="",$C651=""),"",$B651&amp;"#"&amp;COUNTIFS($B$4:$B651,$B651,$C$4:$C651,"&lt;&gt;"))</f>
        <v/>
      </c>
    </row>
    <row r="652" spans="1:6" x14ac:dyDescent="0.3">
      <c r="A652" s="19"/>
      <c r="B652" s="17"/>
      <c r="C652" s="18"/>
      <c r="D652" s="17"/>
      <c r="E652" s="17"/>
      <c r="F652" s="21" t="str">
        <f>IF(OR($B652="",$C652=""),"",$B652&amp;"#"&amp;COUNTIFS($B$4:$B652,$B652,$C$4:$C652,"&lt;&gt;"))</f>
        <v/>
      </c>
    </row>
    <row r="653" spans="1:6" x14ac:dyDescent="0.3">
      <c r="A653" s="19"/>
      <c r="B653" s="17"/>
      <c r="C653" s="18"/>
      <c r="D653" s="17"/>
      <c r="E653" s="17"/>
      <c r="F653" s="21" t="str">
        <f>IF(OR($B653="",$C653=""),"",$B653&amp;"#"&amp;COUNTIFS($B$4:$B653,$B653,$C$4:$C653,"&lt;&gt;"))</f>
        <v/>
      </c>
    </row>
    <row r="654" spans="1:6" x14ac:dyDescent="0.3">
      <c r="A654" s="19"/>
      <c r="B654" s="17"/>
      <c r="C654" s="18"/>
      <c r="D654" s="17"/>
      <c r="E654" s="17"/>
      <c r="F654" s="21" t="str">
        <f>IF(OR($B654="",$C654=""),"",$B654&amp;"#"&amp;COUNTIFS($B$4:$B654,$B654,$C$4:$C654,"&lt;&gt;"))</f>
        <v/>
      </c>
    </row>
    <row r="655" spans="1:6" x14ac:dyDescent="0.3">
      <c r="A655" s="19"/>
      <c r="B655" s="17"/>
      <c r="C655" s="18"/>
      <c r="D655" s="17"/>
      <c r="E655" s="17"/>
      <c r="F655" s="21" t="str">
        <f>IF(OR($B655="",$C655=""),"",$B655&amp;"#"&amp;COUNTIFS($B$4:$B655,$B655,$C$4:$C655,"&lt;&gt;"))</f>
        <v/>
      </c>
    </row>
    <row r="656" spans="1:6" x14ac:dyDescent="0.3">
      <c r="A656" s="19"/>
      <c r="B656" s="17"/>
      <c r="C656" s="18"/>
      <c r="D656" s="17"/>
      <c r="E656" s="17"/>
      <c r="F656" s="21" t="str">
        <f>IF(OR($B656="",$C656=""),"",$B656&amp;"#"&amp;COUNTIFS($B$4:$B656,$B656,$C$4:$C656,"&lt;&gt;"))</f>
        <v/>
      </c>
    </row>
    <row r="657" spans="1:6" x14ac:dyDescent="0.3">
      <c r="A657" s="19"/>
      <c r="B657" s="17"/>
      <c r="C657" s="18"/>
      <c r="D657" s="17"/>
      <c r="E657" s="17"/>
      <c r="F657" s="21" t="str">
        <f>IF(OR($B657="",$C657=""),"",$B657&amp;"#"&amp;COUNTIFS($B$4:$B657,$B657,$C$4:$C657,"&lt;&gt;"))</f>
        <v/>
      </c>
    </row>
    <row r="658" spans="1:6" x14ac:dyDescent="0.3">
      <c r="A658" s="19"/>
      <c r="B658" s="17"/>
      <c r="C658" s="18"/>
      <c r="D658" s="17"/>
      <c r="E658" s="17"/>
      <c r="F658" s="21" t="str">
        <f>IF(OR($B658="",$C658=""),"",$B658&amp;"#"&amp;COUNTIFS($B$4:$B658,$B658,$C$4:$C658,"&lt;&gt;"))</f>
        <v/>
      </c>
    </row>
    <row r="659" spans="1:6" x14ac:dyDescent="0.3">
      <c r="A659" s="19"/>
      <c r="B659" s="17"/>
      <c r="C659" s="18"/>
      <c r="D659" s="17"/>
      <c r="E659" s="17"/>
      <c r="F659" s="21" t="str">
        <f>IF(OR($B659="",$C659=""),"",$B659&amp;"#"&amp;COUNTIFS($B$4:$B659,$B659,$C$4:$C659,"&lt;&gt;"))</f>
        <v/>
      </c>
    </row>
    <row r="660" spans="1:6" x14ac:dyDescent="0.3">
      <c r="A660" s="19"/>
      <c r="B660" s="17"/>
      <c r="C660" s="18"/>
      <c r="D660" s="17"/>
      <c r="E660" s="17"/>
      <c r="F660" s="21" t="str">
        <f>IF(OR($B660="",$C660=""),"",$B660&amp;"#"&amp;COUNTIFS($B$4:$B660,$B660,$C$4:$C660,"&lt;&gt;"))</f>
        <v/>
      </c>
    </row>
    <row r="661" spans="1:6" x14ac:dyDescent="0.3">
      <c r="A661" s="19"/>
      <c r="B661" s="17"/>
      <c r="C661" s="18"/>
      <c r="D661" s="17"/>
      <c r="E661" s="17"/>
      <c r="F661" s="21" t="str">
        <f>IF(OR($B661="",$C661=""),"",$B661&amp;"#"&amp;COUNTIFS($B$4:$B661,$B661,$C$4:$C661,"&lt;&gt;"))</f>
        <v/>
      </c>
    </row>
    <row r="662" spans="1:6" x14ac:dyDescent="0.3">
      <c r="A662" s="19"/>
      <c r="B662" s="17"/>
      <c r="C662" s="18"/>
      <c r="D662" s="17"/>
      <c r="E662" s="17"/>
      <c r="F662" s="21" t="str">
        <f>IF(OR($B662="",$C662=""),"",$B662&amp;"#"&amp;COUNTIFS($B$4:$B662,$B662,$C$4:$C662,"&lt;&gt;"))</f>
        <v/>
      </c>
    </row>
    <row r="663" spans="1:6" x14ac:dyDescent="0.3">
      <c r="A663" s="19"/>
      <c r="B663" s="17"/>
      <c r="C663" s="18"/>
      <c r="D663" s="17"/>
      <c r="E663" s="17"/>
      <c r="F663" s="21" t="str">
        <f>IF(OR($B663="",$C663=""),"",$B663&amp;"#"&amp;COUNTIFS($B$4:$B663,$B663,$C$4:$C663,"&lt;&gt;"))</f>
        <v/>
      </c>
    </row>
    <row r="664" spans="1:6" x14ac:dyDescent="0.3">
      <c r="A664" s="19"/>
      <c r="B664" s="17"/>
      <c r="C664" s="18"/>
      <c r="D664" s="17"/>
      <c r="E664" s="17"/>
      <c r="F664" s="21" t="str">
        <f>IF(OR($B664="",$C664=""),"",$B664&amp;"#"&amp;COUNTIFS($B$4:$B664,$B664,$C$4:$C664,"&lt;&gt;"))</f>
        <v/>
      </c>
    </row>
    <row r="665" spans="1:6" x14ac:dyDescent="0.3">
      <c r="A665" s="19"/>
      <c r="B665" s="17"/>
      <c r="C665" s="18"/>
      <c r="D665" s="17"/>
      <c r="E665" s="17"/>
      <c r="F665" s="21" t="str">
        <f>IF(OR($B665="",$C665=""),"",$B665&amp;"#"&amp;COUNTIFS($B$4:$B665,$B665,$C$4:$C665,"&lt;&gt;"))</f>
        <v/>
      </c>
    </row>
    <row r="666" spans="1:6" x14ac:dyDescent="0.3">
      <c r="A666" s="19"/>
      <c r="B666" s="17"/>
      <c r="C666" s="18"/>
      <c r="D666" s="17"/>
      <c r="E666" s="17"/>
      <c r="F666" s="21" t="str">
        <f>IF(OR($B666="",$C666=""),"",$B666&amp;"#"&amp;COUNTIFS($B$4:$B666,$B666,$C$4:$C666,"&lt;&gt;"))</f>
        <v/>
      </c>
    </row>
    <row r="667" spans="1:6" x14ac:dyDescent="0.3">
      <c r="A667" s="19"/>
      <c r="B667" s="17"/>
      <c r="C667" s="18"/>
      <c r="D667" s="17"/>
      <c r="E667" s="17"/>
      <c r="F667" s="21" t="str">
        <f>IF(OR($B667="",$C667=""),"",$B667&amp;"#"&amp;COUNTIFS($B$4:$B667,$B667,$C$4:$C667,"&lt;&gt;"))</f>
        <v/>
      </c>
    </row>
    <row r="668" spans="1:6" x14ac:dyDescent="0.3">
      <c r="A668" s="19"/>
      <c r="B668" s="17"/>
      <c r="C668" s="18"/>
      <c r="D668" s="17"/>
      <c r="E668" s="17"/>
      <c r="F668" s="21" t="str">
        <f>IF(OR($B668="",$C668=""),"",$B668&amp;"#"&amp;COUNTIFS($B$4:$B668,$B668,$C$4:$C668,"&lt;&gt;"))</f>
        <v/>
      </c>
    </row>
    <row r="669" spans="1:6" x14ac:dyDescent="0.3">
      <c r="A669" s="19"/>
      <c r="B669" s="17"/>
      <c r="C669" s="18"/>
      <c r="D669" s="17"/>
      <c r="E669" s="17"/>
      <c r="F669" s="21" t="str">
        <f>IF(OR($B669="",$C669=""),"",$B669&amp;"#"&amp;COUNTIFS($B$4:$B669,$B669,$C$4:$C669,"&lt;&gt;"))</f>
        <v/>
      </c>
    </row>
    <row r="670" spans="1:6" x14ac:dyDescent="0.3">
      <c r="A670" s="19"/>
      <c r="B670" s="17"/>
      <c r="C670" s="18"/>
      <c r="D670" s="17"/>
      <c r="E670" s="17"/>
      <c r="F670" s="21" t="str">
        <f>IF(OR($B670="",$C670=""),"",$B670&amp;"#"&amp;COUNTIFS($B$4:$B670,$B670,$C$4:$C670,"&lt;&gt;"))</f>
        <v/>
      </c>
    </row>
    <row r="671" spans="1:6" x14ac:dyDescent="0.3">
      <c r="A671" s="19"/>
      <c r="B671" s="17"/>
      <c r="C671" s="18"/>
      <c r="D671" s="17"/>
      <c r="E671" s="17"/>
      <c r="F671" s="21" t="str">
        <f>IF(OR($B671="",$C671=""),"",$B671&amp;"#"&amp;COUNTIFS($B$4:$B671,$B671,$C$4:$C671,"&lt;&gt;"))</f>
        <v/>
      </c>
    </row>
    <row r="672" spans="1:6" x14ac:dyDescent="0.3">
      <c r="A672" s="19"/>
      <c r="B672" s="17"/>
      <c r="C672" s="18"/>
      <c r="D672" s="17"/>
      <c r="E672" s="17"/>
      <c r="F672" s="21" t="str">
        <f>IF(OR($B672="",$C672=""),"",$B672&amp;"#"&amp;COUNTIFS($B$4:$B672,$B672,$C$4:$C672,"&lt;&gt;"))</f>
        <v/>
      </c>
    </row>
    <row r="673" spans="1:6" x14ac:dyDescent="0.3">
      <c r="A673" s="19"/>
      <c r="B673" s="17"/>
      <c r="C673" s="18"/>
      <c r="D673" s="17"/>
      <c r="E673" s="17"/>
      <c r="F673" s="21" t="str">
        <f>IF(OR($B673="",$C673=""),"",$B673&amp;"#"&amp;COUNTIFS($B$4:$B673,$B673,$C$4:$C673,"&lt;&gt;"))</f>
        <v/>
      </c>
    </row>
    <row r="674" spans="1:6" x14ac:dyDescent="0.3">
      <c r="A674" s="19"/>
      <c r="B674" s="17"/>
      <c r="C674" s="18"/>
      <c r="D674" s="17"/>
      <c r="E674" s="17"/>
      <c r="F674" s="21" t="str">
        <f>IF(OR($B674="",$C674=""),"",$B674&amp;"#"&amp;COUNTIFS($B$4:$B674,$B674,$C$4:$C674,"&lt;&gt;"))</f>
        <v/>
      </c>
    </row>
    <row r="675" spans="1:6" x14ac:dyDescent="0.3">
      <c r="A675" s="19"/>
      <c r="B675" s="17"/>
      <c r="C675" s="18"/>
      <c r="D675" s="17"/>
      <c r="E675" s="17"/>
      <c r="F675" s="21" t="str">
        <f>IF(OR($B675="",$C675=""),"",$B675&amp;"#"&amp;COUNTIFS($B$4:$B675,$B675,$C$4:$C675,"&lt;&gt;"))</f>
        <v/>
      </c>
    </row>
    <row r="676" spans="1:6" x14ac:dyDescent="0.3">
      <c r="A676" s="19"/>
      <c r="B676" s="17"/>
      <c r="C676" s="18"/>
      <c r="D676" s="17"/>
      <c r="E676" s="17"/>
      <c r="F676" s="21" t="str">
        <f>IF(OR($B676="",$C676=""),"",$B676&amp;"#"&amp;COUNTIFS($B$4:$B676,$B676,$C$4:$C676,"&lt;&gt;"))</f>
        <v/>
      </c>
    </row>
    <row r="677" spans="1:6" x14ac:dyDescent="0.3">
      <c r="A677" s="19"/>
      <c r="B677" s="17"/>
      <c r="C677" s="18"/>
      <c r="D677" s="17"/>
      <c r="E677" s="17"/>
      <c r="F677" s="21" t="str">
        <f>IF(OR($B677="",$C677=""),"",$B677&amp;"#"&amp;COUNTIFS($B$4:$B677,$B677,$C$4:$C677,"&lt;&gt;"))</f>
        <v/>
      </c>
    </row>
    <row r="678" spans="1:6" x14ac:dyDescent="0.3">
      <c r="A678" s="19"/>
      <c r="B678" s="17"/>
      <c r="C678" s="18"/>
      <c r="D678" s="17"/>
      <c r="E678" s="17"/>
      <c r="F678" s="21" t="str">
        <f>IF(OR($B678="",$C678=""),"",$B678&amp;"#"&amp;COUNTIFS($B$4:$B678,$B678,$C$4:$C678,"&lt;&gt;"))</f>
        <v/>
      </c>
    </row>
    <row r="679" spans="1:6" x14ac:dyDescent="0.3">
      <c r="A679" s="19"/>
      <c r="B679" s="17"/>
      <c r="C679" s="18"/>
      <c r="D679" s="17"/>
      <c r="E679" s="17"/>
      <c r="F679" s="21" t="str">
        <f>IF(OR($B679="",$C679=""),"",$B679&amp;"#"&amp;COUNTIFS($B$4:$B679,$B679,$C$4:$C679,"&lt;&gt;"))</f>
        <v/>
      </c>
    </row>
    <row r="680" spans="1:6" x14ac:dyDescent="0.3">
      <c r="A680" s="19"/>
      <c r="B680" s="17"/>
      <c r="C680" s="18"/>
      <c r="D680" s="17"/>
      <c r="E680" s="17"/>
      <c r="F680" s="21" t="str">
        <f>IF(OR($B680="",$C680=""),"",$B680&amp;"#"&amp;COUNTIFS($B$4:$B680,$B680,$C$4:$C680,"&lt;&gt;"))</f>
        <v/>
      </c>
    </row>
    <row r="681" spans="1:6" x14ac:dyDescent="0.3">
      <c r="A681" s="19"/>
      <c r="B681" s="17"/>
      <c r="C681" s="18"/>
      <c r="D681" s="17"/>
      <c r="E681" s="17"/>
      <c r="F681" s="21" t="str">
        <f>IF(OR($B681="",$C681=""),"",$B681&amp;"#"&amp;COUNTIFS($B$4:$B681,$B681,$C$4:$C681,"&lt;&gt;"))</f>
        <v/>
      </c>
    </row>
    <row r="682" spans="1:6" x14ac:dyDescent="0.3">
      <c r="A682" s="19"/>
      <c r="B682" s="17"/>
      <c r="C682" s="18"/>
      <c r="D682" s="17"/>
      <c r="E682" s="17"/>
      <c r="F682" s="21" t="str">
        <f>IF(OR($B682="",$C682=""),"",$B682&amp;"#"&amp;COUNTIFS($B$4:$B682,$B682,$C$4:$C682,"&lt;&gt;"))</f>
        <v/>
      </c>
    </row>
    <row r="683" spans="1:6" x14ac:dyDescent="0.3">
      <c r="A683" s="19"/>
      <c r="B683" s="17"/>
      <c r="C683" s="18"/>
      <c r="D683" s="17"/>
      <c r="E683" s="17"/>
      <c r="F683" s="21" t="str">
        <f>IF(OR($B683="",$C683=""),"",$B683&amp;"#"&amp;COUNTIFS($B$4:$B683,$B683,$C$4:$C683,"&lt;&gt;"))</f>
        <v/>
      </c>
    </row>
    <row r="684" spans="1:6" x14ac:dyDescent="0.3">
      <c r="A684" s="19"/>
      <c r="B684" s="17"/>
      <c r="C684" s="18"/>
      <c r="D684" s="17"/>
      <c r="E684" s="17"/>
      <c r="F684" s="21" t="str">
        <f>IF(OR($B684="",$C684=""),"",$B684&amp;"#"&amp;COUNTIFS($B$4:$B684,$B684,$C$4:$C684,"&lt;&gt;"))</f>
        <v/>
      </c>
    </row>
    <row r="685" spans="1:6" x14ac:dyDescent="0.3">
      <c r="A685" s="19"/>
      <c r="B685" s="17"/>
      <c r="C685" s="18"/>
      <c r="D685" s="17"/>
      <c r="E685" s="17"/>
      <c r="F685" s="21" t="str">
        <f>IF(OR($B685="",$C685=""),"",$B685&amp;"#"&amp;COUNTIFS($B$4:$B685,$B685,$C$4:$C685,"&lt;&gt;"))</f>
        <v/>
      </c>
    </row>
    <row r="686" spans="1:6" x14ac:dyDescent="0.3">
      <c r="A686" s="19"/>
      <c r="B686" s="17"/>
      <c r="C686" s="18"/>
      <c r="D686" s="17"/>
      <c r="E686" s="17"/>
      <c r="F686" s="21" t="str">
        <f>IF(OR($B686="",$C686=""),"",$B686&amp;"#"&amp;COUNTIFS($B$4:$B686,$B686,$C$4:$C686,"&lt;&gt;"))</f>
        <v/>
      </c>
    </row>
    <row r="687" spans="1:6" x14ac:dyDescent="0.3">
      <c r="A687" s="19"/>
      <c r="B687" s="17"/>
      <c r="C687" s="18"/>
      <c r="D687" s="17"/>
      <c r="E687" s="17"/>
      <c r="F687" s="21" t="str">
        <f>IF(OR($B687="",$C687=""),"",$B687&amp;"#"&amp;COUNTIFS($B$4:$B687,$B687,$C$4:$C687,"&lt;&gt;"))</f>
        <v/>
      </c>
    </row>
    <row r="688" spans="1:6" x14ac:dyDescent="0.3">
      <c r="A688" s="19"/>
      <c r="B688" s="17"/>
      <c r="C688" s="18"/>
      <c r="D688" s="17"/>
      <c r="E688" s="17"/>
      <c r="F688" s="21" t="str">
        <f>IF(OR($B688="",$C688=""),"",$B688&amp;"#"&amp;COUNTIFS($B$4:$B688,$B688,$C$4:$C688,"&lt;&gt;"))</f>
        <v/>
      </c>
    </row>
    <row r="689" spans="1:6" x14ac:dyDescent="0.3">
      <c r="A689" s="19"/>
      <c r="B689" s="17"/>
      <c r="C689" s="18"/>
      <c r="D689" s="17"/>
      <c r="E689" s="17"/>
      <c r="F689" s="21" t="str">
        <f>IF(OR($B689="",$C689=""),"",$B689&amp;"#"&amp;COUNTIFS($B$4:$B689,$B689,$C$4:$C689,"&lt;&gt;"))</f>
        <v/>
      </c>
    </row>
    <row r="690" spans="1:6" x14ac:dyDescent="0.3">
      <c r="A690" s="19"/>
      <c r="B690" s="17"/>
      <c r="C690" s="18"/>
      <c r="D690" s="17"/>
      <c r="E690" s="17"/>
      <c r="F690" s="21" t="str">
        <f>IF(OR($B690="",$C690=""),"",$B690&amp;"#"&amp;COUNTIFS($B$4:$B690,$B690,$C$4:$C690,"&lt;&gt;"))</f>
        <v/>
      </c>
    </row>
    <row r="691" spans="1:6" x14ac:dyDescent="0.3">
      <c r="A691" s="19"/>
      <c r="B691" s="17"/>
      <c r="C691" s="18"/>
      <c r="D691" s="17"/>
      <c r="E691" s="17"/>
      <c r="F691" s="21" t="str">
        <f>IF(OR($B691="",$C691=""),"",$B691&amp;"#"&amp;COUNTIFS($B$4:$B691,$B691,$C$4:$C691,"&lt;&gt;"))</f>
        <v/>
      </c>
    </row>
    <row r="692" spans="1:6" x14ac:dyDescent="0.3">
      <c r="A692" s="19"/>
      <c r="B692" s="17"/>
      <c r="C692" s="18"/>
      <c r="D692" s="17"/>
      <c r="E692" s="17"/>
      <c r="F692" s="21" t="str">
        <f>IF(OR($B692="",$C692=""),"",$B692&amp;"#"&amp;COUNTIFS($B$4:$B692,$B692,$C$4:$C692,"&lt;&gt;"))</f>
        <v/>
      </c>
    </row>
    <row r="693" spans="1:6" x14ac:dyDescent="0.3">
      <c r="A693" s="19"/>
      <c r="B693" s="17"/>
      <c r="C693" s="18"/>
      <c r="D693" s="17"/>
      <c r="E693" s="17"/>
      <c r="F693" s="21" t="str">
        <f>IF(OR($B693="",$C693=""),"",$B693&amp;"#"&amp;COUNTIFS($B$4:$B693,$B693,$C$4:$C693,"&lt;&gt;"))</f>
        <v/>
      </c>
    </row>
    <row r="694" spans="1:6" x14ac:dyDescent="0.3">
      <c r="A694" s="19"/>
      <c r="B694" s="17"/>
      <c r="C694" s="18"/>
      <c r="D694" s="17"/>
      <c r="E694" s="17"/>
      <c r="F694" s="21" t="str">
        <f>IF(OR($B694="",$C694=""),"",$B694&amp;"#"&amp;COUNTIFS($B$4:$B694,$B694,$C$4:$C694,"&lt;&gt;"))</f>
        <v/>
      </c>
    </row>
    <row r="695" spans="1:6" x14ac:dyDescent="0.3">
      <c r="A695" s="19"/>
      <c r="B695" s="17"/>
      <c r="C695" s="18"/>
      <c r="D695" s="17"/>
      <c r="E695" s="17"/>
      <c r="F695" s="21" t="str">
        <f>IF(OR($B695="",$C695=""),"",$B695&amp;"#"&amp;COUNTIFS($B$4:$B695,$B695,$C$4:$C695,"&lt;&gt;"))</f>
        <v/>
      </c>
    </row>
    <row r="696" spans="1:6" x14ac:dyDescent="0.3">
      <c r="A696" s="19"/>
      <c r="B696" s="17"/>
      <c r="C696" s="18"/>
      <c r="D696" s="17"/>
      <c r="E696" s="17"/>
      <c r="F696" s="21" t="str">
        <f>IF(OR($B696="",$C696=""),"",$B696&amp;"#"&amp;COUNTIFS($B$4:$B696,$B696,$C$4:$C696,"&lt;&gt;"))</f>
        <v/>
      </c>
    </row>
    <row r="697" spans="1:6" x14ac:dyDescent="0.3">
      <c r="A697" s="19"/>
      <c r="B697" s="17"/>
      <c r="C697" s="18"/>
      <c r="D697" s="17"/>
      <c r="E697" s="17"/>
      <c r="F697" s="21" t="str">
        <f>IF(OR($B697="",$C697=""),"",$B697&amp;"#"&amp;COUNTIFS($B$4:$B697,$B697,$C$4:$C697,"&lt;&gt;"))</f>
        <v/>
      </c>
    </row>
    <row r="698" spans="1:6" x14ac:dyDescent="0.3">
      <c r="A698" s="19"/>
      <c r="B698" s="17"/>
      <c r="C698" s="18"/>
      <c r="D698" s="17"/>
      <c r="E698" s="17"/>
      <c r="F698" s="21" t="str">
        <f>IF(OR($B698="",$C698=""),"",$B698&amp;"#"&amp;COUNTIFS($B$4:$B698,$B698,$C$4:$C698,"&lt;&gt;"))</f>
        <v/>
      </c>
    </row>
    <row r="699" spans="1:6" x14ac:dyDescent="0.3">
      <c r="A699" s="19"/>
      <c r="B699" s="17"/>
      <c r="C699" s="18"/>
      <c r="D699" s="17"/>
      <c r="E699" s="17"/>
      <c r="F699" s="21" t="str">
        <f>IF(OR($B699="",$C699=""),"",$B699&amp;"#"&amp;COUNTIFS($B$4:$B699,$B699,$C$4:$C699,"&lt;&gt;"))</f>
        <v/>
      </c>
    </row>
    <row r="700" spans="1:6" x14ac:dyDescent="0.3">
      <c r="A700" s="19"/>
      <c r="B700" s="17"/>
      <c r="C700" s="18"/>
      <c r="D700" s="17"/>
      <c r="E700" s="17"/>
      <c r="F700" s="21" t="str">
        <f>IF(OR($B700="",$C700=""),"",$B700&amp;"#"&amp;COUNTIFS($B$4:$B700,$B700,$C$4:$C700,"&lt;&gt;"))</f>
        <v/>
      </c>
    </row>
    <row r="701" spans="1:6" x14ac:dyDescent="0.3">
      <c r="A701" s="19"/>
      <c r="B701" s="17"/>
      <c r="C701" s="18"/>
      <c r="D701" s="17"/>
      <c r="E701" s="17"/>
      <c r="F701" s="21" t="str">
        <f>IF(OR($B701="",$C701=""),"",$B701&amp;"#"&amp;COUNTIFS($B$4:$B701,$B701,$C$4:$C701,"&lt;&gt;"))</f>
        <v/>
      </c>
    </row>
    <row r="702" spans="1:6" x14ac:dyDescent="0.3">
      <c r="A702" s="19"/>
      <c r="B702" s="17"/>
      <c r="C702" s="18"/>
      <c r="D702" s="17"/>
      <c r="E702" s="17"/>
      <c r="F702" s="21" t="str">
        <f>IF(OR($B702="",$C702=""),"",$B702&amp;"#"&amp;COUNTIFS($B$4:$B702,$B702,$C$4:$C702,"&lt;&gt;"))</f>
        <v/>
      </c>
    </row>
    <row r="703" spans="1:6" x14ac:dyDescent="0.3">
      <c r="A703" s="19"/>
      <c r="B703" s="17"/>
      <c r="C703" s="18"/>
      <c r="D703" s="17"/>
      <c r="E703" s="17"/>
      <c r="F703" s="21" t="str">
        <f>IF(OR($B703="",$C703=""),"",$B703&amp;"#"&amp;COUNTIFS($B$4:$B703,$B703,$C$4:$C703,"&lt;&gt;"))</f>
        <v/>
      </c>
    </row>
    <row r="704" spans="1:6" x14ac:dyDescent="0.3">
      <c r="A704" s="19"/>
      <c r="B704" s="17"/>
      <c r="C704" s="18"/>
      <c r="D704" s="17"/>
      <c r="E704" s="17"/>
      <c r="F704" s="21" t="str">
        <f>IF(OR($B704="",$C704=""),"",$B704&amp;"#"&amp;COUNTIFS($B$4:$B704,$B704,$C$4:$C704,"&lt;&gt;"))</f>
        <v/>
      </c>
    </row>
    <row r="705" spans="1:6" x14ac:dyDescent="0.3">
      <c r="A705" s="19"/>
      <c r="B705" s="17"/>
      <c r="C705" s="18"/>
      <c r="D705" s="17"/>
      <c r="E705" s="17"/>
      <c r="F705" s="21" t="str">
        <f>IF(OR($B705="",$C705=""),"",$B705&amp;"#"&amp;COUNTIFS($B$4:$B705,$B705,$C$4:$C705,"&lt;&gt;"))</f>
        <v/>
      </c>
    </row>
    <row r="706" spans="1:6" x14ac:dyDescent="0.3">
      <c r="A706" s="19"/>
      <c r="B706" s="17"/>
      <c r="C706" s="18"/>
      <c r="D706" s="17"/>
      <c r="E706" s="17"/>
      <c r="F706" s="21" t="str">
        <f>IF(OR($B706="",$C706=""),"",$B706&amp;"#"&amp;COUNTIFS($B$4:$B706,$B706,$C$4:$C706,"&lt;&gt;"))</f>
        <v/>
      </c>
    </row>
    <row r="707" spans="1:6" x14ac:dyDescent="0.3">
      <c r="A707" s="19"/>
      <c r="B707" s="17"/>
      <c r="C707" s="18"/>
      <c r="D707" s="17"/>
      <c r="E707" s="17"/>
      <c r="F707" s="21" t="str">
        <f>IF(OR($B707="",$C707=""),"",$B707&amp;"#"&amp;COUNTIFS($B$4:$B707,$B707,$C$4:$C707,"&lt;&gt;"))</f>
        <v/>
      </c>
    </row>
    <row r="708" spans="1:6" x14ac:dyDescent="0.3">
      <c r="A708" s="19"/>
      <c r="B708" s="17"/>
      <c r="C708" s="18"/>
      <c r="D708" s="17"/>
      <c r="E708" s="17"/>
      <c r="F708" s="21" t="str">
        <f>IF(OR($B708="",$C708=""),"",$B708&amp;"#"&amp;COUNTIFS($B$4:$B708,$B708,$C$4:$C708,"&lt;&gt;"))</f>
        <v/>
      </c>
    </row>
    <row r="709" spans="1:6" x14ac:dyDescent="0.3">
      <c r="A709" s="19"/>
      <c r="B709" s="17"/>
      <c r="C709" s="18"/>
      <c r="D709" s="17"/>
      <c r="E709" s="17"/>
      <c r="F709" s="21" t="str">
        <f>IF(OR($B709="",$C709=""),"",$B709&amp;"#"&amp;COUNTIFS($B$4:$B709,$B709,$C$4:$C709,"&lt;&gt;"))</f>
        <v/>
      </c>
    </row>
    <row r="710" spans="1:6" x14ac:dyDescent="0.3">
      <c r="A710" s="19"/>
      <c r="B710" s="17"/>
      <c r="C710" s="18"/>
      <c r="D710" s="17"/>
      <c r="E710" s="17"/>
      <c r="F710" s="21" t="str">
        <f>IF(OR($B710="",$C710=""),"",$B710&amp;"#"&amp;COUNTIFS($B$4:$B710,$B710,$C$4:$C710,"&lt;&gt;"))</f>
        <v/>
      </c>
    </row>
    <row r="711" spans="1:6" x14ac:dyDescent="0.3">
      <c r="A711" s="19"/>
      <c r="B711" s="17"/>
      <c r="C711" s="18"/>
      <c r="D711" s="17"/>
      <c r="E711" s="17"/>
      <c r="F711" s="21" t="str">
        <f>IF(OR($B711="",$C711=""),"",$B711&amp;"#"&amp;COUNTIFS($B$4:$B711,$B711,$C$4:$C711,"&lt;&gt;"))</f>
        <v/>
      </c>
    </row>
    <row r="712" spans="1:6" x14ac:dyDescent="0.3">
      <c r="A712" s="19"/>
      <c r="B712" s="17"/>
      <c r="C712" s="18"/>
      <c r="D712" s="17"/>
      <c r="E712" s="17"/>
      <c r="F712" s="21" t="str">
        <f>IF(OR($B712="",$C712=""),"",$B712&amp;"#"&amp;COUNTIFS($B$4:$B712,$B712,$C$4:$C712,"&lt;&gt;"))</f>
        <v/>
      </c>
    </row>
    <row r="713" spans="1:6" x14ac:dyDescent="0.3">
      <c r="A713" s="19"/>
      <c r="B713" s="17"/>
      <c r="C713" s="18"/>
      <c r="D713" s="17"/>
      <c r="E713" s="17"/>
      <c r="F713" s="21" t="str">
        <f>IF(OR($B713="",$C713=""),"",$B713&amp;"#"&amp;COUNTIFS($B$4:$B713,$B713,$C$4:$C713,"&lt;&gt;"))</f>
        <v/>
      </c>
    </row>
    <row r="714" spans="1:6" x14ac:dyDescent="0.3">
      <c r="A714" s="19"/>
      <c r="B714" s="17"/>
      <c r="C714" s="18"/>
      <c r="D714" s="17"/>
      <c r="E714" s="17"/>
      <c r="F714" s="21" t="str">
        <f>IF(OR($B714="",$C714=""),"",$B714&amp;"#"&amp;COUNTIFS($B$4:$B714,$B714,$C$4:$C714,"&lt;&gt;"))</f>
        <v/>
      </c>
    </row>
    <row r="715" spans="1:6" x14ac:dyDescent="0.3">
      <c r="A715" s="19"/>
      <c r="B715" s="17"/>
      <c r="C715" s="18"/>
      <c r="D715" s="17"/>
      <c r="E715" s="17"/>
      <c r="F715" s="21" t="str">
        <f>IF(OR($B715="",$C715=""),"",$B715&amp;"#"&amp;COUNTIFS($B$4:$B715,$B715,$C$4:$C715,"&lt;&gt;"))</f>
        <v/>
      </c>
    </row>
    <row r="716" spans="1:6" x14ac:dyDescent="0.3">
      <c r="A716" s="19"/>
      <c r="B716" s="17"/>
      <c r="C716" s="18"/>
      <c r="D716" s="17"/>
      <c r="E716" s="17"/>
      <c r="F716" s="21" t="str">
        <f>IF(OR($B716="",$C716=""),"",$B716&amp;"#"&amp;COUNTIFS($B$4:$B716,$B716,$C$4:$C716,"&lt;&gt;"))</f>
        <v/>
      </c>
    </row>
    <row r="717" spans="1:6" x14ac:dyDescent="0.3">
      <c r="A717" s="19"/>
      <c r="B717" s="17"/>
      <c r="C717" s="18"/>
      <c r="D717" s="17"/>
      <c r="E717" s="17"/>
      <c r="F717" s="21" t="str">
        <f>IF(OR($B717="",$C717=""),"",$B717&amp;"#"&amp;COUNTIFS($B$4:$B717,$B717,$C$4:$C717,"&lt;&gt;"))</f>
        <v/>
      </c>
    </row>
    <row r="718" spans="1:6" x14ac:dyDescent="0.3">
      <c r="A718" s="19"/>
      <c r="B718" s="17"/>
      <c r="C718" s="18"/>
      <c r="D718" s="17"/>
      <c r="E718" s="17"/>
      <c r="F718" s="21" t="str">
        <f>IF(OR($B718="",$C718=""),"",$B718&amp;"#"&amp;COUNTIFS($B$4:$B718,$B718,$C$4:$C718,"&lt;&gt;"))</f>
        <v/>
      </c>
    </row>
    <row r="719" spans="1:6" x14ac:dyDescent="0.3">
      <c r="A719" s="19"/>
      <c r="B719" s="17"/>
      <c r="C719" s="18"/>
      <c r="D719" s="17"/>
      <c r="E719" s="17"/>
      <c r="F719" s="21" t="str">
        <f>IF(OR($B719="",$C719=""),"",$B719&amp;"#"&amp;COUNTIFS($B$4:$B719,$B719,$C$4:$C719,"&lt;&gt;"))</f>
        <v/>
      </c>
    </row>
    <row r="720" spans="1:6" x14ac:dyDescent="0.3">
      <c r="A720" s="19"/>
      <c r="B720" s="17"/>
      <c r="C720" s="18"/>
      <c r="D720" s="17"/>
      <c r="E720" s="17"/>
      <c r="F720" s="21" t="str">
        <f>IF(OR($B720="",$C720=""),"",$B720&amp;"#"&amp;COUNTIFS($B$4:$B720,$B720,$C$4:$C720,"&lt;&gt;"))</f>
        <v/>
      </c>
    </row>
    <row r="721" spans="1:6" x14ac:dyDescent="0.3">
      <c r="A721" s="19"/>
      <c r="B721" s="17"/>
      <c r="C721" s="18"/>
      <c r="D721" s="17"/>
      <c r="E721" s="17"/>
      <c r="F721" s="21" t="str">
        <f>IF(OR($B721="",$C721=""),"",$B721&amp;"#"&amp;COUNTIFS($B$4:$B721,$B721,$C$4:$C721,"&lt;&gt;"))</f>
        <v/>
      </c>
    </row>
    <row r="722" spans="1:6" x14ac:dyDescent="0.3">
      <c r="A722" s="19"/>
      <c r="B722" s="17"/>
      <c r="C722" s="18"/>
      <c r="D722" s="17"/>
      <c r="E722" s="17"/>
      <c r="F722" s="21" t="str">
        <f>IF(OR($B722="",$C722=""),"",$B722&amp;"#"&amp;COUNTIFS($B$4:$B722,$B722,$C$4:$C722,"&lt;&gt;"))</f>
        <v/>
      </c>
    </row>
    <row r="723" spans="1:6" x14ac:dyDescent="0.3">
      <c r="A723" s="19"/>
      <c r="B723" s="17"/>
      <c r="C723" s="18"/>
      <c r="D723" s="17"/>
      <c r="E723" s="17"/>
      <c r="F723" s="21" t="str">
        <f>IF(OR($B723="",$C723=""),"",$B723&amp;"#"&amp;COUNTIFS($B$4:$B723,$B723,$C$4:$C723,"&lt;&gt;"))</f>
        <v/>
      </c>
    </row>
    <row r="724" spans="1:6" x14ac:dyDescent="0.3">
      <c r="A724" s="19"/>
      <c r="B724" s="17"/>
      <c r="C724" s="18"/>
      <c r="D724" s="17"/>
      <c r="E724" s="17"/>
      <c r="F724" s="21" t="str">
        <f>IF(OR($B724="",$C724=""),"",$B724&amp;"#"&amp;COUNTIFS($B$4:$B724,$B724,$C$4:$C724,"&lt;&gt;"))</f>
        <v/>
      </c>
    </row>
    <row r="725" spans="1:6" x14ac:dyDescent="0.3">
      <c r="A725" s="19"/>
      <c r="B725" s="17"/>
      <c r="C725" s="18"/>
      <c r="D725" s="17"/>
      <c r="E725" s="17"/>
      <c r="F725" s="21" t="str">
        <f>IF(OR($B725="",$C725=""),"",$B725&amp;"#"&amp;COUNTIFS($B$4:$B725,$B725,$C$4:$C725,"&lt;&gt;"))</f>
        <v/>
      </c>
    </row>
    <row r="726" spans="1:6" x14ac:dyDescent="0.3">
      <c r="A726" s="19"/>
      <c r="B726" s="17"/>
      <c r="C726" s="18"/>
      <c r="D726" s="17"/>
      <c r="E726" s="17"/>
      <c r="F726" s="21" t="str">
        <f>IF(OR($B726="",$C726=""),"",$B726&amp;"#"&amp;COUNTIFS($B$4:$B726,$B726,$C$4:$C726,"&lt;&gt;"))</f>
        <v/>
      </c>
    </row>
    <row r="727" spans="1:6" x14ac:dyDescent="0.3">
      <c r="A727" s="19"/>
      <c r="B727" s="17"/>
      <c r="C727" s="18"/>
      <c r="D727" s="17"/>
      <c r="E727" s="17"/>
      <c r="F727" s="21" t="str">
        <f>IF(OR($B727="",$C727=""),"",$B727&amp;"#"&amp;COUNTIFS($B$4:$B727,$B727,$C$4:$C727,"&lt;&gt;"))</f>
        <v/>
      </c>
    </row>
    <row r="728" spans="1:6" x14ac:dyDescent="0.3">
      <c r="A728" s="19"/>
      <c r="B728" s="17"/>
      <c r="C728" s="18"/>
      <c r="D728" s="17"/>
      <c r="E728" s="17"/>
      <c r="F728" s="21" t="str">
        <f>IF(OR($B728="",$C728=""),"",$B728&amp;"#"&amp;COUNTIFS($B$4:$B728,$B728,$C$4:$C728,"&lt;&gt;"))</f>
        <v/>
      </c>
    </row>
    <row r="729" spans="1:6" x14ac:dyDescent="0.3">
      <c r="A729" s="19"/>
      <c r="B729" s="17"/>
      <c r="C729" s="18"/>
      <c r="D729" s="17"/>
      <c r="E729" s="17"/>
      <c r="F729" s="21" t="str">
        <f>IF(OR($B729="",$C729=""),"",$B729&amp;"#"&amp;COUNTIFS($B$4:$B729,$B729,$C$4:$C729,"&lt;&gt;"))</f>
        <v/>
      </c>
    </row>
    <row r="730" spans="1:6" x14ac:dyDescent="0.3">
      <c r="A730" s="19"/>
      <c r="B730" s="17"/>
      <c r="C730" s="18"/>
      <c r="D730" s="17"/>
      <c r="E730" s="17"/>
      <c r="F730" s="21" t="str">
        <f>IF(OR($B730="",$C730=""),"",$B730&amp;"#"&amp;COUNTIFS($B$4:$B730,$B730,$C$4:$C730,"&lt;&gt;"))</f>
        <v/>
      </c>
    </row>
    <row r="731" spans="1:6" x14ac:dyDescent="0.3">
      <c r="A731" s="19"/>
      <c r="B731" s="17"/>
      <c r="C731" s="18"/>
      <c r="D731" s="17"/>
      <c r="E731" s="17"/>
      <c r="F731" s="21" t="str">
        <f>IF(OR($B731="",$C731=""),"",$B731&amp;"#"&amp;COUNTIFS($B$4:$B731,$B731,$C$4:$C731,"&lt;&gt;"))</f>
        <v/>
      </c>
    </row>
    <row r="732" spans="1:6" x14ac:dyDescent="0.3">
      <c r="A732" s="19"/>
      <c r="B732" s="17"/>
      <c r="C732" s="18"/>
      <c r="D732" s="17"/>
      <c r="E732" s="17"/>
      <c r="F732" s="21" t="str">
        <f>IF(OR($B732="",$C732=""),"",$B732&amp;"#"&amp;COUNTIFS($B$4:$B732,$B732,$C$4:$C732,"&lt;&gt;"))</f>
        <v/>
      </c>
    </row>
    <row r="733" spans="1:6" x14ac:dyDescent="0.3">
      <c r="A733" s="19"/>
      <c r="B733" s="17"/>
      <c r="C733" s="18"/>
      <c r="D733" s="17"/>
      <c r="E733" s="17"/>
      <c r="F733" s="21" t="str">
        <f>IF(OR($B733="",$C733=""),"",$B733&amp;"#"&amp;COUNTIFS($B$4:$B733,$B733,$C$4:$C733,"&lt;&gt;"))</f>
        <v/>
      </c>
    </row>
    <row r="734" spans="1:6" x14ac:dyDescent="0.3">
      <c r="A734" s="19"/>
      <c r="B734" s="17"/>
      <c r="C734" s="18"/>
      <c r="D734" s="17"/>
      <c r="E734" s="17"/>
      <c r="F734" s="21" t="str">
        <f>IF(OR($B734="",$C734=""),"",$B734&amp;"#"&amp;COUNTIFS($B$4:$B734,$B734,$C$4:$C734,"&lt;&gt;"))</f>
        <v/>
      </c>
    </row>
    <row r="735" spans="1:6" x14ac:dyDescent="0.3">
      <c r="A735" s="19"/>
      <c r="B735" s="17"/>
      <c r="C735" s="18"/>
      <c r="D735" s="17"/>
      <c r="E735" s="17"/>
      <c r="F735" s="21" t="str">
        <f>IF(OR($B735="",$C735=""),"",$B735&amp;"#"&amp;COUNTIFS($B$4:$B735,$B735,$C$4:$C735,"&lt;&gt;"))</f>
        <v/>
      </c>
    </row>
    <row r="736" spans="1:6" x14ac:dyDescent="0.3">
      <c r="A736" s="19"/>
      <c r="B736" s="17"/>
      <c r="C736" s="18"/>
      <c r="D736" s="17"/>
      <c r="E736" s="17"/>
      <c r="F736" s="21" t="str">
        <f>IF(OR($B736="",$C736=""),"",$B736&amp;"#"&amp;COUNTIFS($B$4:$B736,$B736,$C$4:$C736,"&lt;&gt;"))</f>
        <v/>
      </c>
    </row>
    <row r="737" spans="1:6" x14ac:dyDescent="0.3">
      <c r="A737" s="19"/>
      <c r="B737" s="17"/>
      <c r="C737" s="18"/>
      <c r="D737" s="17"/>
      <c r="E737" s="17"/>
      <c r="F737" s="21" t="str">
        <f>IF(OR($B737="",$C737=""),"",$B737&amp;"#"&amp;COUNTIFS($B$4:$B737,$B737,$C$4:$C737,"&lt;&gt;"))</f>
        <v/>
      </c>
    </row>
    <row r="738" spans="1:6" x14ac:dyDescent="0.3">
      <c r="A738" s="19"/>
      <c r="B738" s="17"/>
      <c r="C738" s="18"/>
      <c r="D738" s="17"/>
      <c r="E738" s="17"/>
      <c r="F738" s="21" t="str">
        <f>IF(OR($B738="",$C738=""),"",$B738&amp;"#"&amp;COUNTIFS($B$4:$B738,$B738,$C$4:$C738,"&lt;&gt;"))</f>
        <v/>
      </c>
    </row>
    <row r="739" spans="1:6" x14ac:dyDescent="0.3">
      <c r="A739" s="19"/>
      <c r="B739" s="17"/>
      <c r="C739" s="18"/>
      <c r="D739" s="17"/>
      <c r="E739" s="17"/>
      <c r="F739" s="21" t="str">
        <f>IF(OR($B739="",$C739=""),"",$B739&amp;"#"&amp;COUNTIFS($B$4:$B739,$B739,$C$4:$C739,"&lt;&gt;"))</f>
        <v/>
      </c>
    </row>
    <row r="740" spans="1:6" x14ac:dyDescent="0.3">
      <c r="A740" s="19"/>
      <c r="B740" s="17"/>
      <c r="C740" s="18"/>
      <c r="D740" s="17"/>
      <c r="E740" s="17"/>
      <c r="F740" s="21" t="str">
        <f>IF(OR($B740="",$C740=""),"",$B740&amp;"#"&amp;COUNTIFS($B$4:$B740,$B740,$C$4:$C740,"&lt;&gt;"))</f>
        <v/>
      </c>
    </row>
    <row r="741" spans="1:6" x14ac:dyDescent="0.3">
      <c r="A741" s="19"/>
      <c r="B741" s="17"/>
      <c r="C741" s="18"/>
      <c r="D741" s="17"/>
      <c r="E741" s="17"/>
      <c r="F741" s="21" t="str">
        <f>IF(OR($B741="",$C741=""),"",$B741&amp;"#"&amp;COUNTIFS($B$4:$B741,$B741,$C$4:$C741,"&lt;&gt;"))</f>
        <v/>
      </c>
    </row>
    <row r="742" spans="1:6" x14ac:dyDescent="0.3">
      <c r="A742" s="19"/>
      <c r="B742" s="17"/>
      <c r="C742" s="18"/>
      <c r="D742" s="17"/>
      <c r="E742" s="17"/>
      <c r="F742" s="21" t="str">
        <f>IF(OR($B742="",$C742=""),"",$B742&amp;"#"&amp;COUNTIFS($B$4:$B742,$B742,$C$4:$C742,"&lt;&gt;"))</f>
        <v/>
      </c>
    </row>
    <row r="743" spans="1:6" x14ac:dyDescent="0.3">
      <c r="A743" s="19"/>
      <c r="B743" s="17"/>
      <c r="C743" s="18"/>
      <c r="D743" s="17"/>
      <c r="E743" s="17"/>
      <c r="F743" s="21" t="str">
        <f>IF(OR($B743="",$C743=""),"",$B743&amp;"#"&amp;COUNTIFS($B$4:$B743,$B743,$C$4:$C743,"&lt;&gt;"))</f>
        <v/>
      </c>
    </row>
    <row r="744" spans="1:6" x14ac:dyDescent="0.3">
      <c r="A744" s="19"/>
      <c r="B744" s="17"/>
      <c r="C744" s="18"/>
      <c r="D744" s="17"/>
      <c r="E744" s="17"/>
      <c r="F744" s="21" t="str">
        <f>IF(OR($B744="",$C744=""),"",$B744&amp;"#"&amp;COUNTIFS($B$4:$B744,$B744,$C$4:$C744,"&lt;&gt;"))</f>
        <v/>
      </c>
    </row>
    <row r="745" spans="1:6" x14ac:dyDescent="0.3">
      <c r="A745" s="19"/>
      <c r="B745" s="17"/>
      <c r="C745" s="18"/>
      <c r="D745" s="17"/>
      <c r="E745" s="17"/>
      <c r="F745" s="21" t="str">
        <f>IF(OR($B745="",$C745=""),"",$B745&amp;"#"&amp;COUNTIFS($B$4:$B745,$B745,$C$4:$C745,"&lt;&gt;"))</f>
        <v/>
      </c>
    </row>
    <row r="746" spans="1:6" x14ac:dyDescent="0.3">
      <c r="A746" s="19"/>
      <c r="B746" s="17"/>
      <c r="C746" s="18"/>
      <c r="D746" s="17"/>
      <c r="E746" s="17"/>
      <c r="F746" s="21" t="str">
        <f>IF(OR($B746="",$C746=""),"",$B746&amp;"#"&amp;COUNTIFS($B$4:$B746,$B746,$C$4:$C746,"&lt;&gt;"))</f>
        <v/>
      </c>
    </row>
    <row r="747" spans="1:6" x14ac:dyDescent="0.3">
      <c r="A747" s="19"/>
      <c r="B747" s="17"/>
      <c r="C747" s="18"/>
      <c r="D747" s="17"/>
      <c r="E747" s="17"/>
      <c r="F747" s="21" t="str">
        <f>IF(OR($B747="",$C747=""),"",$B747&amp;"#"&amp;COUNTIFS($B$4:$B747,$B747,$C$4:$C747,"&lt;&gt;"))</f>
        <v/>
      </c>
    </row>
    <row r="748" spans="1:6" x14ac:dyDescent="0.3">
      <c r="A748" s="19"/>
      <c r="B748" s="17"/>
      <c r="C748" s="18"/>
      <c r="D748" s="17"/>
      <c r="E748" s="17"/>
      <c r="F748" s="21" t="str">
        <f>IF(OR($B748="",$C748=""),"",$B748&amp;"#"&amp;COUNTIFS($B$4:$B748,$B748,$C$4:$C748,"&lt;&gt;"))</f>
        <v/>
      </c>
    </row>
    <row r="749" spans="1:6" x14ac:dyDescent="0.3">
      <c r="A749" s="19"/>
      <c r="B749" s="17"/>
      <c r="C749" s="18"/>
      <c r="D749" s="17"/>
      <c r="E749" s="17"/>
      <c r="F749" s="21" t="str">
        <f>IF(OR($B749="",$C749=""),"",$B749&amp;"#"&amp;COUNTIFS($B$4:$B749,$B749,$C$4:$C749,"&lt;&gt;"))</f>
        <v/>
      </c>
    </row>
    <row r="750" spans="1:6" x14ac:dyDescent="0.3">
      <c r="A750" s="19"/>
      <c r="B750" s="17"/>
      <c r="C750" s="18"/>
      <c r="D750" s="17"/>
      <c r="E750" s="17"/>
      <c r="F750" s="21" t="str">
        <f>IF(OR($B750="",$C750=""),"",$B750&amp;"#"&amp;COUNTIFS($B$4:$B750,$B750,$C$4:$C750,"&lt;&gt;"))</f>
        <v/>
      </c>
    </row>
    <row r="751" spans="1:6" x14ac:dyDescent="0.3">
      <c r="A751" s="19"/>
      <c r="B751" s="17"/>
      <c r="C751" s="18"/>
      <c r="D751" s="17"/>
      <c r="E751" s="17"/>
      <c r="F751" s="21" t="str">
        <f>IF(OR($B751="",$C751=""),"",$B751&amp;"#"&amp;COUNTIFS($B$4:$B751,$B751,$C$4:$C751,"&lt;&gt;"))</f>
        <v/>
      </c>
    </row>
    <row r="752" spans="1:6" x14ac:dyDescent="0.3">
      <c r="A752" s="19"/>
      <c r="B752" s="17"/>
      <c r="C752" s="18"/>
      <c r="D752" s="17"/>
      <c r="E752" s="17"/>
      <c r="F752" s="21" t="str">
        <f>IF(OR($B752="",$C752=""),"",$B752&amp;"#"&amp;COUNTIFS($B$4:$B752,$B752,$C$4:$C752,"&lt;&gt;"))</f>
        <v/>
      </c>
    </row>
    <row r="753" spans="1:6" x14ac:dyDescent="0.3">
      <c r="A753" s="19"/>
      <c r="B753" s="17"/>
      <c r="C753" s="18"/>
      <c r="D753" s="17"/>
      <c r="E753" s="17"/>
      <c r="F753" s="21" t="str">
        <f>IF(OR($B753="",$C753=""),"",$B753&amp;"#"&amp;COUNTIFS($B$4:$B753,$B753,$C$4:$C753,"&lt;&gt;"))</f>
        <v/>
      </c>
    </row>
    <row r="754" spans="1:6" x14ac:dyDescent="0.3">
      <c r="A754" s="19"/>
      <c r="B754" s="17"/>
      <c r="C754" s="18"/>
      <c r="D754" s="17"/>
      <c r="E754" s="17"/>
      <c r="F754" s="21" t="str">
        <f>IF(OR($B754="",$C754=""),"",$B754&amp;"#"&amp;COUNTIFS($B$4:$B754,$B754,$C$4:$C754,"&lt;&gt;"))</f>
        <v/>
      </c>
    </row>
    <row r="755" spans="1:6" x14ac:dyDescent="0.3">
      <c r="A755" s="19"/>
      <c r="B755" s="17"/>
      <c r="C755" s="18"/>
      <c r="D755" s="17"/>
      <c r="E755" s="17"/>
      <c r="F755" s="21" t="str">
        <f>IF(OR($B755="",$C755=""),"",$B755&amp;"#"&amp;COUNTIFS($B$4:$B755,$B755,$C$4:$C755,"&lt;&gt;"))</f>
        <v/>
      </c>
    </row>
    <row r="756" spans="1:6" x14ac:dyDescent="0.3">
      <c r="A756" s="19"/>
      <c r="B756" s="17"/>
      <c r="C756" s="18"/>
      <c r="D756" s="17"/>
      <c r="E756" s="17"/>
      <c r="F756" s="21" t="str">
        <f>IF(OR($B756="",$C756=""),"",$B756&amp;"#"&amp;COUNTIFS($B$4:$B756,$B756,$C$4:$C756,"&lt;&gt;"))</f>
        <v/>
      </c>
    </row>
    <row r="757" spans="1:6" x14ac:dyDescent="0.3">
      <c r="A757" s="19"/>
      <c r="B757" s="17"/>
      <c r="C757" s="18"/>
      <c r="D757" s="17"/>
      <c r="E757" s="17"/>
      <c r="F757" s="21" t="str">
        <f>IF(OR($B757="",$C757=""),"",$B757&amp;"#"&amp;COUNTIFS($B$4:$B757,$B757,$C$4:$C757,"&lt;&gt;"))</f>
        <v/>
      </c>
    </row>
    <row r="758" spans="1:6" x14ac:dyDescent="0.3">
      <c r="A758" s="19"/>
      <c r="B758" s="17"/>
      <c r="C758" s="18"/>
      <c r="D758" s="17"/>
      <c r="E758" s="17"/>
      <c r="F758" s="21" t="str">
        <f>IF(OR($B758="",$C758=""),"",$B758&amp;"#"&amp;COUNTIFS($B$4:$B758,$B758,$C$4:$C758,"&lt;&gt;"))</f>
        <v/>
      </c>
    </row>
    <row r="759" spans="1:6" x14ac:dyDescent="0.3">
      <c r="A759" s="19"/>
      <c r="B759" s="17"/>
      <c r="C759" s="18"/>
      <c r="D759" s="17"/>
      <c r="E759" s="17"/>
      <c r="F759" s="21" t="str">
        <f>IF(OR($B759="",$C759=""),"",$B759&amp;"#"&amp;COUNTIFS($B$4:$B759,$B759,$C$4:$C759,"&lt;&gt;"))</f>
        <v/>
      </c>
    </row>
    <row r="760" spans="1:6" x14ac:dyDescent="0.3">
      <c r="A760" s="19"/>
      <c r="B760" s="17"/>
      <c r="C760" s="18"/>
      <c r="D760" s="17"/>
      <c r="E760" s="17"/>
      <c r="F760" s="21" t="str">
        <f>IF(OR($B760="",$C760=""),"",$B760&amp;"#"&amp;COUNTIFS($B$4:$B760,$B760,$C$4:$C760,"&lt;&gt;"))</f>
        <v/>
      </c>
    </row>
    <row r="761" spans="1:6" x14ac:dyDescent="0.3">
      <c r="A761" s="19"/>
      <c r="B761" s="17"/>
      <c r="C761" s="18"/>
      <c r="D761" s="17"/>
      <c r="E761" s="17"/>
      <c r="F761" s="21" t="str">
        <f>IF(OR($B761="",$C761=""),"",$B761&amp;"#"&amp;COUNTIFS($B$4:$B761,$B761,$C$4:$C761,"&lt;&gt;"))</f>
        <v/>
      </c>
    </row>
    <row r="762" spans="1:6" x14ac:dyDescent="0.3">
      <c r="A762" s="19"/>
      <c r="B762" s="17"/>
      <c r="C762" s="18"/>
      <c r="D762" s="17"/>
      <c r="E762" s="17"/>
      <c r="F762" s="21" t="str">
        <f>IF(OR($B762="",$C762=""),"",$B762&amp;"#"&amp;COUNTIFS($B$4:$B762,$B762,$C$4:$C762,"&lt;&gt;"))</f>
        <v/>
      </c>
    </row>
    <row r="763" spans="1:6" x14ac:dyDescent="0.3">
      <c r="A763" s="19"/>
      <c r="B763" s="17"/>
      <c r="C763" s="18"/>
      <c r="D763" s="17"/>
      <c r="E763" s="17"/>
      <c r="F763" s="21" t="str">
        <f>IF(OR($B763="",$C763=""),"",$B763&amp;"#"&amp;COUNTIFS($B$4:$B763,$B763,$C$4:$C763,"&lt;&gt;"))</f>
        <v/>
      </c>
    </row>
    <row r="764" spans="1:6" x14ac:dyDescent="0.3">
      <c r="A764" s="19"/>
      <c r="B764" s="17"/>
      <c r="C764" s="18"/>
      <c r="D764" s="17"/>
      <c r="E764" s="17"/>
      <c r="F764" s="21" t="str">
        <f>IF(OR($B764="",$C764=""),"",$B764&amp;"#"&amp;COUNTIFS($B$4:$B764,$B764,$C$4:$C764,"&lt;&gt;"))</f>
        <v/>
      </c>
    </row>
    <row r="765" spans="1:6" x14ac:dyDescent="0.3">
      <c r="A765" s="19"/>
      <c r="B765" s="17"/>
      <c r="C765" s="18"/>
      <c r="D765" s="17"/>
      <c r="E765" s="17"/>
      <c r="F765" s="21" t="str">
        <f>IF(OR($B765="",$C765=""),"",$B765&amp;"#"&amp;COUNTIFS($B$4:$B765,$B765,$C$4:$C765,"&lt;&gt;"))</f>
        <v/>
      </c>
    </row>
    <row r="766" spans="1:6" x14ac:dyDescent="0.3">
      <c r="A766" s="19"/>
      <c r="B766" s="17"/>
      <c r="C766" s="18"/>
      <c r="D766" s="17"/>
      <c r="E766" s="17"/>
      <c r="F766" s="21" t="str">
        <f>IF(OR($B766="",$C766=""),"",$B766&amp;"#"&amp;COUNTIFS($B$4:$B766,$B766,$C$4:$C766,"&lt;&gt;"))</f>
        <v/>
      </c>
    </row>
    <row r="767" spans="1:6" x14ac:dyDescent="0.3">
      <c r="A767" s="19"/>
      <c r="B767" s="17"/>
      <c r="C767" s="18"/>
      <c r="D767" s="17"/>
      <c r="E767" s="17"/>
      <c r="F767" s="21" t="str">
        <f>IF(OR($B767="",$C767=""),"",$B767&amp;"#"&amp;COUNTIFS($B$4:$B767,$B767,$C$4:$C767,"&lt;&gt;"))</f>
        <v/>
      </c>
    </row>
    <row r="768" spans="1:6" x14ac:dyDescent="0.3">
      <c r="A768" s="19"/>
      <c r="B768" s="17"/>
      <c r="C768" s="18"/>
      <c r="D768" s="17"/>
      <c r="E768" s="17"/>
      <c r="F768" s="21" t="str">
        <f>IF(OR($B768="",$C768=""),"",$B768&amp;"#"&amp;COUNTIFS($B$4:$B768,$B768,$C$4:$C768,"&lt;&gt;"))</f>
        <v/>
      </c>
    </row>
    <row r="769" spans="1:6" x14ac:dyDescent="0.3">
      <c r="A769" s="19"/>
      <c r="B769" s="17"/>
      <c r="C769" s="18"/>
      <c r="D769" s="17"/>
      <c r="E769" s="17"/>
      <c r="F769" s="21" t="str">
        <f>IF(OR($B769="",$C769=""),"",$B769&amp;"#"&amp;COUNTIFS($B$4:$B769,$B769,$C$4:$C769,"&lt;&gt;"))</f>
        <v/>
      </c>
    </row>
    <row r="770" spans="1:6" x14ac:dyDescent="0.3">
      <c r="A770" s="19"/>
      <c r="B770" s="17"/>
      <c r="C770" s="18"/>
      <c r="D770" s="17"/>
      <c r="E770" s="17"/>
      <c r="F770" s="21" t="str">
        <f>IF(OR($B770="",$C770=""),"",$B770&amp;"#"&amp;COUNTIFS($B$4:$B770,$B770,$C$4:$C770,"&lt;&gt;"))</f>
        <v/>
      </c>
    </row>
    <row r="771" spans="1:6" x14ac:dyDescent="0.3">
      <c r="A771" s="19"/>
      <c r="B771" s="17"/>
      <c r="C771" s="18"/>
      <c r="D771" s="17"/>
      <c r="E771" s="17"/>
      <c r="F771" s="21" t="str">
        <f>IF(OR($B771="",$C771=""),"",$B771&amp;"#"&amp;COUNTIFS($B$4:$B771,$B771,$C$4:$C771,"&lt;&gt;"))</f>
        <v/>
      </c>
    </row>
    <row r="772" spans="1:6" x14ac:dyDescent="0.3">
      <c r="A772" s="19"/>
      <c r="B772" s="17"/>
      <c r="C772" s="18"/>
      <c r="D772" s="17"/>
      <c r="E772" s="17"/>
      <c r="F772" s="21" t="str">
        <f>IF(OR($B772="",$C772=""),"",$B772&amp;"#"&amp;COUNTIFS($B$4:$B772,$B772,$C$4:$C772,"&lt;&gt;"))</f>
        <v/>
      </c>
    </row>
    <row r="773" spans="1:6" x14ac:dyDescent="0.3">
      <c r="A773" s="19"/>
      <c r="B773" s="17"/>
      <c r="C773" s="18"/>
      <c r="D773" s="17"/>
      <c r="E773" s="17"/>
      <c r="F773" s="21" t="str">
        <f>IF(OR($B773="",$C773=""),"",$B773&amp;"#"&amp;COUNTIFS($B$4:$B773,$B773,$C$4:$C773,"&lt;&gt;"))</f>
        <v/>
      </c>
    </row>
    <row r="774" spans="1:6" x14ac:dyDescent="0.3">
      <c r="A774" s="19"/>
      <c r="B774" s="17"/>
      <c r="C774" s="18"/>
      <c r="D774" s="17"/>
      <c r="E774" s="17"/>
      <c r="F774" s="21" t="str">
        <f>IF(OR($B774="",$C774=""),"",$B774&amp;"#"&amp;COUNTIFS($B$4:$B774,$B774,$C$4:$C774,"&lt;&gt;"))</f>
        <v/>
      </c>
    </row>
    <row r="775" spans="1:6" x14ac:dyDescent="0.3">
      <c r="A775" s="19"/>
      <c r="B775" s="17"/>
      <c r="C775" s="18"/>
      <c r="D775" s="17"/>
      <c r="E775" s="17"/>
      <c r="F775" s="21" t="str">
        <f>IF(OR($B775="",$C775=""),"",$B775&amp;"#"&amp;COUNTIFS($B$4:$B775,$B775,$C$4:$C775,"&lt;&gt;"))</f>
        <v/>
      </c>
    </row>
    <row r="776" spans="1:6" x14ac:dyDescent="0.3">
      <c r="A776" s="19"/>
      <c r="B776" s="17"/>
      <c r="C776" s="18"/>
      <c r="D776" s="17"/>
      <c r="E776" s="17"/>
      <c r="F776" s="21" t="str">
        <f>IF(OR($B776="",$C776=""),"",$B776&amp;"#"&amp;COUNTIFS($B$4:$B776,$B776,$C$4:$C776,"&lt;&gt;"))</f>
        <v/>
      </c>
    </row>
    <row r="777" spans="1:6" x14ac:dyDescent="0.3">
      <c r="A777" s="19"/>
      <c r="B777" s="17"/>
      <c r="C777" s="18"/>
      <c r="D777" s="17"/>
      <c r="E777" s="17"/>
      <c r="F777" s="21" t="str">
        <f>IF(OR($B777="",$C777=""),"",$B777&amp;"#"&amp;COUNTIFS($B$4:$B777,$B777,$C$4:$C777,"&lt;&gt;"))</f>
        <v/>
      </c>
    </row>
    <row r="778" spans="1:6" x14ac:dyDescent="0.3">
      <c r="A778" s="19"/>
      <c r="B778" s="17"/>
      <c r="C778" s="18"/>
      <c r="D778" s="17"/>
      <c r="E778" s="17"/>
      <c r="F778" s="21" t="str">
        <f>IF(OR($B778="",$C778=""),"",$B778&amp;"#"&amp;COUNTIFS($B$4:$B778,$B778,$C$4:$C778,"&lt;&gt;"))</f>
        <v/>
      </c>
    </row>
    <row r="779" spans="1:6" x14ac:dyDescent="0.3">
      <c r="A779" s="19"/>
      <c r="B779" s="17"/>
      <c r="C779" s="18"/>
      <c r="D779" s="17"/>
      <c r="E779" s="17"/>
      <c r="F779" s="21" t="str">
        <f>IF(OR($B779="",$C779=""),"",$B779&amp;"#"&amp;COUNTIFS($B$4:$B779,$B779,$C$4:$C779,"&lt;&gt;"))</f>
        <v/>
      </c>
    </row>
    <row r="780" spans="1:6" x14ac:dyDescent="0.3">
      <c r="A780" s="19"/>
      <c r="B780" s="17"/>
      <c r="C780" s="18"/>
      <c r="D780" s="17"/>
      <c r="E780" s="17"/>
      <c r="F780" s="21" t="str">
        <f>IF(OR($B780="",$C780=""),"",$B780&amp;"#"&amp;COUNTIFS($B$4:$B780,$B780,$C$4:$C780,"&lt;&gt;"))</f>
        <v/>
      </c>
    </row>
    <row r="781" spans="1:6" x14ac:dyDescent="0.3">
      <c r="A781" s="19"/>
      <c r="B781" s="17"/>
      <c r="C781" s="18"/>
      <c r="D781" s="17"/>
      <c r="E781" s="17"/>
      <c r="F781" s="21" t="str">
        <f>IF(OR($B781="",$C781=""),"",$B781&amp;"#"&amp;COUNTIFS($B$4:$B781,$B781,$C$4:$C781,"&lt;&gt;"))</f>
        <v/>
      </c>
    </row>
    <row r="782" spans="1:6" x14ac:dyDescent="0.3">
      <c r="A782" s="19"/>
      <c r="B782" s="17"/>
      <c r="C782" s="18"/>
      <c r="D782" s="17"/>
      <c r="E782" s="17"/>
      <c r="F782" s="21" t="str">
        <f>IF(OR($B782="",$C782=""),"",$B782&amp;"#"&amp;COUNTIFS($B$4:$B782,$B782,$C$4:$C782,"&lt;&gt;"))</f>
        <v/>
      </c>
    </row>
    <row r="783" spans="1:6" x14ac:dyDescent="0.3">
      <c r="A783" s="19"/>
      <c r="B783" s="17"/>
      <c r="C783" s="18"/>
      <c r="D783" s="17"/>
      <c r="E783" s="17"/>
      <c r="F783" s="21" t="str">
        <f>IF(OR($B783="",$C783=""),"",$B783&amp;"#"&amp;COUNTIFS($B$4:$B783,$B783,$C$4:$C783,"&lt;&gt;"))</f>
        <v/>
      </c>
    </row>
    <row r="784" spans="1:6" x14ac:dyDescent="0.3">
      <c r="A784" s="19"/>
      <c r="B784" s="17"/>
      <c r="C784" s="18"/>
      <c r="D784" s="17"/>
      <c r="E784" s="17"/>
      <c r="F784" s="21" t="str">
        <f>IF(OR($B784="",$C784=""),"",$B784&amp;"#"&amp;COUNTIFS($B$4:$B784,$B784,$C$4:$C784,"&lt;&gt;"))</f>
        <v/>
      </c>
    </row>
    <row r="785" spans="1:6" x14ac:dyDescent="0.3">
      <c r="A785" s="19"/>
      <c r="B785" s="17"/>
      <c r="C785" s="18"/>
      <c r="D785" s="17"/>
      <c r="E785" s="17"/>
      <c r="F785" s="21" t="str">
        <f>IF(OR($B785="",$C785=""),"",$B785&amp;"#"&amp;COUNTIFS($B$4:$B785,$B785,$C$4:$C785,"&lt;&gt;"))</f>
        <v/>
      </c>
    </row>
    <row r="786" spans="1:6" x14ac:dyDescent="0.3">
      <c r="A786" s="19"/>
      <c r="B786" s="17"/>
      <c r="C786" s="18"/>
      <c r="D786" s="17"/>
      <c r="E786" s="17"/>
      <c r="F786" s="21" t="str">
        <f>IF(OR($B786="",$C786=""),"",$B786&amp;"#"&amp;COUNTIFS($B$4:$B786,$B786,$C$4:$C786,"&lt;&gt;"))</f>
        <v/>
      </c>
    </row>
    <row r="787" spans="1:6" x14ac:dyDescent="0.3">
      <c r="A787" s="19"/>
      <c r="B787" s="17"/>
      <c r="C787" s="18"/>
      <c r="D787" s="17"/>
      <c r="E787" s="17"/>
      <c r="F787" s="21" t="str">
        <f>IF(OR($B787="",$C787=""),"",$B787&amp;"#"&amp;COUNTIFS($B$4:$B787,$B787,$C$4:$C787,"&lt;&gt;"))</f>
        <v/>
      </c>
    </row>
    <row r="788" spans="1:6" x14ac:dyDescent="0.3">
      <c r="A788" s="19"/>
      <c r="B788" s="17"/>
      <c r="C788" s="18"/>
      <c r="D788" s="17"/>
      <c r="E788" s="17"/>
      <c r="F788" s="21" t="str">
        <f>IF(OR($B788="",$C788=""),"",$B788&amp;"#"&amp;COUNTIFS($B$4:$B788,$B788,$C$4:$C788,"&lt;&gt;"))</f>
        <v/>
      </c>
    </row>
    <row r="789" spans="1:6" x14ac:dyDescent="0.3">
      <c r="A789" s="19"/>
      <c r="B789" s="17"/>
      <c r="C789" s="18"/>
      <c r="D789" s="17"/>
      <c r="E789" s="17"/>
      <c r="F789" s="21" t="str">
        <f>IF(OR($B789="",$C789=""),"",$B789&amp;"#"&amp;COUNTIFS($B$4:$B789,$B789,$C$4:$C789,"&lt;&gt;"))</f>
        <v/>
      </c>
    </row>
    <row r="790" spans="1:6" x14ac:dyDescent="0.3">
      <c r="A790" s="19"/>
      <c r="B790" s="17"/>
      <c r="C790" s="18"/>
      <c r="D790" s="17"/>
      <c r="E790" s="17"/>
      <c r="F790" s="21" t="str">
        <f>IF(OR($B790="",$C790=""),"",$B790&amp;"#"&amp;COUNTIFS($B$4:$B790,$B790,$C$4:$C790,"&lt;&gt;"))</f>
        <v/>
      </c>
    </row>
    <row r="791" spans="1:6" x14ac:dyDescent="0.3">
      <c r="A791" s="19"/>
      <c r="B791" s="17"/>
      <c r="C791" s="18"/>
      <c r="D791" s="17"/>
      <c r="E791" s="17"/>
      <c r="F791" s="21" t="str">
        <f>IF(OR($B791="",$C791=""),"",$B791&amp;"#"&amp;COUNTIFS($B$4:$B791,$B791,$C$4:$C791,"&lt;&gt;"))</f>
        <v/>
      </c>
    </row>
    <row r="792" spans="1:6" x14ac:dyDescent="0.3">
      <c r="A792" s="19"/>
      <c r="B792" s="17"/>
      <c r="C792" s="18"/>
      <c r="D792" s="17"/>
      <c r="E792" s="17"/>
      <c r="F792" s="21" t="str">
        <f>IF(OR($B792="",$C792=""),"",$B792&amp;"#"&amp;COUNTIFS($B$4:$B792,$B792,$C$4:$C792,"&lt;&gt;"))</f>
        <v/>
      </c>
    </row>
    <row r="793" spans="1:6" x14ac:dyDescent="0.3">
      <c r="A793" s="19"/>
      <c r="B793" s="17"/>
      <c r="C793" s="18"/>
      <c r="D793" s="17"/>
      <c r="E793" s="17"/>
      <c r="F793" s="21" t="str">
        <f>IF(OR($B793="",$C793=""),"",$B793&amp;"#"&amp;COUNTIFS($B$4:$B793,$B793,$C$4:$C793,"&lt;&gt;"))</f>
        <v/>
      </c>
    </row>
    <row r="794" spans="1:6" x14ac:dyDescent="0.3">
      <c r="A794" s="19"/>
      <c r="B794" s="17"/>
      <c r="C794" s="18"/>
      <c r="D794" s="17"/>
      <c r="E794" s="17"/>
      <c r="F794" s="21" t="str">
        <f>IF(OR($B794="",$C794=""),"",$B794&amp;"#"&amp;COUNTIFS($B$4:$B794,$B794,$C$4:$C794,"&lt;&gt;"))</f>
        <v/>
      </c>
    </row>
    <row r="795" spans="1:6" x14ac:dyDescent="0.3">
      <c r="A795" s="19"/>
      <c r="B795" s="17"/>
      <c r="C795" s="18"/>
      <c r="D795" s="17"/>
      <c r="E795" s="17"/>
      <c r="F795" s="21" t="str">
        <f>IF(OR($B795="",$C795=""),"",$B795&amp;"#"&amp;COUNTIFS($B$4:$B795,$B795,$C$4:$C795,"&lt;&gt;"))</f>
        <v/>
      </c>
    </row>
    <row r="796" spans="1:6" x14ac:dyDescent="0.3">
      <c r="A796" s="19"/>
      <c r="B796" s="17"/>
      <c r="C796" s="18"/>
      <c r="D796" s="17"/>
      <c r="E796" s="17"/>
      <c r="F796" s="21" t="str">
        <f>IF(OR($B796="",$C796=""),"",$B796&amp;"#"&amp;COUNTIFS($B$4:$B796,$B796,$C$4:$C796,"&lt;&gt;"))</f>
        <v/>
      </c>
    </row>
    <row r="797" spans="1:6" x14ac:dyDescent="0.3">
      <c r="A797" s="19"/>
      <c r="B797" s="17"/>
      <c r="C797" s="18"/>
      <c r="D797" s="17"/>
      <c r="E797" s="17"/>
      <c r="F797" s="21" t="str">
        <f>IF(OR($B797="",$C797=""),"",$B797&amp;"#"&amp;COUNTIFS($B$4:$B797,$B797,$C$4:$C797,"&lt;&gt;"))</f>
        <v/>
      </c>
    </row>
    <row r="798" spans="1:6" x14ac:dyDescent="0.3">
      <c r="A798" s="19"/>
      <c r="B798" s="17"/>
      <c r="C798" s="18"/>
      <c r="D798" s="17"/>
      <c r="E798" s="17"/>
      <c r="F798" s="21" t="str">
        <f>IF(OR($B798="",$C798=""),"",$B798&amp;"#"&amp;COUNTIFS($B$4:$B798,$B798,$C$4:$C798,"&lt;&gt;"))</f>
        <v/>
      </c>
    </row>
    <row r="799" spans="1:6" x14ac:dyDescent="0.3">
      <c r="A799" s="19"/>
      <c r="B799" s="17"/>
      <c r="C799" s="18"/>
      <c r="D799" s="17"/>
      <c r="E799" s="17"/>
      <c r="F799" s="21" t="str">
        <f>IF(OR($B799="",$C799=""),"",$B799&amp;"#"&amp;COUNTIFS($B$4:$B799,$B799,$C$4:$C799,"&lt;&gt;"))</f>
        <v/>
      </c>
    </row>
    <row r="800" spans="1:6" x14ac:dyDescent="0.3">
      <c r="A800" s="19"/>
      <c r="B800" s="17"/>
      <c r="C800" s="18"/>
      <c r="D800" s="17"/>
      <c r="E800" s="17"/>
      <c r="F800" s="21" t="str">
        <f>IF(OR($B800="",$C800=""),"",$B800&amp;"#"&amp;COUNTIFS($B$4:$B800,$B800,$C$4:$C800,"&lt;&gt;"))</f>
        <v/>
      </c>
    </row>
    <row r="801" spans="1:6" x14ac:dyDescent="0.3">
      <c r="A801" s="19"/>
      <c r="B801" s="17"/>
      <c r="C801" s="18"/>
      <c r="D801" s="17"/>
      <c r="E801" s="17"/>
      <c r="F801" s="21" t="str">
        <f>IF(OR($B801="",$C801=""),"",$B801&amp;"#"&amp;COUNTIFS($B$4:$B801,$B801,$C$4:$C801,"&lt;&gt;"))</f>
        <v/>
      </c>
    </row>
    <row r="802" spans="1:6" x14ac:dyDescent="0.3">
      <c r="A802" s="19"/>
      <c r="B802" s="17"/>
      <c r="C802" s="18"/>
      <c r="D802" s="17"/>
      <c r="E802" s="17"/>
      <c r="F802" s="21" t="str">
        <f>IF(OR($B802="",$C802=""),"",$B802&amp;"#"&amp;COUNTIFS($B$4:$B802,$B802,$C$4:$C802,"&lt;&gt;"))</f>
        <v/>
      </c>
    </row>
    <row r="803" spans="1:6" x14ac:dyDescent="0.3">
      <c r="A803" s="19"/>
      <c r="B803" s="17"/>
      <c r="C803" s="18"/>
      <c r="D803" s="17"/>
      <c r="E803" s="17"/>
      <c r="F803" s="21" t="str">
        <f>IF(OR($B803="",$C803=""),"",$B803&amp;"#"&amp;COUNTIFS($B$4:$B803,$B803,$C$4:$C803,"&lt;&gt;"))</f>
        <v/>
      </c>
    </row>
    <row r="804" spans="1:6" x14ac:dyDescent="0.3">
      <c r="A804" s="19"/>
      <c r="B804" s="17"/>
      <c r="C804" s="18"/>
      <c r="D804" s="17"/>
      <c r="E804" s="17"/>
      <c r="F804" s="21" t="str">
        <f>IF(OR($B804="",$C804=""),"",$B804&amp;"#"&amp;COUNTIFS($B$4:$B804,$B804,$C$4:$C804,"&lt;&gt;"))</f>
        <v/>
      </c>
    </row>
    <row r="805" spans="1:6" x14ac:dyDescent="0.3">
      <c r="A805" s="19"/>
      <c r="B805" s="17"/>
      <c r="C805" s="18"/>
      <c r="D805" s="17"/>
      <c r="E805" s="17"/>
      <c r="F805" s="21" t="str">
        <f>IF(OR($B805="",$C805=""),"",$B805&amp;"#"&amp;COUNTIFS($B$4:$B805,$B805,$C$4:$C805,"&lt;&gt;"))</f>
        <v/>
      </c>
    </row>
    <row r="806" spans="1:6" x14ac:dyDescent="0.3">
      <c r="A806" s="19"/>
      <c r="B806" s="17"/>
      <c r="C806" s="18"/>
      <c r="D806" s="17"/>
      <c r="E806" s="17"/>
      <c r="F806" s="21" t="str">
        <f>IF(OR($B806="",$C806=""),"",$B806&amp;"#"&amp;COUNTIFS($B$4:$B806,$B806,$C$4:$C806,"&lt;&gt;"))</f>
        <v/>
      </c>
    </row>
    <row r="807" spans="1:6" x14ac:dyDescent="0.3">
      <c r="A807" s="19"/>
      <c r="B807" s="17"/>
      <c r="C807" s="18"/>
      <c r="D807" s="17"/>
      <c r="E807" s="17"/>
      <c r="F807" s="21" t="str">
        <f>IF(OR($B807="",$C807=""),"",$B807&amp;"#"&amp;COUNTIFS($B$4:$B807,$B807,$C$4:$C807,"&lt;&gt;"))</f>
        <v/>
      </c>
    </row>
    <row r="808" spans="1:6" x14ac:dyDescent="0.3">
      <c r="A808" s="19"/>
      <c r="B808" s="17"/>
      <c r="C808" s="18"/>
      <c r="D808" s="17"/>
      <c r="E808" s="17"/>
      <c r="F808" s="21" t="str">
        <f>IF(OR($B808="",$C808=""),"",$B808&amp;"#"&amp;COUNTIFS($B$4:$B808,$B808,$C$4:$C808,"&lt;&gt;"))</f>
        <v/>
      </c>
    </row>
    <row r="809" spans="1:6" x14ac:dyDescent="0.3">
      <c r="A809" s="19"/>
      <c r="B809" s="17"/>
      <c r="C809" s="18"/>
      <c r="D809" s="17"/>
      <c r="E809" s="17"/>
      <c r="F809" s="21" t="str">
        <f>IF(OR($B809="",$C809=""),"",$B809&amp;"#"&amp;COUNTIFS($B$4:$B809,$B809,$C$4:$C809,"&lt;&gt;"))</f>
        <v/>
      </c>
    </row>
    <row r="810" spans="1:6" x14ac:dyDescent="0.3">
      <c r="A810" s="19"/>
      <c r="B810" s="17"/>
      <c r="C810" s="18"/>
      <c r="D810" s="17"/>
      <c r="E810" s="17"/>
      <c r="F810" s="21" t="str">
        <f>IF(OR($B810="",$C810=""),"",$B810&amp;"#"&amp;COUNTIFS($B$4:$B810,$B810,$C$4:$C810,"&lt;&gt;"))</f>
        <v/>
      </c>
    </row>
    <row r="811" spans="1:6" x14ac:dyDescent="0.3">
      <c r="A811" s="19"/>
      <c r="B811" s="17"/>
      <c r="C811" s="18"/>
      <c r="D811" s="17"/>
      <c r="E811" s="17"/>
      <c r="F811" s="21" t="str">
        <f>IF(OR($B811="",$C811=""),"",$B811&amp;"#"&amp;COUNTIFS($B$4:$B811,$B811,$C$4:$C811,"&lt;&gt;"))</f>
        <v/>
      </c>
    </row>
    <row r="812" spans="1:6" x14ac:dyDescent="0.3">
      <c r="A812" s="19"/>
      <c r="B812" s="17"/>
      <c r="C812" s="18"/>
      <c r="D812" s="17"/>
      <c r="E812" s="17"/>
      <c r="F812" s="21" t="str">
        <f>IF(OR($B812="",$C812=""),"",$B812&amp;"#"&amp;COUNTIFS($B$4:$B812,$B812,$C$4:$C812,"&lt;&gt;"))</f>
        <v/>
      </c>
    </row>
    <row r="813" spans="1:6" x14ac:dyDescent="0.3">
      <c r="A813" s="19"/>
      <c r="B813" s="17"/>
      <c r="C813" s="18"/>
      <c r="D813" s="17"/>
      <c r="E813" s="17"/>
      <c r="F813" s="21" t="str">
        <f>IF(OR($B813="",$C813=""),"",$B813&amp;"#"&amp;COUNTIFS($B$4:$B813,$B813,$C$4:$C813,"&lt;&gt;"))</f>
        <v/>
      </c>
    </row>
    <row r="814" spans="1:6" x14ac:dyDescent="0.3">
      <c r="A814" s="19"/>
      <c r="B814" s="17"/>
      <c r="C814" s="18"/>
      <c r="D814" s="17"/>
      <c r="E814" s="17"/>
      <c r="F814" s="21" t="str">
        <f>IF(OR($B814="",$C814=""),"",$B814&amp;"#"&amp;COUNTIFS($B$4:$B814,$B814,$C$4:$C814,"&lt;&gt;"))</f>
        <v/>
      </c>
    </row>
    <row r="815" spans="1:6" x14ac:dyDescent="0.3">
      <c r="A815" s="19"/>
      <c r="B815" s="17"/>
      <c r="C815" s="18"/>
      <c r="D815" s="17"/>
      <c r="E815" s="17"/>
      <c r="F815" s="21" t="str">
        <f>IF(OR($B815="",$C815=""),"",$B815&amp;"#"&amp;COUNTIFS($B$4:$B815,$B815,$C$4:$C815,"&lt;&gt;"))</f>
        <v/>
      </c>
    </row>
    <row r="816" spans="1:6" x14ac:dyDescent="0.3">
      <c r="A816" s="19"/>
      <c r="B816" s="17"/>
      <c r="C816" s="18"/>
      <c r="D816" s="17"/>
      <c r="E816" s="17"/>
      <c r="F816" s="21" t="str">
        <f>IF(OR($B816="",$C816=""),"",$B816&amp;"#"&amp;COUNTIFS($B$4:$B816,$B816,$C$4:$C816,"&lt;&gt;"))</f>
        <v/>
      </c>
    </row>
    <row r="817" spans="1:6" x14ac:dyDescent="0.3">
      <c r="A817" s="19"/>
      <c r="B817" s="17"/>
      <c r="C817" s="18"/>
      <c r="D817" s="17"/>
      <c r="E817" s="17"/>
      <c r="F817" s="21" t="str">
        <f>IF(OR($B817="",$C817=""),"",$B817&amp;"#"&amp;COUNTIFS($B$4:$B817,$B817,$C$4:$C817,"&lt;&gt;"))</f>
        <v/>
      </c>
    </row>
    <row r="818" spans="1:6" x14ac:dyDescent="0.3">
      <c r="A818" s="19"/>
      <c r="B818" s="17"/>
      <c r="C818" s="18"/>
      <c r="D818" s="17"/>
      <c r="E818" s="17"/>
      <c r="F818" s="21" t="str">
        <f>IF(OR($B818="",$C818=""),"",$B818&amp;"#"&amp;COUNTIFS($B$4:$B818,$B818,$C$4:$C818,"&lt;&gt;"))</f>
        <v/>
      </c>
    </row>
    <row r="819" spans="1:6" x14ac:dyDescent="0.3">
      <c r="A819" s="19"/>
      <c r="B819" s="17"/>
      <c r="C819" s="18"/>
      <c r="D819" s="17"/>
      <c r="E819" s="17"/>
      <c r="F819" s="21" t="str">
        <f>IF(OR($B819="",$C819=""),"",$B819&amp;"#"&amp;COUNTIFS($B$4:$B819,$B819,$C$4:$C819,"&lt;&gt;"))</f>
        <v/>
      </c>
    </row>
    <row r="820" spans="1:6" x14ac:dyDescent="0.3">
      <c r="A820" s="19"/>
      <c r="B820" s="17"/>
      <c r="C820" s="18"/>
      <c r="D820" s="17"/>
      <c r="E820" s="17"/>
      <c r="F820" s="21" t="str">
        <f>IF(OR($B820="",$C820=""),"",$B820&amp;"#"&amp;COUNTIFS($B$4:$B820,$B820,$C$4:$C820,"&lt;&gt;"))</f>
        <v/>
      </c>
    </row>
    <row r="821" spans="1:6" x14ac:dyDescent="0.3">
      <c r="A821" s="19"/>
      <c r="B821" s="17"/>
      <c r="C821" s="18"/>
      <c r="D821" s="17"/>
      <c r="E821" s="17"/>
      <c r="F821" s="21" t="str">
        <f>IF(OR($B821="",$C821=""),"",$B821&amp;"#"&amp;COUNTIFS($B$4:$B821,$B821,$C$4:$C821,"&lt;&gt;"))</f>
        <v/>
      </c>
    </row>
    <row r="822" spans="1:6" x14ac:dyDescent="0.3">
      <c r="A822" s="19"/>
      <c r="B822" s="17"/>
      <c r="C822" s="18"/>
      <c r="D822" s="17"/>
      <c r="E822" s="17"/>
      <c r="F822" s="21" t="str">
        <f>IF(OR($B822="",$C822=""),"",$B822&amp;"#"&amp;COUNTIFS($B$4:$B822,$B822,$C$4:$C822,"&lt;&gt;"))</f>
        <v/>
      </c>
    </row>
    <row r="823" spans="1:6" x14ac:dyDescent="0.3">
      <c r="A823" s="19"/>
      <c r="B823" s="17"/>
      <c r="C823" s="18"/>
      <c r="D823" s="17"/>
      <c r="E823" s="17"/>
      <c r="F823" s="21" t="str">
        <f>IF(OR($B823="",$C823=""),"",$B823&amp;"#"&amp;COUNTIFS($B$4:$B823,$B823,$C$4:$C823,"&lt;&gt;"))</f>
        <v/>
      </c>
    </row>
    <row r="824" spans="1:6" x14ac:dyDescent="0.3">
      <c r="A824" s="19"/>
      <c r="B824" s="17"/>
      <c r="C824" s="18"/>
      <c r="D824" s="17"/>
      <c r="E824" s="17"/>
      <c r="F824" s="21" t="str">
        <f>IF(OR($B824="",$C824=""),"",$B824&amp;"#"&amp;COUNTIFS($B$4:$B824,$B824,$C$4:$C824,"&lt;&gt;"))</f>
        <v/>
      </c>
    </row>
    <row r="825" spans="1:6" x14ac:dyDescent="0.3">
      <c r="A825" s="19"/>
      <c r="B825" s="17"/>
      <c r="C825" s="18"/>
      <c r="D825" s="17"/>
      <c r="E825" s="17"/>
      <c r="F825" s="21" t="str">
        <f>IF(OR($B825="",$C825=""),"",$B825&amp;"#"&amp;COUNTIFS($B$4:$B825,$B825,$C$4:$C825,"&lt;&gt;"))</f>
        <v/>
      </c>
    </row>
    <row r="826" spans="1:6" x14ac:dyDescent="0.3">
      <c r="A826" s="19"/>
      <c r="B826" s="17"/>
      <c r="C826" s="18"/>
      <c r="D826" s="17"/>
      <c r="E826" s="17"/>
      <c r="F826" s="21" t="str">
        <f>IF(OR($B826="",$C826=""),"",$B826&amp;"#"&amp;COUNTIFS($B$4:$B826,$B826,$C$4:$C826,"&lt;&gt;"))</f>
        <v/>
      </c>
    </row>
    <row r="827" spans="1:6" x14ac:dyDescent="0.3">
      <c r="A827" s="19"/>
      <c r="B827" s="17"/>
      <c r="C827" s="18"/>
      <c r="D827" s="17"/>
      <c r="E827" s="17"/>
      <c r="F827" s="21" t="str">
        <f>IF(OR($B827="",$C827=""),"",$B827&amp;"#"&amp;COUNTIFS($B$4:$B827,$B827,$C$4:$C827,"&lt;&gt;"))</f>
        <v/>
      </c>
    </row>
    <row r="828" spans="1:6" x14ac:dyDescent="0.3">
      <c r="A828" s="19"/>
      <c r="B828" s="17"/>
      <c r="C828" s="18"/>
      <c r="D828" s="17"/>
      <c r="E828" s="17"/>
      <c r="F828" s="21" t="str">
        <f>IF(OR($B828="",$C828=""),"",$B828&amp;"#"&amp;COUNTIFS($B$4:$B828,$B828,$C$4:$C828,"&lt;&gt;"))</f>
        <v/>
      </c>
    </row>
    <row r="829" spans="1:6" x14ac:dyDescent="0.3">
      <c r="A829" s="19"/>
      <c r="B829" s="17"/>
      <c r="C829" s="18"/>
      <c r="D829" s="17"/>
      <c r="E829" s="17"/>
      <c r="F829" s="21" t="str">
        <f>IF(OR($B829="",$C829=""),"",$B829&amp;"#"&amp;COUNTIFS($B$4:$B829,$B829,$C$4:$C829,"&lt;&gt;"))</f>
        <v/>
      </c>
    </row>
    <row r="830" spans="1:6" x14ac:dyDescent="0.3">
      <c r="A830" s="19"/>
      <c r="B830" s="17"/>
      <c r="C830" s="18"/>
      <c r="D830" s="17"/>
      <c r="E830" s="17"/>
      <c r="F830" s="21" t="str">
        <f>IF(OR($B830="",$C830=""),"",$B830&amp;"#"&amp;COUNTIFS($B$4:$B830,$B830,$C$4:$C830,"&lt;&gt;"))</f>
        <v/>
      </c>
    </row>
    <row r="831" spans="1:6" x14ac:dyDescent="0.3">
      <c r="A831" s="19"/>
      <c r="B831" s="17"/>
      <c r="C831" s="18"/>
      <c r="D831" s="17"/>
      <c r="E831" s="17"/>
      <c r="F831" s="21" t="str">
        <f>IF(OR($B831="",$C831=""),"",$B831&amp;"#"&amp;COUNTIFS($B$4:$B831,$B831,$C$4:$C831,"&lt;&gt;"))</f>
        <v/>
      </c>
    </row>
    <row r="832" spans="1:6" x14ac:dyDescent="0.3">
      <c r="A832" s="19"/>
      <c r="B832" s="17"/>
      <c r="C832" s="18"/>
      <c r="D832" s="17"/>
      <c r="E832" s="17"/>
      <c r="F832" s="21" t="str">
        <f>IF(OR($B832="",$C832=""),"",$B832&amp;"#"&amp;COUNTIFS($B$4:$B832,$B832,$C$4:$C832,"&lt;&gt;"))</f>
        <v/>
      </c>
    </row>
    <row r="833" spans="1:6" x14ac:dyDescent="0.3">
      <c r="A833" s="19"/>
      <c r="B833" s="17"/>
      <c r="C833" s="18"/>
      <c r="D833" s="17"/>
      <c r="E833" s="17"/>
      <c r="F833" s="21" t="str">
        <f>IF(OR($B833="",$C833=""),"",$B833&amp;"#"&amp;COUNTIFS($B$4:$B833,$B833,$C$4:$C833,"&lt;&gt;"))</f>
        <v/>
      </c>
    </row>
    <row r="834" spans="1:6" x14ac:dyDescent="0.3">
      <c r="A834" s="19"/>
      <c r="B834" s="17"/>
      <c r="C834" s="18"/>
      <c r="D834" s="17"/>
      <c r="E834" s="17"/>
      <c r="F834" s="21" t="str">
        <f>IF(OR($B834="",$C834=""),"",$B834&amp;"#"&amp;COUNTIFS($B$4:$B834,$B834,$C$4:$C834,"&lt;&gt;"))</f>
        <v/>
      </c>
    </row>
    <row r="835" spans="1:6" x14ac:dyDescent="0.3">
      <c r="A835" s="19"/>
      <c r="B835" s="17"/>
      <c r="C835" s="18"/>
      <c r="D835" s="17"/>
      <c r="E835" s="17"/>
      <c r="F835" s="21" t="str">
        <f>IF(OR($B835="",$C835=""),"",$B835&amp;"#"&amp;COUNTIFS($B$4:$B835,$B835,$C$4:$C835,"&lt;&gt;"))</f>
        <v/>
      </c>
    </row>
    <row r="836" spans="1:6" x14ac:dyDescent="0.3">
      <c r="A836" s="19"/>
      <c r="B836" s="17"/>
      <c r="C836" s="18"/>
      <c r="D836" s="17"/>
      <c r="E836" s="17"/>
      <c r="F836" s="21" t="str">
        <f>IF(OR($B836="",$C836=""),"",$B836&amp;"#"&amp;COUNTIFS($B$4:$B836,$B836,$C$4:$C836,"&lt;&gt;"))</f>
        <v/>
      </c>
    </row>
    <row r="837" spans="1:6" x14ac:dyDescent="0.3">
      <c r="A837" s="19"/>
      <c r="B837" s="17"/>
      <c r="C837" s="18"/>
      <c r="D837" s="17"/>
      <c r="E837" s="17"/>
      <c r="F837" s="21" t="str">
        <f>IF(OR($B837="",$C837=""),"",$B837&amp;"#"&amp;COUNTIFS($B$4:$B837,$B837,$C$4:$C837,"&lt;&gt;"))</f>
        <v/>
      </c>
    </row>
    <row r="838" spans="1:6" x14ac:dyDescent="0.3">
      <c r="A838" s="19"/>
      <c r="B838" s="17"/>
      <c r="C838" s="18"/>
      <c r="D838" s="17"/>
      <c r="E838" s="17"/>
      <c r="F838" s="21" t="str">
        <f>IF(OR($B838="",$C838=""),"",$B838&amp;"#"&amp;COUNTIFS($B$4:$B838,$B838,$C$4:$C838,"&lt;&gt;"))</f>
        <v/>
      </c>
    </row>
    <row r="839" spans="1:6" x14ac:dyDescent="0.3">
      <c r="A839" s="19"/>
      <c r="B839" s="17"/>
      <c r="C839" s="18"/>
      <c r="D839" s="17"/>
      <c r="E839" s="17"/>
      <c r="F839" s="21" t="str">
        <f>IF(OR($B839="",$C839=""),"",$B839&amp;"#"&amp;COUNTIFS($B$4:$B839,$B839,$C$4:$C839,"&lt;&gt;"))</f>
        <v/>
      </c>
    </row>
    <row r="840" spans="1:6" x14ac:dyDescent="0.3">
      <c r="A840" s="19"/>
      <c r="B840" s="17"/>
      <c r="C840" s="18"/>
      <c r="D840" s="17"/>
      <c r="E840" s="17"/>
      <c r="F840" s="21" t="str">
        <f>IF(OR($B840="",$C840=""),"",$B840&amp;"#"&amp;COUNTIFS($B$4:$B840,$B840,$C$4:$C840,"&lt;&gt;"))</f>
        <v/>
      </c>
    </row>
    <row r="841" spans="1:6" x14ac:dyDescent="0.3">
      <c r="A841" s="19"/>
      <c r="B841" s="17"/>
      <c r="C841" s="18"/>
      <c r="D841" s="17"/>
      <c r="E841" s="17"/>
      <c r="F841" s="21" t="str">
        <f>IF(OR($B841="",$C841=""),"",$B841&amp;"#"&amp;COUNTIFS($B$4:$B841,$B841,$C$4:$C841,"&lt;&gt;"))</f>
        <v/>
      </c>
    </row>
    <row r="842" spans="1:6" x14ac:dyDescent="0.3">
      <c r="A842" s="19"/>
      <c r="B842" s="17"/>
      <c r="C842" s="18"/>
      <c r="D842" s="17"/>
      <c r="E842" s="17"/>
      <c r="F842" s="21" t="str">
        <f>IF(OR($B842="",$C842=""),"",$B842&amp;"#"&amp;COUNTIFS($B$4:$B842,$B842,$C$4:$C842,"&lt;&gt;"))</f>
        <v/>
      </c>
    </row>
    <row r="843" spans="1:6" x14ac:dyDescent="0.3">
      <c r="A843" s="19"/>
      <c r="B843" s="17"/>
      <c r="C843" s="18"/>
      <c r="D843" s="17"/>
      <c r="E843" s="17"/>
      <c r="F843" s="21" t="str">
        <f>IF(OR($B843="",$C843=""),"",$B843&amp;"#"&amp;COUNTIFS($B$4:$B843,$B843,$C$4:$C843,"&lt;&gt;"))</f>
        <v/>
      </c>
    </row>
    <row r="844" spans="1:6" x14ac:dyDescent="0.3">
      <c r="A844" s="19"/>
      <c r="B844" s="17"/>
      <c r="C844" s="18"/>
      <c r="D844" s="17"/>
      <c r="E844" s="17"/>
      <c r="F844" s="21" t="str">
        <f>IF(OR($B844="",$C844=""),"",$B844&amp;"#"&amp;COUNTIFS($B$4:$B844,$B844,$C$4:$C844,"&lt;&gt;"))</f>
        <v/>
      </c>
    </row>
    <row r="845" spans="1:6" x14ac:dyDescent="0.3">
      <c r="A845" s="19"/>
      <c r="B845" s="17"/>
      <c r="C845" s="18"/>
      <c r="D845" s="17"/>
      <c r="E845" s="17"/>
      <c r="F845" s="21" t="str">
        <f>IF(OR($B845="",$C845=""),"",$B845&amp;"#"&amp;COUNTIFS($B$4:$B845,$B845,$C$4:$C845,"&lt;&gt;"))</f>
        <v/>
      </c>
    </row>
    <row r="846" spans="1:6" x14ac:dyDescent="0.3">
      <c r="A846" s="19"/>
      <c r="B846" s="17"/>
      <c r="C846" s="18"/>
      <c r="D846" s="17"/>
      <c r="E846" s="17"/>
      <c r="F846" s="21" t="str">
        <f>IF(OR($B846="",$C846=""),"",$B846&amp;"#"&amp;COUNTIFS($B$4:$B846,$B846,$C$4:$C846,"&lt;&gt;"))</f>
        <v/>
      </c>
    </row>
    <row r="847" spans="1:6" x14ac:dyDescent="0.3">
      <c r="A847" s="19"/>
      <c r="B847" s="17"/>
      <c r="C847" s="18"/>
      <c r="D847" s="17"/>
      <c r="E847" s="17"/>
      <c r="F847" s="21" t="str">
        <f>IF(OR($B847="",$C847=""),"",$B847&amp;"#"&amp;COUNTIFS($B$4:$B847,$B847,$C$4:$C847,"&lt;&gt;"))</f>
        <v/>
      </c>
    </row>
    <row r="848" spans="1:6" x14ac:dyDescent="0.3">
      <c r="A848" s="19"/>
      <c r="B848" s="17"/>
      <c r="C848" s="18"/>
      <c r="D848" s="17"/>
      <c r="E848" s="17"/>
      <c r="F848" s="21" t="str">
        <f>IF(OR($B848="",$C848=""),"",$B848&amp;"#"&amp;COUNTIFS($B$4:$B848,$B848,$C$4:$C848,"&lt;&gt;"))</f>
        <v/>
      </c>
    </row>
    <row r="849" spans="1:6" x14ac:dyDescent="0.3">
      <c r="A849" s="19"/>
      <c r="B849" s="17"/>
      <c r="C849" s="18"/>
      <c r="D849" s="17"/>
      <c r="E849" s="17"/>
      <c r="F849" s="21" t="str">
        <f>IF(OR($B849="",$C849=""),"",$B849&amp;"#"&amp;COUNTIFS($B$4:$B849,$B849,$C$4:$C849,"&lt;&gt;"))</f>
        <v/>
      </c>
    </row>
    <row r="850" spans="1:6" x14ac:dyDescent="0.3">
      <c r="A850" s="19"/>
      <c r="B850" s="17"/>
      <c r="C850" s="18"/>
      <c r="D850" s="17"/>
      <c r="E850" s="17"/>
      <c r="F850" s="21" t="str">
        <f>IF(OR($B850="",$C850=""),"",$B850&amp;"#"&amp;COUNTIFS($B$4:$B850,$B850,$C$4:$C850,"&lt;&gt;"))</f>
        <v/>
      </c>
    </row>
    <row r="851" spans="1:6" x14ac:dyDescent="0.3">
      <c r="A851" s="19"/>
      <c r="B851" s="17"/>
      <c r="C851" s="18"/>
      <c r="D851" s="17"/>
      <c r="E851" s="17"/>
      <c r="F851" s="21" t="str">
        <f>IF(OR($B851="",$C851=""),"",$B851&amp;"#"&amp;COUNTIFS($B$4:$B851,$B851,$C$4:$C851,"&lt;&gt;"))</f>
        <v/>
      </c>
    </row>
    <row r="852" spans="1:6" x14ac:dyDescent="0.3">
      <c r="A852" s="19"/>
      <c r="B852" s="17"/>
      <c r="C852" s="18"/>
      <c r="D852" s="17"/>
      <c r="E852" s="17"/>
      <c r="F852" s="21" t="str">
        <f>IF(OR($B852="",$C852=""),"",$B852&amp;"#"&amp;COUNTIFS($B$4:$B852,$B852,$C$4:$C852,"&lt;&gt;"))</f>
        <v/>
      </c>
    </row>
    <row r="853" spans="1:6" x14ac:dyDescent="0.3">
      <c r="A853" s="19"/>
      <c r="B853" s="17"/>
      <c r="C853" s="18"/>
      <c r="D853" s="17"/>
      <c r="E853" s="17"/>
      <c r="F853" s="21" t="str">
        <f>IF(OR($B853="",$C853=""),"",$B853&amp;"#"&amp;COUNTIFS($B$4:$B853,$B853,$C$4:$C853,"&lt;&gt;"))</f>
        <v/>
      </c>
    </row>
    <row r="854" spans="1:6" x14ac:dyDescent="0.3">
      <c r="A854" s="19"/>
      <c r="B854" s="17"/>
      <c r="C854" s="18"/>
      <c r="D854" s="17"/>
      <c r="E854" s="17"/>
      <c r="F854" s="21" t="str">
        <f>IF(OR($B854="",$C854=""),"",$B854&amp;"#"&amp;COUNTIFS($B$4:$B854,$B854,$C$4:$C854,"&lt;&gt;"))</f>
        <v/>
      </c>
    </row>
    <row r="855" spans="1:6" x14ac:dyDescent="0.3">
      <c r="A855" s="19"/>
      <c r="B855" s="17"/>
      <c r="C855" s="18"/>
      <c r="D855" s="17"/>
      <c r="E855" s="17"/>
      <c r="F855" s="21" t="str">
        <f>IF(OR($B855="",$C855=""),"",$B855&amp;"#"&amp;COUNTIFS($B$4:$B855,$B855,$C$4:$C855,"&lt;&gt;"))</f>
        <v/>
      </c>
    </row>
    <row r="856" spans="1:6" x14ac:dyDescent="0.3">
      <c r="A856" s="19"/>
      <c r="B856" s="17"/>
      <c r="C856" s="18"/>
      <c r="D856" s="17"/>
      <c r="E856" s="17"/>
      <c r="F856" s="21" t="str">
        <f>IF(OR($B856="",$C856=""),"",$B856&amp;"#"&amp;COUNTIFS($B$4:$B856,$B856,$C$4:$C856,"&lt;&gt;"))</f>
        <v/>
      </c>
    </row>
    <row r="857" spans="1:6" x14ac:dyDescent="0.3">
      <c r="A857" s="19"/>
      <c r="B857" s="17"/>
      <c r="C857" s="18"/>
      <c r="D857" s="17"/>
      <c r="E857" s="17"/>
      <c r="F857" s="21" t="str">
        <f>IF(OR($B857="",$C857=""),"",$B857&amp;"#"&amp;COUNTIFS($B$4:$B857,$B857,$C$4:$C857,"&lt;&gt;"))</f>
        <v/>
      </c>
    </row>
    <row r="858" spans="1:6" x14ac:dyDescent="0.3">
      <c r="A858" s="19"/>
      <c r="B858" s="17"/>
      <c r="C858" s="18"/>
      <c r="D858" s="17"/>
      <c r="E858" s="17"/>
      <c r="F858" s="21" t="str">
        <f>IF(OR($B858="",$C858=""),"",$B858&amp;"#"&amp;COUNTIFS($B$4:$B858,$B858,$C$4:$C858,"&lt;&gt;"))</f>
        <v/>
      </c>
    </row>
    <row r="859" spans="1:6" x14ac:dyDescent="0.3">
      <c r="A859" s="19"/>
      <c r="B859" s="17"/>
      <c r="C859" s="18"/>
      <c r="D859" s="17"/>
      <c r="E859" s="17"/>
      <c r="F859" s="21" t="str">
        <f>IF(OR($B859="",$C859=""),"",$B859&amp;"#"&amp;COUNTIFS($B$4:$B859,$B859,$C$4:$C859,"&lt;&gt;"))</f>
        <v/>
      </c>
    </row>
    <row r="860" spans="1:6" x14ac:dyDescent="0.3">
      <c r="A860" s="19"/>
      <c r="B860" s="17"/>
      <c r="C860" s="18"/>
      <c r="D860" s="17"/>
      <c r="E860" s="17"/>
      <c r="F860" s="21" t="str">
        <f>IF(OR($B860="",$C860=""),"",$B860&amp;"#"&amp;COUNTIFS($B$4:$B860,$B860,$C$4:$C860,"&lt;&gt;"))</f>
        <v/>
      </c>
    </row>
    <row r="861" spans="1:6" x14ac:dyDescent="0.3">
      <c r="A861" s="19"/>
      <c r="B861" s="17"/>
      <c r="C861" s="18"/>
      <c r="D861" s="17"/>
      <c r="E861" s="17"/>
      <c r="F861" s="21" t="str">
        <f>IF(OR($B861="",$C861=""),"",$B861&amp;"#"&amp;COUNTIFS($B$4:$B861,$B861,$C$4:$C861,"&lt;&gt;"))</f>
        <v/>
      </c>
    </row>
    <row r="862" spans="1:6" x14ac:dyDescent="0.3">
      <c r="A862" s="19"/>
      <c r="B862" s="17"/>
      <c r="C862" s="18"/>
      <c r="D862" s="17"/>
      <c r="E862" s="17"/>
      <c r="F862" s="21" t="str">
        <f>IF(OR($B862="",$C862=""),"",$B862&amp;"#"&amp;COUNTIFS($B$4:$B862,$B862,$C$4:$C862,"&lt;&gt;"))</f>
        <v/>
      </c>
    </row>
    <row r="863" spans="1:6" x14ac:dyDescent="0.3">
      <c r="A863" s="19"/>
      <c r="B863" s="17"/>
      <c r="C863" s="18"/>
      <c r="D863" s="17"/>
      <c r="E863" s="17"/>
      <c r="F863" s="21" t="str">
        <f>IF(OR($B863="",$C863=""),"",$B863&amp;"#"&amp;COUNTIFS($B$4:$B863,$B863,$C$4:$C863,"&lt;&gt;"))</f>
        <v/>
      </c>
    </row>
    <row r="864" spans="1:6" x14ac:dyDescent="0.3">
      <c r="A864" s="19"/>
      <c r="B864" s="17"/>
      <c r="C864" s="18"/>
      <c r="D864" s="17"/>
      <c r="E864" s="17"/>
      <c r="F864" s="21" t="str">
        <f>IF(OR($B864="",$C864=""),"",$B864&amp;"#"&amp;COUNTIFS($B$4:$B864,$B864,$C$4:$C864,"&lt;&gt;"))</f>
        <v/>
      </c>
    </row>
    <row r="865" spans="1:6" x14ac:dyDescent="0.3">
      <c r="A865" s="19"/>
      <c r="B865" s="17"/>
      <c r="C865" s="18"/>
      <c r="D865" s="17"/>
      <c r="E865" s="17"/>
      <c r="F865" s="21" t="str">
        <f>IF(OR($B865="",$C865=""),"",$B865&amp;"#"&amp;COUNTIFS($B$4:$B865,$B865,$C$4:$C865,"&lt;&gt;"))</f>
        <v/>
      </c>
    </row>
    <row r="866" spans="1:6" x14ac:dyDescent="0.3">
      <c r="A866" s="19"/>
      <c r="B866" s="17"/>
      <c r="C866" s="18"/>
      <c r="D866" s="17"/>
      <c r="E866" s="17"/>
      <c r="F866" s="21" t="str">
        <f>IF(OR($B866="",$C866=""),"",$B866&amp;"#"&amp;COUNTIFS($B$4:$B866,$B866,$C$4:$C866,"&lt;&gt;"))</f>
        <v/>
      </c>
    </row>
    <row r="867" spans="1:6" x14ac:dyDescent="0.3">
      <c r="A867" s="19"/>
      <c r="B867" s="17"/>
      <c r="C867" s="18"/>
      <c r="D867" s="17"/>
      <c r="E867" s="17"/>
      <c r="F867" s="21" t="str">
        <f>IF(OR($B867="",$C867=""),"",$B867&amp;"#"&amp;COUNTIFS($B$4:$B867,$B867,$C$4:$C867,"&lt;&gt;"))</f>
        <v/>
      </c>
    </row>
    <row r="868" spans="1:6" x14ac:dyDescent="0.3">
      <c r="A868" s="19"/>
      <c r="B868" s="17"/>
      <c r="C868" s="18"/>
      <c r="D868" s="17"/>
      <c r="E868" s="17"/>
      <c r="F868" s="21" t="str">
        <f>IF(OR($B868="",$C868=""),"",$B868&amp;"#"&amp;COUNTIFS($B$4:$B868,$B868,$C$4:$C868,"&lt;&gt;"))</f>
        <v/>
      </c>
    </row>
    <row r="869" spans="1:6" x14ac:dyDescent="0.3">
      <c r="A869" s="19"/>
      <c r="B869" s="17"/>
      <c r="C869" s="18"/>
      <c r="D869" s="17"/>
      <c r="E869" s="17"/>
      <c r="F869" s="21" t="str">
        <f>IF(OR($B869="",$C869=""),"",$B869&amp;"#"&amp;COUNTIFS($B$4:$B869,$B869,$C$4:$C869,"&lt;&gt;"))</f>
        <v/>
      </c>
    </row>
    <row r="870" spans="1:6" x14ac:dyDescent="0.3">
      <c r="A870" s="19"/>
      <c r="B870" s="17"/>
      <c r="C870" s="18"/>
      <c r="D870" s="17"/>
      <c r="E870" s="17"/>
      <c r="F870" s="21" t="str">
        <f>IF(OR($B870="",$C870=""),"",$B870&amp;"#"&amp;COUNTIFS($B$4:$B870,$B870,$C$4:$C870,"&lt;&gt;"))</f>
        <v/>
      </c>
    </row>
    <row r="871" spans="1:6" x14ac:dyDescent="0.3">
      <c r="A871" s="19"/>
      <c r="B871" s="17"/>
      <c r="C871" s="18"/>
      <c r="D871" s="17"/>
      <c r="E871" s="17"/>
      <c r="F871" s="21" t="str">
        <f>IF(OR($B871="",$C871=""),"",$B871&amp;"#"&amp;COUNTIFS($B$4:$B871,$B871,$C$4:$C871,"&lt;&gt;"))</f>
        <v/>
      </c>
    </row>
    <row r="872" spans="1:6" x14ac:dyDescent="0.3">
      <c r="A872" s="19"/>
      <c r="B872" s="17"/>
      <c r="C872" s="18"/>
      <c r="D872" s="17"/>
      <c r="E872" s="17"/>
      <c r="F872" s="21" t="str">
        <f>IF(OR($B872="",$C872=""),"",$B872&amp;"#"&amp;COUNTIFS($B$4:$B872,$B872,$C$4:$C872,"&lt;&gt;"))</f>
        <v/>
      </c>
    </row>
    <row r="873" spans="1:6" x14ac:dyDescent="0.3">
      <c r="A873" s="19"/>
      <c r="B873" s="17"/>
      <c r="C873" s="18"/>
      <c r="D873" s="17"/>
      <c r="E873" s="17"/>
      <c r="F873" s="21" t="str">
        <f>IF(OR($B873="",$C873=""),"",$B873&amp;"#"&amp;COUNTIFS($B$4:$B873,$B873,$C$4:$C873,"&lt;&gt;"))</f>
        <v/>
      </c>
    </row>
    <row r="874" spans="1:6" x14ac:dyDescent="0.3">
      <c r="A874" s="19"/>
      <c r="B874" s="17"/>
      <c r="C874" s="18"/>
      <c r="D874" s="17"/>
      <c r="E874" s="17"/>
      <c r="F874" s="21" t="str">
        <f>IF(OR($B874="",$C874=""),"",$B874&amp;"#"&amp;COUNTIFS($B$4:$B874,$B874,$C$4:$C874,"&lt;&gt;"))</f>
        <v/>
      </c>
    </row>
    <row r="875" spans="1:6" x14ac:dyDescent="0.3">
      <c r="A875" s="19"/>
      <c r="B875" s="17"/>
      <c r="C875" s="18"/>
      <c r="D875" s="17"/>
      <c r="E875" s="17"/>
      <c r="F875" s="21" t="str">
        <f>IF(OR($B875="",$C875=""),"",$B875&amp;"#"&amp;COUNTIFS($B$4:$B875,$B875,$C$4:$C875,"&lt;&gt;"))</f>
        <v/>
      </c>
    </row>
    <row r="876" spans="1:6" x14ac:dyDescent="0.3">
      <c r="A876" s="19"/>
      <c r="B876" s="17"/>
      <c r="C876" s="18"/>
      <c r="D876" s="17"/>
      <c r="E876" s="17"/>
      <c r="F876" s="21" t="str">
        <f>IF(OR($B876="",$C876=""),"",$B876&amp;"#"&amp;COUNTIFS($B$4:$B876,$B876,$C$4:$C876,"&lt;&gt;"))</f>
        <v/>
      </c>
    </row>
    <row r="877" spans="1:6" x14ac:dyDescent="0.3">
      <c r="A877" s="19"/>
      <c r="B877" s="17"/>
      <c r="C877" s="18"/>
      <c r="D877" s="17"/>
      <c r="E877" s="17"/>
      <c r="F877" s="21" t="str">
        <f>IF(OR($B877="",$C877=""),"",$B877&amp;"#"&amp;COUNTIFS($B$4:$B877,$B877,$C$4:$C877,"&lt;&gt;"))</f>
        <v/>
      </c>
    </row>
    <row r="878" spans="1:6" x14ac:dyDescent="0.3">
      <c r="A878" s="19"/>
      <c r="B878" s="17"/>
      <c r="C878" s="18"/>
      <c r="D878" s="17"/>
      <c r="E878" s="17"/>
      <c r="F878" s="21" t="str">
        <f>IF(OR($B878="",$C878=""),"",$B878&amp;"#"&amp;COUNTIFS($B$4:$B878,$B878,$C$4:$C878,"&lt;&gt;"))</f>
        <v/>
      </c>
    </row>
    <row r="879" spans="1:6" x14ac:dyDescent="0.3">
      <c r="A879" s="19"/>
      <c r="B879" s="17"/>
      <c r="C879" s="18"/>
      <c r="D879" s="17"/>
      <c r="E879" s="17"/>
      <c r="F879" s="21" t="str">
        <f>IF(OR($B879="",$C879=""),"",$B879&amp;"#"&amp;COUNTIFS($B$4:$B879,$B879,$C$4:$C879,"&lt;&gt;"))</f>
        <v/>
      </c>
    </row>
    <row r="880" spans="1:6" x14ac:dyDescent="0.3">
      <c r="A880" s="19"/>
      <c r="B880" s="17"/>
      <c r="C880" s="18"/>
      <c r="D880" s="17"/>
      <c r="E880" s="17"/>
      <c r="F880" s="21" t="str">
        <f>IF(OR($B880="",$C880=""),"",$B880&amp;"#"&amp;COUNTIFS($B$4:$B880,$B880,$C$4:$C880,"&lt;&gt;"))</f>
        <v/>
      </c>
    </row>
    <row r="881" spans="1:6" x14ac:dyDescent="0.3">
      <c r="A881" s="19"/>
      <c r="B881" s="17"/>
      <c r="C881" s="18"/>
      <c r="D881" s="17"/>
      <c r="E881" s="17"/>
      <c r="F881" s="21" t="str">
        <f>IF(OR($B881="",$C881=""),"",$B881&amp;"#"&amp;COUNTIFS($B$4:$B881,$B881,$C$4:$C881,"&lt;&gt;"))</f>
        <v/>
      </c>
    </row>
    <row r="882" spans="1:6" x14ac:dyDescent="0.3">
      <c r="A882" s="19"/>
      <c r="B882" s="17"/>
      <c r="C882" s="18"/>
      <c r="D882" s="17"/>
      <c r="E882" s="17"/>
      <c r="F882" s="21" t="str">
        <f>IF(OR($B882="",$C882=""),"",$B882&amp;"#"&amp;COUNTIFS($B$4:$B882,$B882,$C$4:$C882,"&lt;&gt;"))</f>
        <v/>
      </c>
    </row>
    <row r="883" spans="1:6" x14ac:dyDescent="0.3">
      <c r="A883" s="19"/>
      <c r="B883" s="17"/>
      <c r="C883" s="18"/>
      <c r="D883" s="17"/>
      <c r="E883" s="17"/>
      <c r="F883" s="21" t="str">
        <f>IF(OR($B883="",$C883=""),"",$B883&amp;"#"&amp;COUNTIFS($B$4:$B883,$B883,$C$4:$C883,"&lt;&gt;"))</f>
        <v/>
      </c>
    </row>
    <row r="884" spans="1:6" x14ac:dyDescent="0.3">
      <c r="A884" s="19"/>
      <c r="B884" s="17"/>
      <c r="C884" s="18"/>
      <c r="D884" s="17"/>
      <c r="E884" s="17"/>
      <c r="F884" s="21" t="str">
        <f>IF(OR($B884="",$C884=""),"",$B884&amp;"#"&amp;COUNTIFS($B$4:$B884,$B884,$C$4:$C884,"&lt;&gt;"))</f>
        <v/>
      </c>
    </row>
    <row r="885" spans="1:6" x14ac:dyDescent="0.3">
      <c r="A885" s="19"/>
      <c r="B885" s="17"/>
      <c r="C885" s="18"/>
      <c r="D885" s="17"/>
      <c r="E885" s="17"/>
      <c r="F885" s="21" t="str">
        <f>IF(OR($B885="",$C885=""),"",$B885&amp;"#"&amp;COUNTIFS($B$4:$B885,$B885,$C$4:$C885,"&lt;&gt;"))</f>
        <v/>
      </c>
    </row>
    <row r="886" spans="1:6" x14ac:dyDescent="0.3">
      <c r="A886" s="19"/>
      <c r="B886" s="17"/>
      <c r="C886" s="18"/>
      <c r="D886" s="17"/>
      <c r="E886" s="17"/>
      <c r="F886" s="21" t="str">
        <f>IF(OR($B886="",$C886=""),"",$B886&amp;"#"&amp;COUNTIFS($B$4:$B886,$B886,$C$4:$C886,"&lt;&gt;"))</f>
        <v/>
      </c>
    </row>
    <row r="887" spans="1:6" x14ac:dyDescent="0.3">
      <c r="A887" s="19"/>
      <c r="B887" s="17"/>
      <c r="C887" s="18"/>
      <c r="D887" s="17"/>
      <c r="E887" s="17"/>
      <c r="F887" s="21" t="str">
        <f>IF(OR($B887="",$C887=""),"",$B887&amp;"#"&amp;COUNTIFS($B$4:$B887,$B887,$C$4:$C887,"&lt;&gt;"))</f>
        <v/>
      </c>
    </row>
    <row r="888" spans="1:6" x14ac:dyDescent="0.3">
      <c r="A888" s="19"/>
      <c r="B888" s="17"/>
      <c r="C888" s="18"/>
      <c r="D888" s="17"/>
      <c r="E888" s="17"/>
      <c r="F888" s="21" t="str">
        <f>IF(OR($B888="",$C888=""),"",$B888&amp;"#"&amp;COUNTIFS($B$4:$B888,$B888,$C$4:$C888,"&lt;&gt;"))</f>
        <v/>
      </c>
    </row>
    <row r="889" spans="1:6" x14ac:dyDescent="0.3">
      <c r="A889" s="19"/>
      <c r="B889" s="17"/>
      <c r="C889" s="18"/>
      <c r="D889" s="17"/>
      <c r="E889" s="17"/>
      <c r="F889" s="21" t="str">
        <f>IF(OR($B889="",$C889=""),"",$B889&amp;"#"&amp;COUNTIFS($B$4:$B889,$B889,$C$4:$C889,"&lt;&gt;"))</f>
        <v/>
      </c>
    </row>
    <row r="890" spans="1:6" x14ac:dyDescent="0.3">
      <c r="A890" s="19"/>
      <c r="B890" s="17"/>
      <c r="C890" s="18"/>
      <c r="D890" s="17"/>
      <c r="E890" s="17"/>
      <c r="F890" s="21" t="str">
        <f>IF(OR($B890="",$C890=""),"",$B890&amp;"#"&amp;COUNTIFS($B$4:$B890,$B890,$C$4:$C890,"&lt;&gt;"))</f>
        <v/>
      </c>
    </row>
    <row r="891" spans="1:6" x14ac:dyDescent="0.3">
      <c r="A891" s="19"/>
      <c r="B891" s="17"/>
      <c r="C891" s="18"/>
      <c r="D891" s="17"/>
      <c r="E891" s="17"/>
      <c r="F891" s="21" t="str">
        <f>IF(OR($B891="",$C891=""),"",$B891&amp;"#"&amp;COUNTIFS($B$4:$B891,$B891,$C$4:$C891,"&lt;&gt;"))</f>
        <v/>
      </c>
    </row>
    <row r="892" spans="1:6" x14ac:dyDescent="0.3">
      <c r="A892" s="19"/>
      <c r="B892" s="17"/>
      <c r="C892" s="18"/>
      <c r="D892" s="17"/>
      <c r="E892" s="17"/>
      <c r="F892" s="21" t="str">
        <f>IF(OR($B892="",$C892=""),"",$B892&amp;"#"&amp;COUNTIFS($B$4:$B892,$B892,$C$4:$C892,"&lt;&gt;"))</f>
        <v/>
      </c>
    </row>
    <row r="893" spans="1:6" x14ac:dyDescent="0.3">
      <c r="A893" s="19"/>
      <c r="B893" s="17"/>
      <c r="C893" s="18"/>
      <c r="D893" s="17"/>
      <c r="E893" s="17"/>
      <c r="F893" s="21" t="str">
        <f>IF(OR($B893="",$C893=""),"",$B893&amp;"#"&amp;COUNTIFS($B$4:$B893,$B893,$C$4:$C893,"&lt;&gt;"))</f>
        <v/>
      </c>
    </row>
    <row r="894" spans="1:6" x14ac:dyDescent="0.3">
      <c r="A894" s="19"/>
      <c r="B894" s="17"/>
      <c r="C894" s="18"/>
      <c r="D894" s="17"/>
      <c r="E894" s="17"/>
      <c r="F894" s="21" t="str">
        <f>IF(OR($B894="",$C894=""),"",$B894&amp;"#"&amp;COUNTIFS($B$4:$B894,$B894,$C$4:$C894,"&lt;&gt;"))</f>
        <v/>
      </c>
    </row>
    <row r="895" spans="1:6" x14ac:dyDescent="0.3">
      <c r="A895" s="19"/>
      <c r="B895" s="17"/>
      <c r="C895" s="18"/>
      <c r="D895" s="17"/>
      <c r="E895" s="17"/>
      <c r="F895" s="21" t="str">
        <f>IF(OR($B895="",$C895=""),"",$B895&amp;"#"&amp;COUNTIFS($B$4:$B895,$B895,$C$4:$C895,"&lt;&gt;"))</f>
        <v/>
      </c>
    </row>
    <row r="896" spans="1:6" x14ac:dyDescent="0.3">
      <c r="A896" s="19"/>
      <c r="B896" s="17"/>
      <c r="C896" s="18"/>
      <c r="D896" s="17"/>
      <c r="E896" s="17"/>
      <c r="F896" s="21" t="str">
        <f>IF(OR($B896="",$C896=""),"",$B896&amp;"#"&amp;COUNTIFS($B$4:$B896,$B896,$C$4:$C896,"&lt;&gt;"))</f>
        <v/>
      </c>
    </row>
    <row r="897" spans="1:6" x14ac:dyDescent="0.3">
      <c r="A897" s="19"/>
      <c r="B897" s="17"/>
      <c r="C897" s="18"/>
      <c r="D897" s="17"/>
      <c r="E897" s="17"/>
      <c r="F897" s="21" t="str">
        <f>IF(OR($B897="",$C897=""),"",$B897&amp;"#"&amp;COUNTIFS($B$4:$B897,$B897,$C$4:$C897,"&lt;&gt;"))</f>
        <v/>
      </c>
    </row>
    <row r="898" spans="1:6" x14ac:dyDescent="0.3">
      <c r="A898" s="19"/>
      <c r="B898" s="17"/>
      <c r="C898" s="18"/>
      <c r="D898" s="17"/>
      <c r="E898" s="17"/>
      <c r="F898" s="21" t="str">
        <f>IF(OR($B898="",$C898=""),"",$B898&amp;"#"&amp;COUNTIFS($B$4:$B898,$B898,$C$4:$C898,"&lt;&gt;"))</f>
        <v/>
      </c>
    </row>
    <row r="899" spans="1:6" x14ac:dyDescent="0.3">
      <c r="A899" s="19"/>
      <c r="B899" s="17"/>
      <c r="C899" s="18"/>
      <c r="D899" s="17"/>
      <c r="E899" s="17"/>
      <c r="F899" s="21" t="str">
        <f>IF(OR($B899="",$C899=""),"",$B899&amp;"#"&amp;COUNTIFS($B$4:$B899,$B899,$C$4:$C899,"&lt;&gt;"))</f>
        <v/>
      </c>
    </row>
    <row r="900" spans="1:6" x14ac:dyDescent="0.3">
      <c r="A900" s="19"/>
      <c r="B900" s="17"/>
      <c r="C900" s="18"/>
      <c r="D900" s="17"/>
      <c r="E900" s="17"/>
      <c r="F900" s="21" t="str">
        <f>IF(OR($B900="",$C900=""),"",$B900&amp;"#"&amp;COUNTIFS($B$4:$B900,$B900,$C$4:$C900,"&lt;&gt;"))</f>
        <v/>
      </c>
    </row>
    <row r="901" spans="1:6" x14ac:dyDescent="0.3">
      <c r="A901" s="19"/>
      <c r="B901" s="17"/>
      <c r="C901" s="18"/>
      <c r="D901" s="17"/>
      <c r="E901" s="17"/>
      <c r="F901" s="21" t="str">
        <f>IF(OR($B901="",$C901=""),"",$B901&amp;"#"&amp;COUNTIFS($B$4:$B901,$B901,$C$4:$C901,"&lt;&gt;"))</f>
        <v/>
      </c>
    </row>
    <row r="902" spans="1:6" x14ac:dyDescent="0.3">
      <c r="A902" s="19"/>
      <c r="B902" s="17"/>
      <c r="C902" s="18"/>
      <c r="D902" s="17"/>
      <c r="E902" s="17"/>
      <c r="F902" s="21" t="str">
        <f>IF(OR($B902="",$C902=""),"",$B902&amp;"#"&amp;COUNTIFS($B$4:$B902,$B902,$C$4:$C902,"&lt;&gt;"))</f>
        <v/>
      </c>
    </row>
    <row r="903" spans="1:6" x14ac:dyDescent="0.3">
      <c r="A903" s="19"/>
      <c r="B903" s="17"/>
      <c r="C903" s="18"/>
      <c r="D903" s="17"/>
      <c r="E903" s="17"/>
      <c r="F903" s="21" t="str">
        <f>IF(OR($B903="",$C903=""),"",$B903&amp;"#"&amp;COUNTIFS($B$4:$B903,$B903,$C$4:$C903,"&lt;&gt;"))</f>
        <v/>
      </c>
    </row>
    <row r="904" spans="1:6" x14ac:dyDescent="0.3">
      <c r="A904" s="19"/>
      <c r="B904" s="17"/>
      <c r="C904" s="18"/>
      <c r="D904" s="17"/>
      <c r="E904" s="17"/>
      <c r="F904" s="21" t="str">
        <f>IF(OR($B904="",$C904=""),"",$B904&amp;"#"&amp;COUNTIFS($B$4:$B904,$B904,$C$4:$C904,"&lt;&gt;"))</f>
        <v/>
      </c>
    </row>
    <row r="905" spans="1:6" x14ac:dyDescent="0.3">
      <c r="A905" s="19"/>
      <c r="B905" s="17"/>
      <c r="C905" s="18"/>
      <c r="D905" s="17"/>
      <c r="E905" s="17"/>
      <c r="F905" s="21" t="str">
        <f>IF(OR($B905="",$C905=""),"",$B905&amp;"#"&amp;COUNTIFS($B$4:$B905,$B905,$C$4:$C905,"&lt;&gt;"))</f>
        <v/>
      </c>
    </row>
    <row r="906" spans="1:6" x14ac:dyDescent="0.3">
      <c r="A906" s="19"/>
      <c r="B906" s="17"/>
      <c r="C906" s="18"/>
      <c r="D906" s="17"/>
      <c r="E906" s="17"/>
      <c r="F906" s="21" t="str">
        <f>IF(OR($B906="",$C906=""),"",$B906&amp;"#"&amp;COUNTIFS($B$4:$B906,$B906,$C$4:$C906,"&lt;&gt;"))</f>
        <v/>
      </c>
    </row>
    <row r="907" spans="1:6" x14ac:dyDescent="0.3">
      <c r="A907" s="19"/>
      <c r="B907" s="17"/>
      <c r="C907" s="18"/>
      <c r="D907" s="17"/>
      <c r="E907" s="17"/>
      <c r="F907" s="21" t="str">
        <f>IF(OR($B907="",$C907=""),"",$B907&amp;"#"&amp;COUNTIFS($B$4:$B907,$B907,$C$4:$C907,"&lt;&gt;"))</f>
        <v/>
      </c>
    </row>
    <row r="908" spans="1:6" x14ac:dyDescent="0.3">
      <c r="A908" s="19"/>
      <c r="B908" s="17"/>
      <c r="C908" s="18"/>
      <c r="D908" s="17"/>
      <c r="E908" s="17"/>
      <c r="F908" s="21" t="str">
        <f>IF(OR($B908="",$C908=""),"",$B908&amp;"#"&amp;COUNTIFS($B$4:$B908,$B908,$C$4:$C908,"&lt;&gt;"))</f>
        <v/>
      </c>
    </row>
    <row r="909" spans="1:6" x14ac:dyDescent="0.3">
      <c r="A909" s="19"/>
      <c r="B909" s="17"/>
      <c r="C909" s="18"/>
      <c r="D909" s="17"/>
      <c r="E909" s="17"/>
      <c r="F909" s="21" t="str">
        <f>IF(OR($B909="",$C909=""),"",$B909&amp;"#"&amp;COUNTIFS($B$4:$B909,$B909,$C$4:$C909,"&lt;&gt;"))</f>
        <v/>
      </c>
    </row>
    <row r="910" spans="1:6" x14ac:dyDescent="0.3">
      <c r="A910" s="19"/>
      <c r="B910" s="17"/>
      <c r="C910" s="18"/>
      <c r="D910" s="17"/>
      <c r="E910" s="17"/>
      <c r="F910" s="21" t="str">
        <f>IF(OR($B910="",$C910=""),"",$B910&amp;"#"&amp;COUNTIFS($B$4:$B910,$B910,$C$4:$C910,"&lt;&gt;"))</f>
        <v/>
      </c>
    </row>
    <row r="911" spans="1:6" x14ac:dyDescent="0.3">
      <c r="A911" s="19"/>
      <c r="B911" s="17"/>
      <c r="C911" s="18"/>
      <c r="D911" s="17"/>
      <c r="E911" s="17"/>
      <c r="F911" s="21" t="str">
        <f>IF(OR($B911="",$C911=""),"",$B911&amp;"#"&amp;COUNTIFS($B$4:$B911,$B911,$C$4:$C911,"&lt;&gt;"))</f>
        <v/>
      </c>
    </row>
    <row r="912" spans="1:6" x14ac:dyDescent="0.3">
      <c r="A912" s="19"/>
      <c r="B912" s="17"/>
      <c r="C912" s="18"/>
      <c r="D912" s="17"/>
      <c r="E912" s="17"/>
      <c r="F912" s="21" t="str">
        <f>IF(OR($B912="",$C912=""),"",$B912&amp;"#"&amp;COUNTIFS($B$4:$B912,$B912,$C$4:$C912,"&lt;&gt;"))</f>
        <v/>
      </c>
    </row>
    <row r="913" spans="1:6" x14ac:dyDescent="0.3">
      <c r="A913" s="19"/>
      <c r="B913" s="17"/>
      <c r="C913" s="18"/>
      <c r="D913" s="17"/>
      <c r="E913" s="17"/>
      <c r="F913" s="21" t="str">
        <f>IF(OR($B913="",$C913=""),"",$B913&amp;"#"&amp;COUNTIFS($B$4:$B913,$B913,$C$4:$C913,"&lt;&gt;"))</f>
        <v/>
      </c>
    </row>
    <row r="914" spans="1:6" x14ac:dyDescent="0.3">
      <c r="A914" s="19"/>
      <c r="B914" s="17"/>
      <c r="C914" s="18"/>
      <c r="D914" s="17"/>
      <c r="E914" s="17"/>
      <c r="F914" s="21" t="str">
        <f>IF(OR($B914="",$C914=""),"",$B914&amp;"#"&amp;COUNTIFS($B$4:$B914,$B914,$C$4:$C914,"&lt;&gt;"))</f>
        <v/>
      </c>
    </row>
    <row r="915" spans="1:6" x14ac:dyDescent="0.3">
      <c r="A915" s="19"/>
      <c r="B915" s="17"/>
      <c r="C915" s="18"/>
      <c r="D915" s="17"/>
      <c r="E915" s="17"/>
      <c r="F915" s="21" t="str">
        <f>IF(OR($B915="",$C915=""),"",$B915&amp;"#"&amp;COUNTIFS($B$4:$B915,$B915,$C$4:$C915,"&lt;&gt;"))</f>
        <v/>
      </c>
    </row>
    <row r="916" spans="1:6" x14ac:dyDescent="0.3">
      <c r="A916" s="19"/>
      <c r="B916" s="17"/>
      <c r="C916" s="18"/>
      <c r="D916" s="17"/>
      <c r="E916" s="17"/>
      <c r="F916" s="21" t="str">
        <f>IF(OR($B916="",$C916=""),"",$B916&amp;"#"&amp;COUNTIFS($B$4:$B916,$B916,$C$4:$C916,"&lt;&gt;"))</f>
        <v/>
      </c>
    </row>
    <row r="917" spans="1:6" x14ac:dyDescent="0.3">
      <c r="A917" s="19"/>
      <c r="B917" s="17"/>
      <c r="C917" s="18"/>
      <c r="D917" s="17"/>
      <c r="E917" s="17"/>
      <c r="F917" s="21" t="str">
        <f>IF(OR($B917="",$C917=""),"",$B917&amp;"#"&amp;COUNTIFS($B$4:$B917,$B917,$C$4:$C917,"&lt;&gt;"))</f>
        <v/>
      </c>
    </row>
    <row r="918" spans="1:6" x14ac:dyDescent="0.3">
      <c r="A918" s="19"/>
      <c r="B918" s="17"/>
      <c r="C918" s="18"/>
      <c r="D918" s="17"/>
      <c r="E918" s="17"/>
      <c r="F918" s="21" t="str">
        <f>IF(OR($B918="",$C918=""),"",$B918&amp;"#"&amp;COUNTIFS($B$4:$B918,$B918,$C$4:$C918,"&lt;&gt;"))</f>
        <v/>
      </c>
    </row>
    <row r="919" spans="1:6" x14ac:dyDescent="0.3">
      <c r="A919" s="19"/>
      <c r="B919" s="17"/>
      <c r="C919" s="18"/>
      <c r="D919" s="17"/>
      <c r="E919" s="17"/>
      <c r="F919" s="21" t="str">
        <f>IF(OR($B919="",$C919=""),"",$B919&amp;"#"&amp;COUNTIFS($B$4:$B919,$B919,$C$4:$C919,"&lt;&gt;"))</f>
        <v/>
      </c>
    </row>
    <row r="920" spans="1:6" x14ac:dyDescent="0.3">
      <c r="A920" s="19"/>
      <c r="B920" s="17"/>
      <c r="C920" s="18"/>
      <c r="D920" s="17"/>
      <c r="E920" s="17"/>
      <c r="F920" s="21" t="str">
        <f>IF(OR($B920="",$C920=""),"",$B920&amp;"#"&amp;COUNTIFS($B$4:$B920,$B920,$C$4:$C920,"&lt;&gt;"))</f>
        <v/>
      </c>
    </row>
    <row r="921" spans="1:6" x14ac:dyDescent="0.3">
      <c r="A921" s="19"/>
      <c r="B921" s="17"/>
      <c r="C921" s="18"/>
      <c r="D921" s="17"/>
      <c r="E921" s="17"/>
      <c r="F921" s="21" t="str">
        <f>IF(OR($B921="",$C921=""),"",$B921&amp;"#"&amp;COUNTIFS($B$4:$B921,$B921,$C$4:$C921,"&lt;&gt;"))</f>
        <v/>
      </c>
    </row>
    <row r="922" spans="1:6" x14ac:dyDescent="0.3">
      <c r="A922" s="19"/>
      <c r="B922" s="17"/>
      <c r="C922" s="18"/>
      <c r="D922" s="17"/>
      <c r="E922" s="17"/>
      <c r="F922" s="21" t="str">
        <f>IF(OR($B922="",$C922=""),"",$B922&amp;"#"&amp;COUNTIFS($B$4:$B922,$B922,$C$4:$C922,"&lt;&gt;"))</f>
        <v/>
      </c>
    </row>
    <row r="923" spans="1:6" x14ac:dyDescent="0.3">
      <c r="A923" s="19"/>
      <c r="B923" s="17"/>
      <c r="C923" s="18"/>
      <c r="D923" s="17"/>
      <c r="E923" s="17"/>
      <c r="F923" s="21" t="str">
        <f>IF(OR($B923="",$C923=""),"",$B923&amp;"#"&amp;COUNTIFS($B$4:$B923,$B923,$C$4:$C923,"&lt;&gt;"))</f>
        <v/>
      </c>
    </row>
    <row r="924" spans="1:6" x14ac:dyDescent="0.3">
      <c r="A924" s="19"/>
      <c r="B924" s="17"/>
      <c r="C924" s="18"/>
      <c r="D924" s="17"/>
      <c r="E924" s="17"/>
      <c r="F924" s="21" t="str">
        <f>IF(OR($B924="",$C924=""),"",$B924&amp;"#"&amp;COUNTIFS($B$4:$B924,$B924,$C$4:$C924,"&lt;&gt;"))</f>
        <v/>
      </c>
    </row>
    <row r="925" spans="1:6" x14ac:dyDescent="0.3">
      <c r="A925" s="19"/>
      <c r="B925" s="17"/>
      <c r="C925" s="18"/>
      <c r="D925" s="17"/>
      <c r="E925" s="17"/>
      <c r="F925" s="21" t="str">
        <f>IF(OR($B925="",$C925=""),"",$B925&amp;"#"&amp;COUNTIFS($B$4:$B925,$B925,$C$4:$C925,"&lt;&gt;"))</f>
        <v/>
      </c>
    </row>
    <row r="926" spans="1:6" x14ac:dyDescent="0.3">
      <c r="A926" s="19"/>
      <c r="B926" s="17"/>
      <c r="C926" s="18"/>
      <c r="D926" s="17"/>
      <c r="E926" s="17"/>
      <c r="F926" s="21" t="str">
        <f>IF(OR($B926="",$C926=""),"",$B926&amp;"#"&amp;COUNTIFS($B$4:$B926,$B926,$C$4:$C926,"&lt;&gt;"))</f>
        <v/>
      </c>
    </row>
    <row r="927" spans="1:6" x14ac:dyDescent="0.3">
      <c r="A927" s="19"/>
      <c r="B927" s="17"/>
      <c r="C927" s="18"/>
      <c r="D927" s="17"/>
      <c r="E927" s="17"/>
      <c r="F927" s="21" t="str">
        <f>IF(OR($B927="",$C927=""),"",$B927&amp;"#"&amp;COUNTIFS($B$4:$B927,$B927,$C$4:$C927,"&lt;&gt;"))</f>
        <v/>
      </c>
    </row>
    <row r="928" spans="1:6" x14ac:dyDescent="0.3">
      <c r="A928" s="19"/>
      <c r="B928" s="17"/>
      <c r="C928" s="18"/>
      <c r="D928" s="17"/>
      <c r="E928" s="17"/>
      <c r="F928" s="21" t="str">
        <f>IF(OR($B928="",$C928=""),"",$B928&amp;"#"&amp;COUNTIFS($B$4:$B928,$B928,$C$4:$C928,"&lt;&gt;"))</f>
        <v/>
      </c>
    </row>
    <row r="929" spans="1:6" x14ac:dyDescent="0.3">
      <c r="A929" s="19"/>
      <c r="B929" s="17"/>
      <c r="C929" s="18"/>
      <c r="D929" s="17"/>
      <c r="E929" s="17"/>
      <c r="F929" s="21" t="str">
        <f>IF(OR($B929="",$C929=""),"",$B929&amp;"#"&amp;COUNTIFS($B$4:$B929,$B929,$C$4:$C929,"&lt;&gt;"))</f>
        <v/>
      </c>
    </row>
    <row r="930" spans="1:6" x14ac:dyDescent="0.3">
      <c r="A930" s="19"/>
      <c r="B930" s="17"/>
      <c r="C930" s="18"/>
      <c r="D930" s="17"/>
      <c r="E930" s="17"/>
      <c r="F930" s="21" t="str">
        <f>IF(OR($B930="",$C930=""),"",$B930&amp;"#"&amp;COUNTIFS($B$4:$B930,$B930,$C$4:$C930,"&lt;&gt;"))</f>
        <v/>
      </c>
    </row>
    <row r="931" spans="1:6" x14ac:dyDescent="0.3">
      <c r="A931" s="19"/>
      <c r="B931" s="17"/>
      <c r="C931" s="18"/>
      <c r="D931" s="17"/>
      <c r="E931" s="17"/>
      <c r="F931" s="21" t="str">
        <f>IF(OR($B931="",$C931=""),"",$B931&amp;"#"&amp;COUNTIFS($B$4:$B931,$B931,$C$4:$C931,"&lt;&gt;"))</f>
        <v/>
      </c>
    </row>
    <row r="932" spans="1:6" x14ac:dyDescent="0.3">
      <c r="A932" s="19"/>
      <c r="B932" s="17"/>
      <c r="C932" s="18"/>
      <c r="D932" s="17"/>
      <c r="E932" s="17"/>
      <c r="F932" s="21" t="str">
        <f>IF(OR($B932="",$C932=""),"",$B932&amp;"#"&amp;COUNTIFS($B$4:$B932,$B932,$C$4:$C932,"&lt;&gt;"))</f>
        <v/>
      </c>
    </row>
    <row r="933" spans="1:6" x14ac:dyDescent="0.3">
      <c r="A933" s="19"/>
      <c r="B933" s="17"/>
      <c r="C933" s="18"/>
      <c r="D933" s="17"/>
      <c r="E933" s="17"/>
      <c r="F933" s="21" t="str">
        <f>IF(OR($B933="",$C933=""),"",$B933&amp;"#"&amp;COUNTIFS($B$4:$B933,$B933,$C$4:$C933,"&lt;&gt;"))</f>
        <v/>
      </c>
    </row>
    <row r="934" spans="1:6" x14ac:dyDescent="0.3">
      <c r="A934" s="19"/>
      <c r="B934" s="17"/>
      <c r="C934" s="18"/>
      <c r="D934" s="17"/>
      <c r="E934" s="17"/>
      <c r="F934" s="21" t="str">
        <f>IF(OR($B934="",$C934=""),"",$B934&amp;"#"&amp;COUNTIFS($B$4:$B934,$B934,$C$4:$C934,"&lt;&gt;"))</f>
        <v/>
      </c>
    </row>
    <row r="935" spans="1:6" x14ac:dyDescent="0.3">
      <c r="A935" s="19"/>
      <c r="B935" s="17"/>
      <c r="C935" s="18"/>
      <c r="D935" s="17"/>
      <c r="E935" s="17"/>
      <c r="F935" s="21" t="str">
        <f>IF(OR($B935="",$C935=""),"",$B935&amp;"#"&amp;COUNTIFS($B$4:$B935,$B935,$C$4:$C935,"&lt;&gt;"))</f>
        <v/>
      </c>
    </row>
    <row r="936" spans="1:6" x14ac:dyDescent="0.3">
      <c r="A936" s="19"/>
      <c r="B936" s="17"/>
      <c r="C936" s="18"/>
      <c r="D936" s="17"/>
      <c r="E936" s="17"/>
      <c r="F936" s="21" t="str">
        <f>IF(OR($B936="",$C936=""),"",$B936&amp;"#"&amp;COUNTIFS($B$4:$B936,$B936,$C$4:$C936,"&lt;&gt;"))</f>
        <v/>
      </c>
    </row>
    <row r="937" spans="1:6" x14ac:dyDescent="0.3">
      <c r="A937" s="19"/>
      <c r="B937" s="17"/>
      <c r="C937" s="18"/>
      <c r="D937" s="17"/>
      <c r="E937" s="17"/>
      <c r="F937" s="21" t="str">
        <f>IF(OR($B937="",$C937=""),"",$B937&amp;"#"&amp;COUNTIFS($B$4:$B937,$B937,$C$4:$C937,"&lt;&gt;"))</f>
        <v/>
      </c>
    </row>
    <row r="938" spans="1:6" x14ac:dyDescent="0.3">
      <c r="A938" s="19"/>
      <c r="B938" s="17"/>
      <c r="C938" s="18"/>
      <c r="D938" s="17"/>
      <c r="E938" s="17"/>
      <c r="F938" s="21" t="str">
        <f>IF(OR($B938="",$C938=""),"",$B938&amp;"#"&amp;COUNTIFS($B$4:$B938,$B938,$C$4:$C938,"&lt;&gt;"))</f>
        <v/>
      </c>
    </row>
    <row r="939" spans="1:6" x14ac:dyDescent="0.3">
      <c r="A939" s="19"/>
      <c r="B939" s="17"/>
      <c r="C939" s="18"/>
      <c r="D939" s="17"/>
      <c r="E939" s="17"/>
      <c r="F939" s="21" t="str">
        <f>IF(OR($B939="",$C939=""),"",$B939&amp;"#"&amp;COUNTIFS($B$4:$B939,$B939,$C$4:$C939,"&lt;&gt;"))</f>
        <v/>
      </c>
    </row>
    <row r="940" spans="1:6" x14ac:dyDescent="0.3">
      <c r="A940" s="19"/>
      <c r="B940" s="17"/>
      <c r="C940" s="18"/>
      <c r="D940" s="17"/>
      <c r="E940" s="17"/>
      <c r="F940" s="21" t="str">
        <f>IF(OR($B940="",$C940=""),"",$B940&amp;"#"&amp;COUNTIFS($B$4:$B940,$B940,$C$4:$C940,"&lt;&gt;"))</f>
        <v/>
      </c>
    </row>
    <row r="941" spans="1:6" x14ac:dyDescent="0.3">
      <c r="A941" s="19"/>
      <c r="B941" s="17"/>
      <c r="C941" s="18"/>
      <c r="D941" s="17"/>
      <c r="E941" s="17"/>
      <c r="F941" s="21" t="str">
        <f>IF(OR($B941="",$C941=""),"",$B941&amp;"#"&amp;COUNTIFS($B$4:$B941,$B941,$C$4:$C941,"&lt;&gt;"))</f>
        <v/>
      </c>
    </row>
    <row r="942" spans="1:6" x14ac:dyDescent="0.3">
      <c r="A942" s="19"/>
      <c r="B942" s="17"/>
      <c r="C942" s="18"/>
      <c r="D942" s="17"/>
      <c r="E942" s="17"/>
      <c r="F942" s="21" t="str">
        <f>IF(OR($B942="",$C942=""),"",$B942&amp;"#"&amp;COUNTIFS($B$4:$B942,$B942,$C$4:$C942,"&lt;&gt;"))</f>
        <v/>
      </c>
    </row>
    <row r="943" spans="1:6" x14ac:dyDescent="0.3">
      <c r="A943" s="19"/>
      <c r="B943" s="17"/>
      <c r="C943" s="18"/>
      <c r="D943" s="17"/>
      <c r="E943" s="17"/>
      <c r="F943" s="21" t="str">
        <f>IF(OR($B943="",$C943=""),"",$B943&amp;"#"&amp;COUNTIFS($B$4:$B943,$B943,$C$4:$C943,"&lt;&gt;"))</f>
        <v/>
      </c>
    </row>
    <row r="944" spans="1:6" x14ac:dyDescent="0.3">
      <c r="A944" s="19"/>
      <c r="B944" s="17"/>
      <c r="C944" s="18"/>
      <c r="D944" s="17"/>
      <c r="E944" s="17"/>
      <c r="F944" s="21" t="str">
        <f>IF(OR($B944="",$C944=""),"",$B944&amp;"#"&amp;COUNTIFS($B$4:$B944,$B944,$C$4:$C944,"&lt;&gt;"))</f>
        <v/>
      </c>
    </row>
    <row r="945" spans="1:6" x14ac:dyDescent="0.3">
      <c r="A945" s="19"/>
      <c r="B945" s="17"/>
      <c r="C945" s="18"/>
      <c r="D945" s="17"/>
      <c r="E945" s="17"/>
      <c r="F945" s="21" t="str">
        <f>IF(OR($B945="",$C945=""),"",$B945&amp;"#"&amp;COUNTIFS($B$4:$B945,$B945,$C$4:$C945,"&lt;&gt;"))</f>
        <v/>
      </c>
    </row>
    <row r="946" spans="1:6" x14ac:dyDescent="0.3">
      <c r="A946" s="19"/>
      <c r="B946" s="17"/>
      <c r="C946" s="18"/>
      <c r="D946" s="17"/>
      <c r="E946" s="17"/>
      <c r="F946" s="21" t="str">
        <f>IF(OR($B946="",$C946=""),"",$B946&amp;"#"&amp;COUNTIFS($B$4:$B946,$B946,$C$4:$C946,"&lt;&gt;"))</f>
        <v/>
      </c>
    </row>
    <row r="947" spans="1:6" x14ac:dyDescent="0.3">
      <c r="A947" s="19"/>
      <c r="B947" s="17"/>
      <c r="C947" s="18"/>
      <c r="D947" s="17"/>
      <c r="E947" s="17"/>
      <c r="F947" s="21" t="str">
        <f>IF(OR($B947="",$C947=""),"",$B947&amp;"#"&amp;COUNTIFS($B$4:$B947,$B947,$C$4:$C947,"&lt;&gt;"))</f>
        <v/>
      </c>
    </row>
    <row r="948" spans="1:6" x14ac:dyDescent="0.3">
      <c r="A948" s="19"/>
      <c r="B948" s="17"/>
      <c r="C948" s="18"/>
      <c r="D948" s="17"/>
      <c r="E948" s="17"/>
      <c r="F948" s="21" t="str">
        <f>IF(OR($B948="",$C948=""),"",$B948&amp;"#"&amp;COUNTIFS($B$4:$B948,$B948,$C$4:$C948,"&lt;&gt;"))</f>
        <v/>
      </c>
    </row>
    <row r="949" spans="1:6" x14ac:dyDescent="0.3">
      <c r="A949" s="19"/>
      <c r="B949" s="17"/>
      <c r="C949" s="18"/>
      <c r="D949" s="17"/>
      <c r="E949" s="17"/>
      <c r="F949" s="21" t="str">
        <f>IF(OR($B949="",$C949=""),"",$B949&amp;"#"&amp;COUNTIFS($B$4:$B949,$B949,$C$4:$C949,"&lt;&gt;"))</f>
        <v/>
      </c>
    </row>
    <row r="950" spans="1:6" x14ac:dyDescent="0.3">
      <c r="A950" s="19"/>
      <c r="B950" s="17"/>
      <c r="C950" s="18"/>
      <c r="D950" s="17"/>
      <c r="E950" s="17"/>
      <c r="F950" s="21" t="str">
        <f>IF(OR($B950="",$C950=""),"",$B950&amp;"#"&amp;COUNTIFS($B$4:$B950,$B950,$C$4:$C950,"&lt;&gt;"))</f>
        <v/>
      </c>
    </row>
    <row r="951" spans="1:6" x14ac:dyDescent="0.3">
      <c r="A951" s="19"/>
      <c r="B951" s="17"/>
      <c r="C951" s="18"/>
      <c r="D951" s="17"/>
      <c r="E951" s="17"/>
      <c r="F951" s="21" t="str">
        <f>IF(OR($B951="",$C951=""),"",$B951&amp;"#"&amp;COUNTIFS($B$4:$B951,$B951,$C$4:$C951,"&lt;&gt;"))</f>
        <v/>
      </c>
    </row>
    <row r="952" spans="1:6" x14ac:dyDescent="0.3">
      <c r="A952" s="19"/>
      <c r="B952" s="17"/>
      <c r="C952" s="18"/>
      <c r="D952" s="17"/>
      <c r="E952" s="17"/>
      <c r="F952" s="21" t="str">
        <f>IF(OR($B952="",$C952=""),"",$B952&amp;"#"&amp;COUNTIFS($B$4:$B952,$B952,$C$4:$C952,"&lt;&gt;"))</f>
        <v/>
      </c>
    </row>
    <row r="953" spans="1:6" x14ac:dyDescent="0.3">
      <c r="A953" s="19"/>
      <c r="B953" s="17"/>
      <c r="C953" s="18"/>
      <c r="D953" s="17"/>
      <c r="E953" s="17"/>
      <c r="F953" s="21" t="str">
        <f>IF(OR($B953="",$C953=""),"",$B953&amp;"#"&amp;COUNTIFS($B$4:$B953,$B953,$C$4:$C953,"&lt;&gt;"))</f>
        <v/>
      </c>
    </row>
    <row r="954" spans="1:6" x14ac:dyDescent="0.3">
      <c r="A954" s="19"/>
      <c r="B954" s="17"/>
      <c r="C954" s="18"/>
      <c r="D954" s="17"/>
      <c r="E954" s="17"/>
      <c r="F954" s="21" t="str">
        <f>IF(OR($B954="",$C954=""),"",$B954&amp;"#"&amp;COUNTIFS($B$4:$B954,$B954,$C$4:$C954,"&lt;&gt;"))</f>
        <v/>
      </c>
    </row>
    <row r="955" spans="1:6" x14ac:dyDescent="0.3">
      <c r="A955" s="19"/>
      <c r="B955" s="17"/>
      <c r="C955" s="18"/>
      <c r="D955" s="17"/>
      <c r="E955" s="17"/>
      <c r="F955" s="21" t="str">
        <f>IF(OR($B955="",$C955=""),"",$B955&amp;"#"&amp;COUNTIFS($B$4:$B955,$B955,$C$4:$C955,"&lt;&gt;"))</f>
        <v/>
      </c>
    </row>
    <row r="956" spans="1:6" x14ac:dyDescent="0.3">
      <c r="A956" s="19"/>
      <c r="B956" s="17"/>
      <c r="C956" s="18"/>
      <c r="D956" s="17"/>
      <c r="E956" s="17"/>
      <c r="F956" s="21" t="str">
        <f>IF(OR($B956="",$C956=""),"",$B956&amp;"#"&amp;COUNTIFS($B$4:$B956,$B956,$C$4:$C956,"&lt;&gt;"))</f>
        <v/>
      </c>
    </row>
    <row r="957" spans="1:6" x14ac:dyDescent="0.3">
      <c r="A957" s="19"/>
      <c r="B957" s="17"/>
      <c r="C957" s="18"/>
      <c r="D957" s="17"/>
      <c r="E957" s="17"/>
      <c r="F957" s="21" t="str">
        <f>IF(OR($B957="",$C957=""),"",$B957&amp;"#"&amp;COUNTIFS($B$4:$B957,$B957,$C$4:$C957,"&lt;&gt;"))</f>
        <v/>
      </c>
    </row>
    <row r="958" spans="1:6" x14ac:dyDescent="0.3">
      <c r="A958" s="19"/>
      <c r="B958" s="17"/>
      <c r="C958" s="18"/>
      <c r="D958" s="17"/>
      <c r="E958" s="17"/>
      <c r="F958" s="21" t="str">
        <f>IF(OR($B958="",$C958=""),"",$B958&amp;"#"&amp;COUNTIFS($B$4:$B958,$B958,$C$4:$C958,"&lt;&gt;"))</f>
        <v/>
      </c>
    </row>
    <row r="959" spans="1:6" x14ac:dyDescent="0.3">
      <c r="A959" s="19"/>
      <c r="B959" s="17"/>
      <c r="C959" s="18"/>
      <c r="D959" s="17"/>
      <c r="E959" s="17"/>
      <c r="F959" s="21" t="str">
        <f>IF(OR($B959="",$C959=""),"",$B959&amp;"#"&amp;COUNTIFS($B$4:$B959,$B959,$C$4:$C959,"&lt;&gt;"))</f>
        <v/>
      </c>
    </row>
    <row r="960" spans="1:6" x14ac:dyDescent="0.3">
      <c r="A960" s="19"/>
      <c r="B960" s="17"/>
      <c r="C960" s="18"/>
      <c r="D960" s="17"/>
      <c r="E960" s="17"/>
      <c r="F960" s="21" t="str">
        <f>IF(OR($B960="",$C960=""),"",$B960&amp;"#"&amp;COUNTIFS($B$4:$B960,$B960,$C$4:$C960,"&lt;&gt;"))</f>
        <v/>
      </c>
    </row>
    <row r="961" spans="1:6" x14ac:dyDescent="0.3">
      <c r="A961" s="19"/>
      <c r="B961" s="17"/>
      <c r="C961" s="18"/>
      <c r="D961" s="17"/>
      <c r="E961" s="17"/>
      <c r="F961" s="21" t="str">
        <f>IF(OR($B961="",$C961=""),"",$B961&amp;"#"&amp;COUNTIFS($B$4:$B961,$B961,$C$4:$C961,"&lt;&gt;"))</f>
        <v/>
      </c>
    </row>
    <row r="962" spans="1:6" x14ac:dyDescent="0.3">
      <c r="A962" s="19"/>
      <c r="B962" s="17"/>
      <c r="C962" s="18"/>
      <c r="D962" s="17"/>
      <c r="E962" s="17"/>
      <c r="F962" s="21" t="str">
        <f>IF(OR($B962="",$C962=""),"",$B962&amp;"#"&amp;COUNTIFS($B$4:$B962,$B962,$C$4:$C962,"&lt;&gt;"))</f>
        <v/>
      </c>
    </row>
    <row r="963" spans="1:6" x14ac:dyDescent="0.3">
      <c r="A963" s="19"/>
      <c r="B963" s="17"/>
      <c r="C963" s="18"/>
      <c r="D963" s="17"/>
      <c r="E963" s="17"/>
      <c r="F963" s="21" t="str">
        <f>IF(OR($B963="",$C963=""),"",$B963&amp;"#"&amp;COUNTIFS($B$4:$B963,$B963,$C$4:$C963,"&lt;&gt;"))</f>
        <v/>
      </c>
    </row>
    <row r="964" spans="1:6" x14ac:dyDescent="0.3">
      <c r="A964" s="19"/>
      <c r="B964" s="17"/>
      <c r="C964" s="18"/>
      <c r="D964" s="17"/>
      <c r="E964" s="17"/>
      <c r="F964" s="21" t="str">
        <f>IF(OR($B964="",$C964=""),"",$B964&amp;"#"&amp;COUNTIFS($B$4:$B964,$B964,$C$4:$C964,"&lt;&gt;"))</f>
        <v/>
      </c>
    </row>
    <row r="965" spans="1:6" x14ac:dyDescent="0.3">
      <c r="A965" s="19"/>
      <c r="B965" s="17"/>
      <c r="C965" s="18"/>
      <c r="D965" s="17"/>
      <c r="E965" s="17"/>
      <c r="F965" s="21" t="str">
        <f>IF(OR($B965="",$C965=""),"",$B965&amp;"#"&amp;COUNTIFS($B$4:$B965,$B965,$C$4:$C965,"&lt;&gt;"))</f>
        <v/>
      </c>
    </row>
    <row r="966" spans="1:6" x14ac:dyDescent="0.3">
      <c r="A966" s="19"/>
      <c r="B966" s="17"/>
      <c r="C966" s="18"/>
      <c r="D966" s="17"/>
      <c r="E966" s="17"/>
      <c r="F966" s="21" t="str">
        <f>IF(OR($B966="",$C966=""),"",$B966&amp;"#"&amp;COUNTIFS($B$4:$B966,$B966,$C$4:$C966,"&lt;&gt;"))</f>
        <v/>
      </c>
    </row>
    <row r="967" spans="1:6" x14ac:dyDescent="0.3">
      <c r="A967" s="19"/>
      <c r="B967" s="17"/>
      <c r="C967" s="18"/>
      <c r="D967" s="17"/>
      <c r="E967" s="17"/>
      <c r="F967" s="21" t="str">
        <f>IF(OR($B967="",$C967=""),"",$B967&amp;"#"&amp;COUNTIFS($B$4:$B967,$B967,$C$4:$C967,"&lt;&gt;"))</f>
        <v/>
      </c>
    </row>
    <row r="968" spans="1:6" x14ac:dyDescent="0.3">
      <c r="A968" s="19"/>
      <c r="B968" s="17"/>
      <c r="C968" s="18"/>
      <c r="D968" s="17"/>
      <c r="E968" s="17"/>
      <c r="F968" s="21" t="str">
        <f>IF(OR($B968="",$C968=""),"",$B968&amp;"#"&amp;COUNTIFS($B$4:$B968,$B968,$C$4:$C968,"&lt;&gt;"))</f>
        <v/>
      </c>
    </row>
    <row r="969" spans="1:6" x14ac:dyDescent="0.3">
      <c r="A969" s="19"/>
      <c r="B969" s="17"/>
      <c r="C969" s="18"/>
      <c r="D969" s="17"/>
      <c r="E969" s="17"/>
      <c r="F969" s="21" t="str">
        <f>IF(OR($B969="",$C969=""),"",$B969&amp;"#"&amp;COUNTIFS($B$4:$B969,$B969,$C$4:$C969,"&lt;&gt;"))</f>
        <v/>
      </c>
    </row>
    <row r="970" spans="1:6" x14ac:dyDescent="0.3">
      <c r="A970" s="19"/>
      <c r="B970" s="17"/>
      <c r="C970" s="18"/>
      <c r="D970" s="17"/>
      <c r="E970" s="17"/>
      <c r="F970" s="21" t="str">
        <f>IF(OR($B970="",$C970=""),"",$B970&amp;"#"&amp;COUNTIFS($B$4:$B970,$B970,$C$4:$C970,"&lt;&gt;"))</f>
        <v/>
      </c>
    </row>
    <row r="971" spans="1:6" x14ac:dyDescent="0.3">
      <c r="A971" s="19"/>
      <c r="B971" s="17"/>
      <c r="C971" s="18"/>
      <c r="D971" s="17"/>
      <c r="E971" s="17"/>
      <c r="F971" s="21" t="str">
        <f>IF(OR($B971="",$C971=""),"",$B971&amp;"#"&amp;COUNTIFS($B$4:$B971,$B971,$C$4:$C971,"&lt;&gt;"))</f>
        <v/>
      </c>
    </row>
    <row r="972" spans="1:6" x14ac:dyDescent="0.3">
      <c r="A972" s="19"/>
      <c r="B972" s="17"/>
      <c r="C972" s="18"/>
      <c r="D972" s="17"/>
      <c r="E972" s="17"/>
      <c r="F972" s="21" t="str">
        <f>IF(OR($B972="",$C972=""),"",$B972&amp;"#"&amp;COUNTIFS($B$4:$B972,$B972,$C$4:$C972,"&lt;&gt;"))</f>
        <v/>
      </c>
    </row>
    <row r="973" spans="1:6" x14ac:dyDescent="0.3">
      <c r="A973" s="19"/>
      <c r="B973" s="17"/>
      <c r="C973" s="18"/>
      <c r="D973" s="17"/>
      <c r="E973" s="17"/>
      <c r="F973" s="21" t="str">
        <f>IF(OR($B973="",$C973=""),"",$B973&amp;"#"&amp;COUNTIFS($B$4:$B973,$B973,$C$4:$C973,"&lt;&gt;"))</f>
        <v/>
      </c>
    </row>
    <row r="974" spans="1:6" x14ac:dyDescent="0.3">
      <c r="A974" s="19"/>
      <c r="B974" s="17"/>
      <c r="C974" s="18"/>
      <c r="D974" s="17"/>
      <c r="E974" s="17"/>
      <c r="F974" s="21" t="str">
        <f>IF(OR($B974="",$C974=""),"",$B974&amp;"#"&amp;COUNTIFS($B$4:$B974,$B974,$C$4:$C974,"&lt;&gt;"))</f>
        <v/>
      </c>
    </row>
    <row r="975" spans="1:6" x14ac:dyDescent="0.3">
      <c r="A975" s="19"/>
      <c r="B975" s="17"/>
      <c r="C975" s="18"/>
      <c r="D975" s="17"/>
      <c r="E975" s="17"/>
      <c r="F975" s="21" t="str">
        <f>IF(OR($B975="",$C975=""),"",$B975&amp;"#"&amp;COUNTIFS($B$4:$B975,$B975,$C$4:$C975,"&lt;&gt;"))</f>
        <v/>
      </c>
    </row>
    <row r="976" spans="1:6" x14ac:dyDescent="0.3">
      <c r="A976" s="19"/>
      <c r="B976" s="17"/>
      <c r="C976" s="18"/>
      <c r="D976" s="17"/>
      <c r="E976" s="17"/>
      <c r="F976" s="21" t="str">
        <f>IF(OR($B976="",$C976=""),"",$B976&amp;"#"&amp;COUNTIFS($B$4:$B976,$B976,$C$4:$C976,"&lt;&gt;"))</f>
        <v/>
      </c>
    </row>
    <row r="977" spans="1:6" x14ac:dyDescent="0.3">
      <c r="A977" s="19"/>
      <c r="B977" s="17"/>
      <c r="C977" s="18"/>
      <c r="D977" s="17"/>
      <c r="E977" s="17"/>
      <c r="F977" s="21" t="str">
        <f>IF(OR($B977="",$C977=""),"",$B977&amp;"#"&amp;COUNTIFS($B$4:$B977,$B977,$C$4:$C977,"&lt;&gt;"))</f>
        <v/>
      </c>
    </row>
    <row r="978" spans="1:6" x14ac:dyDescent="0.3">
      <c r="A978" s="19"/>
      <c r="B978" s="17"/>
      <c r="C978" s="18"/>
      <c r="D978" s="17"/>
      <c r="E978" s="17"/>
      <c r="F978" s="21" t="str">
        <f>IF(OR($B978="",$C978=""),"",$B978&amp;"#"&amp;COUNTIFS($B$4:$B978,$B978,$C$4:$C978,"&lt;&gt;"))</f>
        <v/>
      </c>
    </row>
    <row r="979" spans="1:6" x14ac:dyDescent="0.3">
      <c r="A979" s="19"/>
      <c r="B979" s="17"/>
      <c r="C979" s="18"/>
      <c r="D979" s="17"/>
      <c r="E979" s="17"/>
      <c r="F979" s="21" t="str">
        <f>IF(OR($B979="",$C979=""),"",$B979&amp;"#"&amp;COUNTIFS($B$4:$B979,$B979,$C$4:$C979,"&lt;&gt;"))</f>
        <v/>
      </c>
    </row>
    <row r="980" spans="1:6" x14ac:dyDescent="0.3">
      <c r="A980" s="19"/>
      <c r="B980" s="17"/>
      <c r="C980" s="18"/>
      <c r="D980" s="17"/>
      <c r="E980" s="17"/>
      <c r="F980" s="21" t="str">
        <f>IF(OR($B980="",$C980=""),"",$B980&amp;"#"&amp;COUNTIFS($B$4:$B980,$B980,$C$4:$C980,"&lt;&gt;"))</f>
        <v/>
      </c>
    </row>
    <row r="981" spans="1:6" x14ac:dyDescent="0.3">
      <c r="A981" s="19"/>
      <c r="B981" s="17"/>
      <c r="C981" s="18"/>
      <c r="D981" s="17"/>
      <c r="E981" s="17"/>
      <c r="F981" s="21" t="str">
        <f>IF(OR($B981="",$C981=""),"",$B981&amp;"#"&amp;COUNTIFS($B$4:$B981,$B981,$C$4:$C981,"&lt;&gt;"))</f>
        <v/>
      </c>
    </row>
    <row r="982" spans="1:6" x14ac:dyDescent="0.3">
      <c r="A982" s="19"/>
      <c r="B982" s="17"/>
      <c r="C982" s="18"/>
      <c r="D982" s="17"/>
      <c r="E982" s="17"/>
      <c r="F982" s="21" t="str">
        <f>IF(OR($B982="",$C982=""),"",$B982&amp;"#"&amp;COUNTIFS($B$4:$B982,$B982,$C$4:$C982,"&lt;&gt;"))</f>
        <v/>
      </c>
    </row>
    <row r="983" spans="1:6" x14ac:dyDescent="0.3">
      <c r="A983" s="19"/>
      <c r="B983" s="17"/>
      <c r="C983" s="18"/>
      <c r="D983" s="17"/>
      <c r="E983" s="17"/>
      <c r="F983" s="21" t="str">
        <f>IF(OR($B983="",$C983=""),"",$B983&amp;"#"&amp;COUNTIFS($B$4:$B983,$B983,$C$4:$C983,"&lt;&gt;"))</f>
        <v/>
      </c>
    </row>
    <row r="984" spans="1:6" x14ac:dyDescent="0.3">
      <c r="A984" s="19"/>
      <c r="B984" s="17"/>
      <c r="C984" s="18"/>
      <c r="D984" s="17"/>
      <c r="E984" s="17"/>
      <c r="F984" s="21" t="str">
        <f>IF(OR($B984="",$C984=""),"",$B984&amp;"#"&amp;COUNTIFS($B$4:$B984,$B984,$C$4:$C984,"&lt;&gt;"))</f>
        <v/>
      </c>
    </row>
    <row r="985" spans="1:6" x14ac:dyDescent="0.3">
      <c r="A985" s="19"/>
      <c r="B985" s="17"/>
      <c r="C985" s="18"/>
      <c r="D985" s="17"/>
      <c r="E985" s="17"/>
      <c r="F985" s="21" t="str">
        <f>IF(OR($B985="",$C985=""),"",$B985&amp;"#"&amp;COUNTIFS($B$4:$B985,$B985,$C$4:$C985,"&lt;&gt;"))</f>
        <v/>
      </c>
    </row>
    <row r="986" spans="1:6" x14ac:dyDescent="0.3">
      <c r="A986" s="19"/>
      <c r="B986" s="17"/>
      <c r="C986" s="18"/>
      <c r="D986" s="17"/>
      <c r="E986" s="17"/>
      <c r="F986" s="21" t="str">
        <f>IF(OR($B986="",$C986=""),"",$B986&amp;"#"&amp;COUNTIFS($B$4:$B986,$B986,$C$4:$C986,"&lt;&gt;"))</f>
        <v/>
      </c>
    </row>
    <row r="987" spans="1:6" x14ac:dyDescent="0.3">
      <c r="A987" s="19"/>
      <c r="B987" s="17"/>
      <c r="C987" s="18"/>
      <c r="D987" s="17"/>
      <c r="E987" s="17"/>
      <c r="F987" s="21" t="str">
        <f>IF(OR($B987="",$C987=""),"",$B987&amp;"#"&amp;COUNTIFS($B$4:$B987,$B987,$C$4:$C987,"&lt;&gt;"))</f>
        <v/>
      </c>
    </row>
    <row r="988" spans="1:6" x14ac:dyDescent="0.3">
      <c r="A988" s="19"/>
      <c r="B988" s="17"/>
      <c r="C988" s="18"/>
      <c r="D988" s="17"/>
      <c r="E988" s="17"/>
      <c r="F988" s="21" t="str">
        <f>IF(OR($B988="",$C988=""),"",$B988&amp;"#"&amp;COUNTIFS($B$4:$B988,$B988,$C$4:$C988,"&lt;&gt;"))</f>
        <v/>
      </c>
    </row>
    <row r="989" spans="1:6" x14ac:dyDescent="0.3">
      <c r="A989" s="19"/>
      <c r="B989" s="17"/>
      <c r="C989" s="18"/>
      <c r="D989" s="17"/>
      <c r="E989" s="17"/>
      <c r="F989" s="21" t="str">
        <f>IF(OR($B989="",$C989=""),"",$B989&amp;"#"&amp;COUNTIFS($B$4:$B989,$B989,$C$4:$C989,"&lt;&gt;"))</f>
        <v/>
      </c>
    </row>
    <row r="990" spans="1:6" x14ac:dyDescent="0.3">
      <c r="A990" s="19"/>
      <c r="B990" s="17"/>
      <c r="C990" s="18"/>
      <c r="D990" s="17"/>
      <c r="E990" s="17"/>
      <c r="F990" s="21" t="str">
        <f>IF(OR($B990="",$C990=""),"",$B990&amp;"#"&amp;COUNTIFS($B$4:$B990,$B990,$C$4:$C990,"&lt;&gt;"))</f>
        <v/>
      </c>
    </row>
    <row r="991" spans="1:6" x14ac:dyDescent="0.3">
      <c r="A991" s="19"/>
      <c r="B991" s="17"/>
      <c r="C991" s="18"/>
      <c r="D991" s="17"/>
      <c r="E991" s="17"/>
      <c r="F991" s="21" t="str">
        <f>IF(OR($B991="",$C991=""),"",$B991&amp;"#"&amp;COUNTIFS($B$4:$B991,$B991,$C$4:$C991,"&lt;&gt;"))</f>
        <v/>
      </c>
    </row>
    <row r="992" spans="1:6" x14ac:dyDescent="0.3">
      <c r="A992" s="19"/>
      <c r="B992" s="17"/>
      <c r="C992" s="18"/>
      <c r="D992" s="17"/>
      <c r="E992" s="17"/>
      <c r="F992" s="21" t="str">
        <f>IF(OR($B992="",$C992=""),"",$B992&amp;"#"&amp;COUNTIFS($B$4:$B992,$B992,$C$4:$C992,"&lt;&gt;"))</f>
        <v/>
      </c>
    </row>
    <row r="993" spans="1:6" x14ac:dyDescent="0.3">
      <c r="A993" s="19"/>
      <c r="B993" s="17"/>
      <c r="C993" s="18"/>
      <c r="D993" s="17"/>
      <c r="E993" s="17"/>
      <c r="F993" s="21" t="str">
        <f>IF(OR($B993="",$C993=""),"",$B993&amp;"#"&amp;COUNTIFS($B$4:$B993,$B993,$C$4:$C993,"&lt;&gt;"))</f>
        <v/>
      </c>
    </row>
    <row r="994" spans="1:6" x14ac:dyDescent="0.3">
      <c r="A994" s="19"/>
      <c r="B994" s="17"/>
      <c r="C994" s="18"/>
      <c r="D994" s="17"/>
      <c r="E994" s="17"/>
      <c r="F994" s="21" t="str">
        <f>IF(OR($B994="",$C994=""),"",$B994&amp;"#"&amp;COUNTIFS($B$4:$B994,$B994,$C$4:$C994,"&lt;&gt;"))</f>
        <v/>
      </c>
    </row>
    <row r="995" spans="1:6" x14ac:dyDescent="0.3">
      <c r="A995" s="19"/>
      <c r="B995" s="17"/>
      <c r="C995" s="18"/>
      <c r="D995" s="17"/>
      <c r="E995" s="17"/>
      <c r="F995" s="21" t="str">
        <f>IF(OR($B995="",$C995=""),"",$B995&amp;"#"&amp;COUNTIFS($B$4:$B995,$B995,$C$4:$C995,"&lt;&gt;"))</f>
        <v/>
      </c>
    </row>
    <row r="996" spans="1:6" x14ac:dyDescent="0.3">
      <c r="A996" s="19"/>
      <c r="B996" s="17"/>
      <c r="C996" s="18"/>
      <c r="D996" s="17"/>
      <c r="E996" s="17"/>
      <c r="F996" s="21" t="str">
        <f>IF(OR($B996="",$C996=""),"",$B996&amp;"#"&amp;COUNTIFS($B$4:$B996,$B996,$C$4:$C996,"&lt;&gt;"))</f>
        <v/>
      </c>
    </row>
    <row r="997" spans="1:6" x14ac:dyDescent="0.3">
      <c r="A997" s="19"/>
      <c r="B997" s="17"/>
      <c r="C997" s="18"/>
      <c r="D997" s="17"/>
      <c r="E997" s="17"/>
      <c r="F997" s="21" t="str">
        <f>IF(OR($B997="",$C997=""),"",$B997&amp;"#"&amp;COUNTIFS($B$4:$B997,$B997,$C$4:$C997,"&lt;&gt;"))</f>
        <v/>
      </c>
    </row>
    <row r="998" spans="1:6" x14ac:dyDescent="0.3">
      <c r="A998" s="19"/>
      <c r="B998" s="17"/>
      <c r="C998" s="18"/>
      <c r="D998" s="17"/>
      <c r="E998" s="17"/>
      <c r="F998" s="21" t="str">
        <f>IF(OR($B998="",$C998=""),"",$B998&amp;"#"&amp;COUNTIFS($B$4:$B998,$B998,$C$4:$C998,"&lt;&gt;"))</f>
        <v/>
      </c>
    </row>
    <row r="999" spans="1:6" x14ac:dyDescent="0.3">
      <c r="A999" s="19"/>
      <c r="B999" s="17"/>
      <c r="C999" s="18"/>
      <c r="D999" s="17"/>
      <c r="E999" s="17"/>
      <c r="F999" s="21" t="str">
        <f>IF(OR($B999="",$C999=""),"",$B999&amp;"#"&amp;COUNTIFS($B$4:$B999,$B999,$C$4:$C999,"&lt;&gt;"))</f>
        <v/>
      </c>
    </row>
    <row r="1000" spans="1:6" x14ac:dyDescent="0.3">
      <c r="A1000" s="19"/>
      <c r="B1000" s="17"/>
      <c r="C1000" s="18"/>
      <c r="D1000" s="17"/>
      <c r="E1000" s="17"/>
      <c r="F1000" s="21" t="str">
        <f>IF(OR($B1000="",$C1000=""),"",$B1000&amp;"#"&amp;COUNTIFS($B$4:$B1000,$B1000,$C$4:$C1000,"&lt;&gt;"))</f>
        <v/>
      </c>
    </row>
    <row r="1001" spans="1:6" x14ac:dyDescent="0.3">
      <c r="A1001" s="19"/>
      <c r="B1001" s="17"/>
      <c r="C1001" s="18"/>
      <c r="D1001" s="17"/>
      <c r="E1001" s="17"/>
      <c r="F1001" s="21" t="str">
        <f>IF(OR($B1001="",$C1001=""),"",$B1001&amp;"#"&amp;COUNTIFS($B$4:$B1001,$B1001,$C$4:$C1001,"&lt;&gt;"))</f>
        <v/>
      </c>
    </row>
    <row r="1002" spans="1:6" x14ac:dyDescent="0.3">
      <c r="A1002" s="19"/>
      <c r="B1002" s="17"/>
      <c r="C1002" s="18"/>
      <c r="D1002" s="17"/>
      <c r="E1002" s="17"/>
      <c r="F1002" s="21" t="str">
        <f>IF(OR($B1002="",$C1002=""),"",$B1002&amp;"#"&amp;COUNTIFS($B$4:$B1002,$B1002,$C$4:$C1002,"&lt;&gt;"))</f>
        <v/>
      </c>
    </row>
    <row r="1003" spans="1:6" x14ac:dyDescent="0.3">
      <c r="A1003" s="19"/>
      <c r="B1003" s="17"/>
      <c r="C1003" s="18"/>
      <c r="D1003" s="17"/>
      <c r="E1003" s="17"/>
      <c r="F1003" s="21" t="str">
        <f>IF(OR($B1003="",$C1003=""),"",$B1003&amp;"#"&amp;COUNTIFS($B$4:$B1003,$B1003,$C$4:$C1003,"&lt;&gt;"))</f>
        <v/>
      </c>
    </row>
    <row r="1004" spans="1:6" x14ac:dyDescent="0.3">
      <c r="A1004" s="19"/>
      <c r="B1004" s="17"/>
      <c r="C1004" s="18"/>
      <c r="D1004" s="17"/>
      <c r="E1004" s="17"/>
      <c r="F1004" s="21" t="str">
        <f>IF(OR($B1004="",$C1004=""),"",$B1004&amp;"#"&amp;COUNTIFS($B$4:$B1004,$B1004,$C$4:$C1004,"&lt;&gt;"))</f>
        <v/>
      </c>
    </row>
    <row r="1005" spans="1:6" x14ac:dyDescent="0.3">
      <c r="A1005" s="19"/>
      <c r="B1005" s="17"/>
      <c r="C1005" s="18"/>
      <c r="D1005" s="17"/>
      <c r="E1005" s="17"/>
      <c r="F1005" s="21" t="str">
        <f>IF(OR($B1005="",$C1005=""),"",$B1005&amp;"#"&amp;COUNTIFS($B$4:$B1005,$B1005,$C$4:$C1005,"&lt;&gt;"))</f>
        <v/>
      </c>
    </row>
    <row r="1006" spans="1:6" x14ac:dyDescent="0.3">
      <c r="A1006" s="19"/>
      <c r="B1006" s="17"/>
      <c r="C1006" s="18"/>
      <c r="D1006" s="17"/>
      <c r="E1006" s="17"/>
      <c r="F1006" s="21" t="str">
        <f>IF(OR($B1006="",$C1006=""),"",$B1006&amp;"#"&amp;COUNTIFS($B$4:$B1006,$B1006,$C$4:$C1006,"&lt;&gt;"))</f>
        <v/>
      </c>
    </row>
    <row r="1007" spans="1:6" x14ac:dyDescent="0.3">
      <c r="A1007" s="19"/>
      <c r="B1007" s="17"/>
      <c r="C1007" s="18"/>
      <c r="D1007" s="17"/>
      <c r="E1007" s="17"/>
      <c r="F1007" s="21" t="str">
        <f>IF(OR($B1007="",$C1007=""),"",$B1007&amp;"#"&amp;COUNTIFS($B$4:$B1007,$B1007,$C$4:$C1007,"&lt;&gt;"))</f>
        <v/>
      </c>
    </row>
    <row r="1008" spans="1:6" x14ac:dyDescent="0.3">
      <c r="A1008" s="19"/>
      <c r="B1008" s="17"/>
      <c r="C1008" s="18"/>
      <c r="D1008" s="17"/>
      <c r="E1008" s="17"/>
      <c r="F1008" s="21" t="str">
        <f>IF(OR($B1008="",$C1008=""),"",$B1008&amp;"#"&amp;COUNTIFS($B$4:$B1008,$B1008,$C$4:$C1008,"&lt;&gt;"))</f>
        <v/>
      </c>
    </row>
    <row r="1009" spans="1:6" x14ac:dyDescent="0.3">
      <c r="A1009" s="19"/>
      <c r="B1009" s="17"/>
      <c r="C1009" s="18"/>
      <c r="D1009" s="17"/>
      <c r="E1009" s="17"/>
      <c r="F1009" s="21" t="str">
        <f>IF(OR($B1009="",$C1009=""),"",$B1009&amp;"#"&amp;COUNTIFS($B$4:$B1009,$B1009,$C$4:$C1009,"&lt;&gt;"))</f>
        <v/>
      </c>
    </row>
    <row r="1010" spans="1:6" x14ac:dyDescent="0.3">
      <c r="A1010" s="19"/>
      <c r="B1010" s="17"/>
      <c r="C1010" s="18"/>
      <c r="D1010" s="17"/>
      <c r="E1010" s="17"/>
      <c r="F1010" s="21" t="str">
        <f>IF(OR($B1010="",$C1010=""),"",$B1010&amp;"#"&amp;COUNTIFS($B$4:$B1010,$B1010,$C$4:$C1010,"&lt;&gt;"))</f>
        <v/>
      </c>
    </row>
    <row r="1011" spans="1:6" x14ac:dyDescent="0.3">
      <c r="A1011" s="19"/>
      <c r="B1011" s="17"/>
      <c r="C1011" s="18"/>
      <c r="D1011" s="17"/>
      <c r="E1011" s="17"/>
      <c r="F1011" s="21" t="str">
        <f>IF(OR($B1011="",$C1011=""),"",$B1011&amp;"#"&amp;COUNTIFS($B$4:$B1011,$B1011,$C$4:$C1011,"&lt;&gt;"))</f>
        <v/>
      </c>
    </row>
    <row r="1012" spans="1:6" x14ac:dyDescent="0.3">
      <c r="A1012" s="19"/>
      <c r="B1012" s="17"/>
      <c r="C1012" s="18"/>
      <c r="D1012" s="17"/>
      <c r="E1012" s="17"/>
      <c r="F1012" s="21" t="str">
        <f>IF(OR($B1012="",$C1012=""),"",$B1012&amp;"#"&amp;COUNTIFS($B$4:$B1012,$B1012,$C$4:$C1012,"&lt;&gt;"))</f>
        <v/>
      </c>
    </row>
    <row r="1013" spans="1:6" x14ac:dyDescent="0.3">
      <c r="A1013" s="19"/>
      <c r="B1013" s="17"/>
      <c r="C1013" s="18"/>
      <c r="D1013" s="17"/>
      <c r="E1013" s="17"/>
      <c r="F1013" s="21" t="str">
        <f>IF(OR($B1013="",$C1013=""),"",$B1013&amp;"#"&amp;COUNTIFS($B$4:$B1013,$B1013,$C$4:$C1013,"&lt;&gt;"))</f>
        <v/>
      </c>
    </row>
    <row r="1014" spans="1:6" x14ac:dyDescent="0.3">
      <c r="A1014" s="19"/>
      <c r="B1014" s="17"/>
      <c r="C1014" s="18"/>
      <c r="D1014" s="17"/>
      <c r="E1014" s="17"/>
      <c r="F1014" s="21" t="str">
        <f>IF(OR($B1014="",$C1014=""),"",$B1014&amp;"#"&amp;COUNTIFS($B$4:$B1014,$B1014,$C$4:$C1014,"&lt;&gt;"))</f>
        <v/>
      </c>
    </row>
    <row r="1015" spans="1:6" x14ac:dyDescent="0.3">
      <c r="A1015" s="19"/>
      <c r="B1015" s="17"/>
      <c r="C1015" s="18"/>
      <c r="D1015" s="17"/>
      <c r="E1015" s="17"/>
      <c r="F1015" s="21" t="str">
        <f>IF(OR($B1015="",$C1015=""),"",$B1015&amp;"#"&amp;COUNTIFS($B$4:$B1015,$B1015,$C$4:$C1015,"&lt;&gt;"))</f>
        <v/>
      </c>
    </row>
    <row r="1016" spans="1:6" x14ac:dyDescent="0.3">
      <c r="A1016" s="19"/>
      <c r="B1016" s="17"/>
      <c r="C1016" s="18"/>
      <c r="D1016" s="17"/>
      <c r="E1016" s="17"/>
      <c r="F1016" s="21" t="str">
        <f>IF(OR($B1016="",$C1016=""),"",$B1016&amp;"#"&amp;COUNTIFS($B$4:$B1016,$B1016,$C$4:$C1016,"&lt;&gt;"))</f>
        <v/>
      </c>
    </row>
    <row r="1017" spans="1:6" x14ac:dyDescent="0.3">
      <c r="A1017" s="19"/>
      <c r="B1017" s="17"/>
      <c r="C1017" s="18"/>
      <c r="D1017" s="17"/>
      <c r="E1017" s="17"/>
      <c r="F1017" s="21" t="str">
        <f>IF(OR($B1017="",$C1017=""),"",$B1017&amp;"#"&amp;COUNTIFS($B$4:$B1017,$B1017,$C$4:$C1017,"&lt;&gt;"))</f>
        <v/>
      </c>
    </row>
    <row r="1018" spans="1:6" x14ac:dyDescent="0.3">
      <c r="A1018" s="19"/>
      <c r="B1018" s="17"/>
      <c r="C1018" s="18"/>
      <c r="D1018" s="17"/>
      <c r="E1018" s="17"/>
      <c r="F1018" s="21" t="str">
        <f>IF(OR($B1018="",$C1018=""),"",$B1018&amp;"#"&amp;COUNTIFS($B$4:$B1018,$B1018,$C$4:$C1018,"&lt;&gt;"))</f>
        <v/>
      </c>
    </row>
    <row r="1019" spans="1:6" x14ac:dyDescent="0.3">
      <c r="A1019" s="19"/>
      <c r="B1019" s="17"/>
      <c r="C1019" s="18"/>
      <c r="D1019" s="17"/>
      <c r="E1019" s="17"/>
      <c r="F1019" s="21" t="str">
        <f>IF(OR($B1019="",$C1019=""),"",$B1019&amp;"#"&amp;COUNTIFS($B$4:$B1019,$B1019,$C$4:$C1019,"&lt;&gt;"))</f>
        <v/>
      </c>
    </row>
    <row r="1020" spans="1:6" x14ac:dyDescent="0.3">
      <c r="A1020" s="19"/>
      <c r="B1020" s="17"/>
      <c r="C1020" s="18"/>
      <c r="D1020" s="17"/>
      <c r="E1020" s="17"/>
      <c r="F1020" s="21" t="str">
        <f>IF(OR($B1020="",$C1020=""),"",$B1020&amp;"#"&amp;COUNTIFS($B$4:$B1020,$B1020,$C$4:$C1020,"&lt;&gt;"))</f>
        <v/>
      </c>
    </row>
    <row r="1021" spans="1:6" x14ac:dyDescent="0.3">
      <c r="A1021" s="19"/>
      <c r="B1021" s="17"/>
      <c r="C1021" s="18"/>
      <c r="D1021" s="17"/>
      <c r="E1021" s="17"/>
      <c r="F1021" s="21" t="str">
        <f>IF(OR($B1021="",$C1021=""),"",$B1021&amp;"#"&amp;COUNTIFS($B$4:$B1021,$B1021,$C$4:$C1021,"&lt;&gt;"))</f>
        <v/>
      </c>
    </row>
    <row r="1022" spans="1:6" x14ac:dyDescent="0.3">
      <c r="A1022" s="19"/>
      <c r="B1022" s="17"/>
      <c r="C1022" s="18"/>
      <c r="D1022" s="17"/>
      <c r="E1022" s="17"/>
      <c r="F1022" s="21" t="str">
        <f>IF(OR($B1022="",$C1022=""),"",$B1022&amp;"#"&amp;COUNTIFS($B$4:$B1022,$B1022,$C$4:$C1022,"&lt;&gt;"))</f>
        <v/>
      </c>
    </row>
    <row r="1023" spans="1:6" x14ac:dyDescent="0.3">
      <c r="A1023" s="19"/>
      <c r="B1023" s="17"/>
      <c r="C1023" s="18"/>
      <c r="D1023" s="17"/>
      <c r="E1023" s="17"/>
      <c r="F1023" s="21" t="str">
        <f>IF(OR($B1023="",$C1023=""),"",$B1023&amp;"#"&amp;COUNTIFS($B$4:$B1023,$B1023,$C$4:$C1023,"&lt;&gt;"))</f>
        <v/>
      </c>
    </row>
    <row r="1024" spans="1:6" x14ac:dyDescent="0.3">
      <c r="A1024" s="19"/>
      <c r="B1024" s="17"/>
      <c r="C1024" s="18"/>
      <c r="D1024" s="17"/>
      <c r="E1024" s="17"/>
      <c r="F1024" s="21" t="str">
        <f>IF(OR($B1024="",$C1024=""),"",$B1024&amp;"#"&amp;COUNTIFS($B$4:$B1024,$B1024,$C$4:$C1024,"&lt;&gt;"))</f>
        <v/>
      </c>
    </row>
    <row r="1025" spans="1:6" x14ac:dyDescent="0.3">
      <c r="A1025" s="19"/>
      <c r="B1025" s="17"/>
      <c r="C1025" s="18"/>
      <c r="D1025" s="17"/>
      <c r="E1025" s="17"/>
      <c r="F1025" s="21" t="str">
        <f>IF(OR($B1025="",$C1025=""),"",$B1025&amp;"#"&amp;COUNTIFS($B$4:$B1025,$B1025,$C$4:$C1025,"&lt;&gt;"))</f>
        <v/>
      </c>
    </row>
    <row r="1026" spans="1:6" x14ac:dyDescent="0.3">
      <c r="A1026" s="19"/>
      <c r="B1026" s="17"/>
      <c r="C1026" s="18"/>
      <c r="D1026" s="17"/>
      <c r="E1026" s="17"/>
      <c r="F1026" s="21" t="str">
        <f>IF(OR($B1026="",$C1026=""),"",$B1026&amp;"#"&amp;COUNTIFS($B$4:$B1026,$B1026,$C$4:$C1026,"&lt;&gt;"))</f>
        <v/>
      </c>
    </row>
    <row r="1027" spans="1:6" x14ac:dyDescent="0.3">
      <c r="A1027" s="19"/>
      <c r="B1027" s="17"/>
      <c r="C1027" s="18"/>
      <c r="D1027" s="17"/>
      <c r="E1027" s="17"/>
      <c r="F1027" s="21" t="str">
        <f>IF(OR($B1027="",$C1027=""),"",$B1027&amp;"#"&amp;COUNTIFS($B$4:$B1027,$B1027,$C$4:$C1027,"&lt;&gt;"))</f>
        <v/>
      </c>
    </row>
    <row r="1028" spans="1:6" x14ac:dyDescent="0.3">
      <c r="A1028" s="19"/>
      <c r="B1028" s="17"/>
      <c r="C1028" s="18"/>
      <c r="D1028" s="17"/>
      <c r="E1028" s="17"/>
      <c r="F1028" s="21" t="str">
        <f>IF(OR($B1028="",$C1028=""),"",$B1028&amp;"#"&amp;COUNTIFS($B$4:$B1028,$B1028,$C$4:$C1028,"&lt;&gt;"))</f>
        <v/>
      </c>
    </row>
    <row r="1029" spans="1:6" x14ac:dyDescent="0.3">
      <c r="A1029" s="19"/>
      <c r="B1029" s="17"/>
      <c r="C1029" s="18"/>
      <c r="D1029" s="17"/>
      <c r="E1029" s="17"/>
      <c r="F1029" s="21" t="str">
        <f>IF(OR($B1029="",$C1029=""),"",$B1029&amp;"#"&amp;COUNTIFS($B$4:$B1029,$B1029,$C$4:$C1029,"&lt;&gt;"))</f>
        <v/>
      </c>
    </row>
    <row r="1030" spans="1:6" x14ac:dyDescent="0.3">
      <c r="A1030" s="19"/>
      <c r="B1030" s="17"/>
      <c r="C1030" s="18"/>
      <c r="D1030" s="17"/>
      <c r="E1030" s="17"/>
      <c r="F1030" s="21" t="str">
        <f>IF(OR($B1030="",$C1030=""),"",$B1030&amp;"#"&amp;COUNTIFS($B$4:$B1030,$B1030,$C$4:$C1030,"&lt;&gt;"))</f>
        <v/>
      </c>
    </row>
    <row r="1031" spans="1:6" x14ac:dyDescent="0.3">
      <c r="A1031" s="19"/>
      <c r="B1031" s="17"/>
      <c r="C1031" s="18"/>
      <c r="D1031" s="17"/>
      <c r="E1031" s="17"/>
      <c r="F1031" s="21" t="str">
        <f>IF(OR($B1031="",$C1031=""),"",$B1031&amp;"#"&amp;COUNTIFS($B$4:$B1031,$B1031,$C$4:$C1031,"&lt;&gt;"))</f>
        <v/>
      </c>
    </row>
    <row r="1032" spans="1:6" x14ac:dyDescent="0.3">
      <c r="A1032" s="19"/>
      <c r="B1032" s="17"/>
      <c r="C1032" s="18"/>
      <c r="D1032" s="17"/>
      <c r="E1032" s="17"/>
      <c r="F1032" s="21" t="str">
        <f>IF(OR($B1032="",$C1032=""),"",$B1032&amp;"#"&amp;COUNTIFS($B$4:$B1032,$B1032,$C$4:$C1032,"&lt;&gt;"))</f>
        <v/>
      </c>
    </row>
    <row r="1033" spans="1:6" x14ac:dyDescent="0.3">
      <c r="A1033" s="19"/>
      <c r="B1033" s="17"/>
      <c r="C1033" s="18"/>
      <c r="D1033" s="17"/>
      <c r="E1033" s="17"/>
      <c r="F1033" s="21" t="str">
        <f>IF(OR($B1033="",$C1033=""),"",$B1033&amp;"#"&amp;COUNTIFS($B$4:$B1033,$B1033,$C$4:$C1033,"&lt;&gt;"))</f>
        <v/>
      </c>
    </row>
    <row r="1034" spans="1:6" x14ac:dyDescent="0.3">
      <c r="A1034" s="19"/>
      <c r="B1034" s="17"/>
      <c r="C1034" s="18"/>
      <c r="D1034" s="17"/>
      <c r="E1034" s="17"/>
      <c r="F1034" s="21" t="str">
        <f>IF(OR($B1034="",$C1034=""),"",$B1034&amp;"#"&amp;COUNTIFS($B$4:$B1034,$B1034,$C$4:$C1034,"&lt;&gt;"))</f>
        <v/>
      </c>
    </row>
    <row r="1035" spans="1:6" x14ac:dyDescent="0.3">
      <c r="A1035" s="19"/>
      <c r="B1035" s="17"/>
      <c r="C1035" s="18"/>
      <c r="D1035" s="17"/>
      <c r="E1035" s="17"/>
      <c r="F1035" s="21" t="str">
        <f>IF(OR($B1035="",$C1035=""),"",$B1035&amp;"#"&amp;COUNTIFS($B$4:$B1035,$B1035,$C$4:$C1035,"&lt;&gt;"))</f>
        <v/>
      </c>
    </row>
    <row r="1036" spans="1:6" x14ac:dyDescent="0.3">
      <c r="A1036" s="19"/>
      <c r="B1036" s="17"/>
      <c r="C1036" s="18"/>
      <c r="D1036" s="17"/>
      <c r="E1036" s="17"/>
      <c r="F1036" s="21" t="str">
        <f>IF(OR($B1036="",$C1036=""),"",$B1036&amp;"#"&amp;COUNTIFS($B$4:$B1036,$B1036,$C$4:$C1036,"&lt;&gt;"))</f>
        <v/>
      </c>
    </row>
    <row r="1037" spans="1:6" x14ac:dyDescent="0.3">
      <c r="A1037" s="19"/>
      <c r="B1037" s="17"/>
      <c r="C1037" s="18"/>
      <c r="D1037" s="17"/>
      <c r="E1037" s="17"/>
      <c r="F1037" s="21" t="str">
        <f>IF(OR($B1037="",$C1037=""),"",$B1037&amp;"#"&amp;COUNTIFS($B$4:$B1037,$B1037,$C$4:$C1037,"&lt;&gt;"))</f>
        <v/>
      </c>
    </row>
    <row r="1038" spans="1:6" x14ac:dyDescent="0.3">
      <c r="A1038" s="19"/>
      <c r="B1038" s="17"/>
      <c r="C1038" s="18"/>
      <c r="D1038" s="17"/>
      <c r="E1038" s="17"/>
      <c r="F1038" s="21" t="str">
        <f>IF(OR($B1038="",$C1038=""),"",$B1038&amp;"#"&amp;COUNTIFS($B$4:$B1038,$B1038,$C$4:$C1038,"&lt;&gt;"))</f>
        <v/>
      </c>
    </row>
    <row r="1039" spans="1:6" x14ac:dyDescent="0.3">
      <c r="A1039" s="19"/>
      <c r="B1039" s="17"/>
      <c r="C1039" s="18"/>
      <c r="D1039" s="17"/>
      <c r="E1039" s="17"/>
      <c r="F1039" s="21" t="str">
        <f>IF(OR($B1039="",$C1039=""),"",$B1039&amp;"#"&amp;COUNTIFS($B$4:$B1039,$B1039,$C$4:$C1039,"&lt;&gt;"))</f>
        <v/>
      </c>
    </row>
    <row r="1040" spans="1:6" x14ac:dyDescent="0.3">
      <c r="A1040" s="19"/>
      <c r="B1040" s="17"/>
      <c r="C1040" s="18"/>
      <c r="D1040" s="17"/>
      <c r="E1040" s="17"/>
      <c r="F1040" s="21" t="str">
        <f>IF(OR($B1040="",$C1040=""),"",$B1040&amp;"#"&amp;COUNTIFS($B$4:$B1040,$B1040,$C$4:$C1040,"&lt;&gt;"))</f>
        <v/>
      </c>
    </row>
    <row r="1041" spans="1:6" x14ac:dyDescent="0.3">
      <c r="A1041" s="19"/>
      <c r="B1041" s="17"/>
      <c r="C1041" s="18"/>
      <c r="D1041" s="17"/>
      <c r="E1041" s="17"/>
      <c r="F1041" s="21" t="str">
        <f>IF(OR($B1041="",$C1041=""),"",$B1041&amp;"#"&amp;COUNTIFS($B$4:$B1041,$B1041,$C$4:$C1041,"&lt;&gt;"))</f>
        <v/>
      </c>
    </row>
    <row r="1042" spans="1:6" x14ac:dyDescent="0.3">
      <c r="A1042" s="19"/>
      <c r="B1042" s="17"/>
      <c r="C1042" s="18"/>
      <c r="D1042" s="17"/>
      <c r="E1042" s="17"/>
      <c r="F1042" s="21" t="str">
        <f>IF(OR($B1042="",$C1042=""),"",$B1042&amp;"#"&amp;COUNTIFS($B$4:$B1042,$B1042,$C$4:$C1042,"&lt;&gt;"))</f>
        <v/>
      </c>
    </row>
    <row r="1043" spans="1:6" x14ac:dyDescent="0.3">
      <c r="A1043" s="19"/>
      <c r="B1043" s="17"/>
      <c r="C1043" s="18"/>
      <c r="D1043" s="17"/>
      <c r="E1043" s="17"/>
      <c r="F1043" s="21" t="str">
        <f>IF(OR($B1043="",$C1043=""),"",$B1043&amp;"#"&amp;COUNTIFS($B$4:$B1043,$B1043,$C$4:$C1043,"&lt;&gt;"))</f>
        <v/>
      </c>
    </row>
    <row r="1044" spans="1:6" x14ac:dyDescent="0.3">
      <c r="A1044" s="19"/>
      <c r="B1044" s="17"/>
      <c r="C1044" s="18"/>
      <c r="D1044" s="17"/>
      <c r="E1044" s="17"/>
      <c r="F1044" s="21" t="str">
        <f>IF(OR($B1044="",$C1044=""),"",$B1044&amp;"#"&amp;COUNTIFS($B$4:$B1044,$B1044,$C$4:$C1044,"&lt;&gt;"))</f>
        <v/>
      </c>
    </row>
    <row r="1045" spans="1:6" x14ac:dyDescent="0.3">
      <c r="A1045" s="19"/>
      <c r="B1045" s="17"/>
      <c r="C1045" s="18"/>
      <c r="D1045" s="17"/>
      <c r="E1045" s="17"/>
      <c r="F1045" s="21" t="str">
        <f>IF(OR($B1045="",$C1045=""),"",$B1045&amp;"#"&amp;COUNTIFS($B$4:$B1045,$B1045,$C$4:$C1045,"&lt;&gt;"))</f>
        <v/>
      </c>
    </row>
    <row r="1046" spans="1:6" x14ac:dyDescent="0.3">
      <c r="A1046" s="19"/>
      <c r="B1046" s="17"/>
      <c r="C1046" s="18"/>
      <c r="D1046" s="17"/>
      <c r="E1046" s="17"/>
      <c r="F1046" s="21" t="str">
        <f>IF(OR($B1046="",$C1046=""),"",$B1046&amp;"#"&amp;COUNTIFS($B$4:$B1046,$B1046,$C$4:$C1046,"&lt;&gt;"))</f>
        <v/>
      </c>
    </row>
    <row r="1047" spans="1:6" x14ac:dyDescent="0.3">
      <c r="A1047" s="19"/>
      <c r="B1047" s="17"/>
      <c r="C1047" s="18"/>
      <c r="D1047" s="17"/>
      <c r="E1047" s="17"/>
      <c r="F1047" s="21" t="str">
        <f>IF(OR($B1047="",$C1047=""),"",$B1047&amp;"#"&amp;COUNTIFS($B$4:$B1047,$B1047,$C$4:$C1047,"&lt;&gt;"))</f>
        <v/>
      </c>
    </row>
    <row r="1048" spans="1:6" x14ac:dyDescent="0.3">
      <c r="A1048" s="19"/>
      <c r="B1048" s="17"/>
      <c r="C1048" s="18"/>
      <c r="D1048" s="17"/>
      <c r="E1048" s="17"/>
      <c r="F1048" s="21" t="str">
        <f>IF(OR($B1048="",$C1048=""),"",$B1048&amp;"#"&amp;COUNTIFS($B$4:$B1048,$B1048,$C$4:$C1048,"&lt;&gt;"))</f>
        <v/>
      </c>
    </row>
    <row r="1049" spans="1:6" x14ac:dyDescent="0.3">
      <c r="A1049" s="19"/>
      <c r="B1049" s="17"/>
      <c r="C1049" s="18"/>
      <c r="D1049" s="17"/>
      <c r="E1049" s="17"/>
      <c r="F1049" s="21" t="str">
        <f>IF(OR($B1049="",$C1049=""),"",$B1049&amp;"#"&amp;COUNTIFS($B$4:$B1049,$B1049,$C$4:$C1049,"&lt;&gt;"))</f>
        <v/>
      </c>
    </row>
    <row r="1050" spans="1:6" x14ac:dyDescent="0.3">
      <c r="A1050" s="19"/>
      <c r="B1050" s="17"/>
      <c r="C1050" s="18"/>
      <c r="D1050" s="17"/>
      <c r="E1050" s="17"/>
      <c r="F1050" s="21" t="str">
        <f>IF(OR($B1050="",$C1050=""),"",$B1050&amp;"#"&amp;COUNTIFS($B$4:$B1050,$B1050,$C$4:$C1050,"&lt;&gt;"))</f>
        <v/>
      </c>
    </row>
    <row r="1051" spans="1:6" x14ac:dyDescent="0.3">
      <c r="A1051" s="19"/>
      <c r="B1051" s="17"/>
      <c r="C1051" s="18"/>
      <c r="D1051" s="17"/>
      <c r="E1051" s="17"/>
      <c r="F1051" s="21" t="str">
        <f>IF(OR($B1051="",$C1051=""),"",$B1051&amp;"#"&amp;COUNTIFS($B$4:$B1051,$B1051,$C$4:$C1051,"&lt;&gt;"))</f>
        <v/>
      </c>
    </row>
    <row r="1052" spans="1:6" x14ac:dyDescent="0.3">
      <c r="A1052" s="19"/>
      <c r="B1052" s="17"/>
      <c r="C1052" s="18"/>
      <c r="D1052" s="17"/>
      <c r="E1052" s="17"/>
      <c r="F1052" s="21" t="str">
        <f>IF(OR($B1052="",$C1052=""),"",$B1052&amp;"#"&amp;COUNTIFS($B$4:$B1052,$B1052,$C$4:$C1052,"&lt;&gt;"))</f>
        <v/>
      </c>
    </row>
    <row r="1053" spans="1:6" x14ac:dyDescent="0.3">
      <c r="A1053" s="19"/>
      <c r="B1053" s="17"/>
      <c r="C1053" s="18"/>
      <c r="D1053" s="17"/>
      <c r="E1053" s="17"/>
      <c r="F1053" s="21" t="str">
        <f>IF(OR($B1053="",$C1053=""),"",$B1053&amp;"#"&amp;COUNTIFS($B$4:$B1053,$B1053,$C$4:$C1053,"&lt;&gt;"))</f>
        <v/>
      </c>
    </row>
    <row r="1054" spans="1:6" x14ac:dyDescent="0.3">
      <c r="A1054" s="19"/>
      <c r="B1054" s="17"/>
      <c r="C1054" s="18"/>
      <c r="D1054" s="17"/>
      <c r="E1054" s="17"/>
      <c r="F1054" s="21" t="str">
        <f>IF(OR($B1054="",$C1054=""),"",$B1054&amp;"#"&amp;COUNTIFS($B$4:$B1054,$B1054,$C$4:$C1054,"&lt;&gt;"))</f>
        <v/>
      </c>
    </row>
    <row r="1055" spans="1:6" x14ac:dyDescent="0.3">
      <c r="A1055" s="19"/>
      <c r="B1055" s="17"/>
      <c r="C1055" s="18"/>
      <c r="D1055" s="17"/>
      <c r="E1055" s="17"/>
      <c r="F1055" s="21" t="str">
        <f>IF(OR($B1055="",$C1055=""),"",$B1055&amp;"#"&amp;COUNTIFS($B$4:$B1055,$B1055,$C$4:$C1055,"&lt;&gt;"))</f>
        <v/>
      </c>
    </row>
    <row r="1056" spans="1:6" x14ac:dyDescent="0.3">
      <c r="A1056" s="19"/>
      <c r="B1056" s="17"/>
      <c r="C1056" s="18"/>
      <c r="D1056" s="17"/>
      <c r="E1056" s="17"/>
      <c r="F1056" s="21" t="str">
        <f>IF(OR($B1056="",$C1056=""),"",$B1056&amp;"#"&amp;COUNTIFS($B$4:$B1056,$B1056,$C$4:$C1056,"&lt;&gt;"))</f>
        <v/>
      </c>
    </row>
    <row r="1057" spans="1:6" x14ac:dyDescent="0.3">
      <c r="A1057" s="19"/>
      <c r="B1057" s="17"/>
      <c r="C1057" s="18"/>
      <c r="D1057" s="17"/>
      <c r="E1057" s="17"/>
      <c r="F1057" s="21" t="str">
        <f>IF(OR($B1057="",$C1057=""),"",$B1057&amp;"#"&amp;COUNTIFS($B$4:$B1057,$B1057,$C$4:$C1057,"&lt;&gt;"))</f>
        <v/>
      </c>
    </row>
    <row r="1058" spans="1:6" x14ac:dyDescent="0.3">
      <c r="A1058" s="19"/>
      <c r="B1058" s="17"/>
      <c r="C1058" s="18"/>
      <c r="D1058" s="17"/>
      <c r="E1058" s="17"/>
      <c r="F1058" s="21" t="str">
        <f>IF(OR($B1058="",$C1058=""),"",$B1058&amp;"#"&amp;COUNTIFS($B$4:$B1058,$B1058,$C$4:$C1058,"&lt;&gt;"))</f>
        <v/>
      </c>
    </row>
    <row r="1059" spans="1:6" x14ac:dyDescent="0.3">
      <c r="A1059" s="19"/>
      <c r="B1059" s="17"/>
      <c r="C1059" s="18"/>
      <c r="D1059" s="17"/>
      <c r="E1059" s="17"/>
      <c r="F1059" s="21" t="str">
        <f>IF(OR($B1059="",$C1059=""),"",$B1059&amp;"#"&amp;COUNTIFS($B$4:$B1059,$B1059,$C$4:$C1059,"&lt;&gt;"))</f>
        <v/>
      </c>
    </row>
    <row r="1060" spans="1:6" x14ac:dyDescent="0.3">
      <c r="A1060" s="19"/>
      <c r="B1060" s="17"/>
      <c r="C1060" s="18"/>
      <c r="D1060" s="17"/>
      <c r="E1060" s="17"/>
      <c r="F1060" s="21" t="str">
        <f>IF(OR($B1060="",$C1060=""),"",$B1060&amp;"#"&amp;COUNTIFS($B$4:$B1060,$B1060,$C$4:$C1060,"&lt;&gt;"))</f>
        <v/>
      </c>
    </row>
    <row r="1061" spans="1:6" x14ac:dyDescent="0.3">
      <c r="A1061" s="19"/>
      <c r="B1061" s="17"/>
      <c r="C1061" s="18"/>
      <c r="D1061" s="17"/>
      <c r="E1061" s="17"/>
      <c r="F1061" s="21" t="str">
        <f>IF(OR($B1061="",$C1061=""),"",$B1061&amp;"#"&amp;COUNTIFS($B$4:$B1061,$B1061,$C$4:$C1061,"&lt;&gt;"))</f>
        <v/>
      </c>
    </row>
    <row r="1062" spans="1:6" x14ac:dyDescent="0.3">
      <c r="A1062" s="19"/>
      <c r="B1062" s="17"/>
      <c r="C1062" s="18"/>
      <c r="D1062" s="17"/>
      <c r="E1062" s="17"/>
      <c r="F1062" s="21" t="str">
        <f>IF(OR($B1062="",$C1062=""),"",$B1062&amp;"#"&amp;COUNTIFS($B$4:$B1062,$B1062,$C$4:$C1062,"&lt;&gt;"))</f>
        <v/>
      </c>
    </row>
    <row r="1063" spans="1:6" x14ac:dyDescent="0.3">
      <c r="A1063" s="19"/>
      <c r="B1063" s="17"/>
      <c r="C1063" s="18"/>
      <c r="D1063" s="17"/>
      <c r="E1063" s="17"/>
      <c r="F1063" s="21" t="str">
        <f>IF(OR($B1063="",$C1063=""),"",$B1063&amp;"#"&amp;COUNTIFS($B$4:$B1063,$B1063,$C$4:$C1063,"&lt;&gt;"))</f>
        <v/>
      </c>
    </row>
    <row r="1064" spans="1:6" x14ac:dyDescent="0.3">
      <c r="A1064" s="19"/>
      <c r="B1064" s="17"/>
      <c r="C1064" s="18"/>
      <c r="D1064" s="17"/>
      <c r="E1064" s="17"/>
      <c r="F1064" s="21" t="str">
        <f>IF(OR($B1064="",$C1064=""),"",$B1064&amp;"#"&amp;COUNTIFS($B$4:$B1064,$B1064,$C$4:$C1064,"&lt;&gt;"))</f>
        <v/>
      </c>
    </row>
    <row r="1065" spans="1:6" x14ac:dyDescent="0.3">
      <c r="A1065" s="19"/>
      <c r="B1065" s="17"/>
      <c r="C1065" s="18"/>
      <c r="D1065" s="17"/>
      <c r="E1065" s="17"/>
      <c r="F1065" s="21" t="str">
        <f>IF(OR($B1065="",$C1065=""),"",$B1065&amp;"#"&amp;COUNTIFS($B$4:$B1065,$B1065,$C$4:$C1065,"&lt;&gt;"))</f>
        <v/>
      </c>
    </row>
    <row r="1066" spans="1:6" x14ac:dyDescent="0.3">
      <c r="A1066" s="19"/>
      <c r="B1066" s="17"/>
      <c r="C1066" s="18"/>
      <c r="D1066" s="17"/>
      <c r="E1066" s="17"/>
      <c r="F1066" s="21" t="str">
        <f>IF(OR($B1066="",$C1066=""),"",$B1066&amp;"#"&amp;COUNTIFS($B$4:$B1066,$B1066,$C$4:$C1066,"&lt;&gt;"))</f>
        <v/>
      </c>
    </row>
    <row r="1067" spans="1:6" x14ac:dyDescent="0.3">
      <c r="A1067" s="19"/>
      <c r="B1067" s="17"/>
      <c r="C1067" s="18"/>
      <c r="D1067" s="17"/>
      <c r="E1067" s="17"/>
      <c r="F1067" s="21" t="str">
        <f>IF(OR($B1067="",$C1067=""),"",$B1067&amp;"#"&amp;COUNTIFS($B$4:$B1067,$B1067,$C$4:$C1067,"&lt;&gt;"))</f>
        <v/>
      </c>
    </row>
    <row r="1068" spans="1:6" x14ac:dyDescent="0.3">
      <c r="A1068" s="19"/>
      <c r="B1068" s="17"/>
      <c r="C1068" s="18"/>
      <c r="D1068" s="17"/>
      <c r="E1068" s="17"/>
      <c r="F1068" s="21" t="str">
        <f>IF(OR($B1068="",$C1068=""),"",$B1068&amp;"#"&amp;COUNTIFS($B$4:$B1068,$B1068,$C$4:$C1068,"&lt;&gt;"))</f>
        <v/>
      </c>
    </row>
    <row r="1069" spans="1:6" x14ac:dyDescent="0.3">
      <c r="A1069" s="19"/>
      <c r="B1069" s="17"/>
      <c r="C1069" s="18"/>
      <c r="D1069" s="17"/>
      <c r="E1069" s="17"/>
      <c r="F1069" s="21" t="str">
        <f>IF(OR($B1069="",$C1069=""),"",$B1069&amp;"#"&amp;COUNTIFS($B$4:$B1069,$B1069,$C$4:$C1069,"&lt;&gt;"))</f>
        <v/>
      </c>
    </row>
    <row r="1070" spans="1:6" x14ac:dyDescent="0.3">
      <c r="A1070" s="19"/>
      <c r="B1070" s="17"/>
      <c r="C1070" s="18"/>
      <c r="D1070" s="17"/>
      <c r="E1070" s="17"/>
      <c r="F1070" s="21" t="str">
        <f>IF(OR($B1070="",$C1070=""),"",$B1070&amp;"#"&amp;COUNTIFS($B$4:$B1070,$B1070,$C$4:$C1070,"&lt;&gt;"))</f>
        <v/>
      </c>
    </row>
    <row r="1071" spans="1:6" x14ac:dyDescent="0.3">
      <c r="A1071" s="19"/>
      <c r="B1071" s="17"/>
      <c r="C1071" s="18"/>
      <c r="D1071" s="17"/>
      <c r="E1071" s="17"/>
      <c r="F1071" s="21" t="str">
        <f>IF(OR($B1071="",$C1071=""),"",$B1071&amp;"#"&amp;COUNTIFS($B$4:$B1071,$B1071,$C$4:$C1071,"&lt;&gt;"))</f>
        <v/>
      </c>
    </row>
    <row r="1072" spans="1:6" x14ac:dyDescent="0.3">
      <c r="A1072" s="19"/>
      <c r="B1072" s="17"/>
      <c r="C1072" s="18"/>
      <c r="D1072" s="17"/>
      <c r="E1072" s="17"/>
      <c r="F1072" s="21" t="str">
        <f>IF(OR($B1072="",$C1072=""),"",$B1072&amp;"#"&amp;COUNTIFS($B$4:$B1072,$B1072,$C$4:$C1072,"&lt;&gt;"))</f>
        <v/>
      </c>
    </row>
    <row r="1073" spans="1:6" x14ac:dyDescent="0.3">
      <c r="A1073" s="19"/>
      <c r="B1073" s="17"/>
      <c r="C1073" s="18"/>
      <c r="D1073" s="17"/>
      <c r="E1073" s="17"/>
      <c r="F1073" s="21" t="str">
        <f>IF(OR($B1073="",$C1073=""),"",$B1073&amp;"#"&amp;COUNTIFS($B$4:$B1073,$B1073,$C$4:$C1073,"&lt;&gt;"))</f>
        <v/>
      </c>
    </row>
    <row r="1074" spans="1:6" x14ac:dyDescent="0.3">
      <c r="A1074" s="19"/>
      <c r="B1074" s="17"/>
      <c r="C1074" s="18"/>
      <c r="D1074" s="17"/>
      <c r="E1074" s="17"/>
      <c r="F1074" s="21" t="str">
        <f>IF(OR($B1074="",$C1074=""),"",$B1074&amp;"#"&amp;COUNTIFS($B$4:$B1074,$B1074,$C$4:$C1074,"&lt;&gt;"))</f>
        <v/>
      </c>
    </row>
    <row r="1075" spans="1:6" x14ac:dyDescent="0.3">
      <c r="A1075" s="19"/>
      <c r="B1075" s="17"/>
      <c r="C1075" s="18"/>
      <c r="D1075" s="17"/>
      <c r="E1075" s="17"/>
      <c r="F1075" s="21" t="str">
        <f>IF(OR($B1075="",$C1075=""),"",$B1075&amp;"#"&amp;COUNTIFS($B$4:$B1075,$B1075,$C$4:$C1075,"&lt;&gt;"))</f>
        <v/>
      </c>
    </row>
    <row r="1076" spans="1:6" x14ac:dyDescent="0.3">
      <c r="A1076" s="19"/>
      <c r="B1076" s="17"/>
      <c r="C1076" s="18"/>
      <c r="D1076" s="17"/>
      <c r="E1076" s="17"/>
      <c r="F1076" s="21" t="str">
        <f>IF(OR($B1076="",$C1076=""),"",$B1076&amp;"#"&amp;COUNTIFS($B$4:$B1076,$B1076,$C$4:$C1076,"&lt;&gt;"))</f>
        <v/>
      </c>
    </row>
    <row r="1077" spans="1:6" x14ac:dyDescent="0.3">
      <c r="A1077" s="19"/>
      <c r="B1077" s="17"/>
      <c r="C1077" s="18"/>
      <c r="D1077" s="17"/>
      <c r="E1077" s="17"/>
      <c r="F1077" s="21" t="str">
        <f>IF(OR($B1077="",$C1077=""),"",$B1077&amp;"#"&amp;COUNTIFS($B$4:$B1077,$B1077,$C$4:$C1077,"&lt;&gt;"))</f>
        <v/>
      </c>
    </row>
    <row r="1078" spans="1:6" x14ac:dyDescent="0.3">
      <c r="A1078" s="19"/>
      <c r="B1078" s="17"/>
      <c r="C1078" s="18"/>
      <c r="D1078" s="17"/>
      <c r="E1078" s="17"/>
      <c r="F1078" s="21" t="str">
        <f>IF(OR($B1078="",$C1078=""),"",$B1078&amp;"#"&amp;COUNTIFS($B$4:$B1078,$B1078,$C$4:$C1078,"&lt;&gt;"))</f>
        <v/>
      </c>
    </row>
    <row r="1079" spans="1:6" x14ac:dyDescent="0.3">
      <c r="A1079" s="19"/>
      <c r="B1079" s="17"/>
      <c r="C1079" s="18"/>
      <c r="D1079" s="17"/>
      <c r="E1079" s="17"/>
      <c r="F1079" s="21" t="str">
        <f>IF(OR($B1079="",$C1079=""),"",$B1079&amp;"#"&amp;COUNTIFS($B$4:$B1079,$B1079,$C$4:$C1079,"&lt;&gt;"))</f>
        <v/>
      </c>
    </row>
    <row r="1080" spans="1:6" x14ac:dyDescent="0.3">
      <c r="A1080" s="19"/>
      <c r="B1080" s="17"/>
      <c r="C1080" s="18"/>
      <c r="D1080" s="17"/>
      <c r="E1080" s="17"/>
      <c r="F1080" s="21" t="str">
        <f>IF(OR($B1080="",$C1080=""),"",$B1080&amp;"#"&amp;COUNTIFS($B$4:$B1080,$B1080,$C$4:$C1080,"&lt;&gt;"))</f>
        <v/>
      </c>
    </row>
    <row r="1081" spans="1:6" x14ac:dyDescent="0.3">
      <c r="A1081" s="19"/>
      <c r="B1081" s="17"/>
      <c r="C1081" s="18"/>
      <c r="D1081" s="17"/>
      <c r="E1081" s="17"/>
      <c r="F1081" s="21" t="str">
        <f>IF(OR($B1081="",$C1081=""),"",$B1081&amp;"#"&amp;COUNTIFS($B$4:$B1081,$B1081,$C$4:$C1081,"&lt;&gt;"))</f>
        <v/>
      </c>
    </row>
    <row r="1082" spans="1:6" x14ac:dyDescent="0.3">
      <c r="A1082" s="19"/>
      <c r="B1082" s="17"/>
      <c r="C1082" s="18"/>
      <c r="D1082" s="17"/>
      <c r="E1082" s="17"/>
      <c r="F1082" s="21" t="str">
        <f>IF(OR($B1082="",$C1082=""),"",$B1082&amp;"#"&amp;COUNTIFS($B$4:$B1082,$B1082,$C$4:$C1082,"&lt;&gt;"))</f>
        <v/>
      </c>
    </row>
    <row r="1083" spans="1:6" x14ac:dyDescent="0.3">
      <c r="A1083" s="19"/>
      <c r="B1083" s="17"/>
      <c r="C1083" s="18"/>
      <c r="D1083" s="17"/>
      <c r="E1083" s="17"/>
      <c r="F1083" s="21" t="str">
        <f>IF(OR($B1083="",$C1083=""),"",$B1083&amp;"#"&amp;COUNTIFS($B$4:$B1083,$B1083,$C$4:$C1083,"&lt;&gt;"))</f>
        <v/>
      </c>
    </row>
    <row r="1084" spans="1:6" x14ac:dyDescent="0.3">
      <c r="A1084" s="19"/>
      <c r="B1084" s="17"/>
      <c r="C1084" s="18"/>
      <c r="D1084" s="17"/>
      <c r="E1084" s="17"/>
      <c r="F1084" s="21" t="str">
        <f>IF(OR($B1084="",$C1084=""),"",$B1084&amp;"#"&amp;COUNTIFS($B$4:$B1084,$B1084,$C$4:$C1084,"&lt;&gt;"))</f>
        <v/>
      </c>
    </row>
    <row r="1085" spans="1:6" x14ac:dyDescent="0.3">
      <c r="A1085" s="19"/>
      <c r="B1085" s="17"/>
      <c r="C1085" s="18"/>
      <c r="D1085" s="17"/>
      <c r="E1085" s="17"/>
      <c r="F1085" s="21" t="str">
        <f>IF(OR($B1085="",$C1085=""),"",$B1085&amp;"#"&amp;COUNTIFS($B$4:$B1085,$B1085,$C$4:$C1085,"&lt;&gt;"))</f>
        <v/>
      </c>
    </row>
    <row r="1086" spans="1:6" x14ac:dyDescent="0.3">
      <c r="A1086" s="19"/>
      <c r="B1086" s="17"/>
      <c r="C1086" s="18"/>
      <c r="D1086" s="17"/>
      <c r="E1086" s="17"/>
      <c r="F1086" s="21" t="str">
        <f>IF(OR($B1086="",$C1086=""),"",$B1086&amp;"#"&amp;COUNTIFS($B$4:$B1086,$B1086,$C$4:$C1086,"&lt;&gt;"))</f>
        <v/>
      </c>
    </row>
    <row r="1087" spans="1:6" x14ac:dyDescent="0.3">
      <c r="A1087" s="19"/>
      <c r="B1087" s="17"/>
      <c r="C1087" s="18"/>
      <c r="D1087" s="17"/>
      <c r="E1087" s="17"/>
      <c r="F1087" s="21" t="str">
        <f>IF(OR($B1087="",$C1087=""),"",$B1087&amp;"#"&amp;COUNTIFS($B$4:$B1087,$B1087,$C$4:$C1087,"&lt;&gt;"))</f>
        <v/>
      </c>
    </row>
    <row r="1088" spans="1:6" x14ac:dyDescent="0.3">
      <c r="A1088" s="19"/>
      <c r="B1088" s="17"/>
      <c r="C1088" s="18"/>
      <c r="D1088" s="17"/>
      <c r="E1088" s="17"/>
      <c r="F1088" s="21" t="str">
        <f>IF(OR($B1088="",$C1088=""),"",$B1088&amp;"#"&amp;COUNTIFS($B$4:$B1088,$B1088,$C$4:$C1088,"&lt;&gt;"))</f>
        <v/>
      </c>
    </row>
    <row r="1089" spans="1:6" x14ac:dyDescent="0.3">
      <c r="A1089" s="19"/>
      <c r="B1089" s="17"/>
      <c r="C1089" s="18"/>
      <c r="D1089" s="17"/>
      <c r="E1089" s="17"/>
      <c r="F1089" s="21" t="str">
        <f>IF(OR($B1089="",$C1089=""),"",$B1089&amp;"#"&amp;COUNTIFS($B$4:$B1089,$B1089,$C$4:$C1089,"&lt;&gt;"))</f>
        <v/>
      </c>
    </row>
    <row r="1090" spans="1:6" x14ac:dyDescent="0.3">
      <c r="A1090" s="19"/>
      <c r="B1090" s="17"/>
      <c r="C1090" s="18"/>
      <c r="D1090" s="17"/>
      <c r="E1090" s="17"/>
      <c r="F1090" s="21" t="str">
        <f>IF(OR($B1090="",$C1090=""),"",$B1090&amp;"#"&amp;COUNTIFS($B$4:$B1090,$B1090,$C$4:$C1090,"&lt;&gt;"))</f>
        <v/>
      </c>
    </row>
    <row r="1091" spans="1:6" x14ac:dyDescent="0.3">
      <c r="A1091" s="19"/>
      <c r="B1091" s="17"/>
      <c r="C1091" s="18"/>
      <c r="D1091" s="17"/>
      <c r="E1091" s="17"/>
      <c r="F1091" s="21" t="str">
        <f>IF(OR($B1091="",$C1091=""),"",$B1091&amp;"#"&amp;COUNTIFS($B$4:$B1091,$B1091,$C$4:$C1091,"&lt;&gt;"))</f>
        <v/>
      </c>
    </row>
    <row r="1092" spans="1:6" x14ac:dyDescent="0.3">
      <c r="A1092" s="19"/>
      <c r="B1092" s="17"/>
      <c r="C1092" s="18"/>
      <c r="D1092" s="17"/>
      <c r="E1092" s="17"/>
      <c r="F1092" s="21" t="str">
        <f>IF(OR($B1092="",$C1092=""),"",$B1092&amp;"#"&amp;COUNTIFS($B$4:$B1092,$B1092,$C$4:$C1092,"&lt;&gt;"))</f>
        <v/>
      </c>
    </row>
    <row r="1093" spans="1:6" x14ac:dyDescent="0.3">
      <c r="A1093" s="19"/>
      <c r="B1093" s="17"/>
      <c r="C1093" s="18"/>
      <c r="D1093" s="17"/>
      <c r="E1093" s="17"/>
      <c r="F1093" s="21" t="str">
        <f>IF(OR($B1093="",$C1093=""),"",$B1093&amp;"#"&amp;COUNTIFS($B$4:$B1093,$B1093,$C$4:$C1093,"&lt;&gt;"))</f>
        <v/>
      </c>
    </row>
    <row r="1094" spans="1:6" x14ac:dyDescent="0.3">
      <c r="A1094" s="19"/>
      <c r="B1094" s="17"/>
      <c r="C1094" s="18"/>
      <c r="D1094" s="17"/>
      <c r="E1094" s="17"/>
      <c r="F1094" s="21" t="str">
        <f>IF(OR($B1094="",$C1094=""),"",$B1094&amp;"#"&amp;COUNTIFS($B$4:$B1094,$B1094,$C$4:$C1094,"&lt;&gt;"))</f>
        <v/>
      </c>
    </row>
    <row r="1095" spans="1:6" x14ac:dyDescent="0.3">
      <c r="A1095" s="19"/>
      <c r="B1095" s="17"/>
      <c r="C1095" s="18"/>
      <c r="D1095" s="17"/>
      <c r="E1095" s="17"/>
      <c r="F1095" s="21" t="str">
        <f>IF(OR($B1095="",$C1095=""),"",$B1095&amp;"#"&amp;COUNTIFS($B$4:$B1095,$B1095,$C$4:$C1095,"&lt;&gt;"))</f>
        <v/>
      </c>
    </row>
    <row r="1096" spans="1:6" x14ac:dyDescent="0.3">
      <c r="A1096" s="19"/>
      <c r="B1096" s="17"/>
      <c r="C1096" s="18"/>
      <c r="D1096" s="17"/>
      <c r="E1096" s="17"/>
      <c r="F1096" s="21" t="str">
        <f>IF(OR($B1096="",$C1096=""),"",$B1096&amp;"#"&amp;COUNTIFS($B$4:$B1096,$B1096,$C$4:$C1096,"&lt;&gt;"))</f>
        <v/>
      </c>
    </row>
    <row r="1097" spans="1:6" x14ac:dyDescent="0.3">
      <c r="A1097" s="19"/>
      <c r="B1097" s="17"/>
      <c r="C1097" s="18"/>
      <c r="D1097" s="17"/>
      <c r="E1097" s="17"/>
      <c r="F1097" s="21" t="str">
        <f>IF(OR($B1097="",$C1097=""),"",$B1097&amp;"#"&amp;COUNTIFS($B$4:$B1097,$B1097,$C$4:$C1097,"&lt;&gt;"))</f>
        <v/>
      </c>
    </row>
    <row r="1098" spans="1:6" x14ac:dyDescent="0.3">
      <c r="A1098" s="19"/>
      <c r="B1098" s="17"/>
      <c r="C1098" s="18"/>
      <c r="D1098" s="17"/>
      <c r="E1098" s="17"/>
      <c r="F1098" s="21" t="str">
        <f>IF(OR($B1098="",$C1098=""),"",$B1098&amp;"#"&amp;COUNTIFS($B$4:$B1098,$B1098,$C$4:$C1098,"&lt;&gt;"))</f>
        <v/>
      </c>
    </row>
    <row r="1099" spans="1:6" x14ac:dyDescent="0.3">
      <c r="A1099" s="19"/>
      <c r="B1099" s="17"/>
      <c r="C1099" s="18"/>
      <c r="D1099" s="17"/>
      <c r="E1099" s="17"/>
      <c r="F1099" s="21" t="str">
        <f>IF(OR($B1099="",$C1099=""),"",$B1099&amp;"#"&amp;COUNTIFS($B$4:$B1099,$B1099,$C$4:$C1099,"&lt;&gt;"))</f>
        <v/>
      </c>
    </row>
    <row r="1100" spans="1:6" x14ac:dyDescent="0.3">
      <c r="A1100" s="19"/>
      <c r="B1100" s="17"/>
      <c r="C1100" s="18"/>
      <c r="D1100" s="17"/>
      <c r="E1100" s="17"/>
      <c r="F1100" s="21" t="str">
        <f>IF(OR($B1100="",$C1100=""),"",$B1100&amp;"#"&amp;COUNTIFS($B$4:$B1100,$B1100,$C$4:$C1100,"&lt;&gt;"))</f>
        <v/>
      </c>
    </row>
    <row r="1101" spans="1:6" x14ac:dyDescent="0.3">
      <c r="A1101" s="19"/>
      <c r="B1101" s="17"/>
      <c r="C1101" s="18"/>
      <c r="D1101" s="17"/>
      <c r="E1101" s="17"/>
      <c r="F1101" s="21" t="str">
        <f>IF(OR($B1101="",$C1101=""),"",$B1101&amp;"#"&amp;COUNTIFS($B$4:$B1101,$B1101,$C$4:$C1101,"&lt;&gt;"))</f>
        <v/>
      </c>
    </row>
    <row r="1102" spans="1:6" x14ac:dyDescent="0.3">
      <c r="A1102" s="19"/>
      <c r="B1102" s="17"/>
      <c r="C1102" s="18"/>
      <c r="D1102" s="17"/>
      <c r="E1102" s="17"/>
      <c r="F1102" s="21" t="str">
        <f>IF(OR($B1102="",$C1102=""),"",$B1102&amp;"#"&amp;COUNTIFS($B$4:$B1102,$B1102,$C$4:$C1102,"&lt;&gt;"))</f>
        <v/>
      </c>
    </row>
    <row r="1103" spans="1:6" x14ac:dyDescent="0.3">
      <c r="A1103" s="19"/>
      <c r="B1103" s="17"/>
      <c r="C1103" s="18"/>
      <c r="D1103" s="17"/>
      <c r="E1103" s="17"/>
      <c r="F1103" s="21" t="str">
        <f>IF(OR($B1103="",$C1103=""),"",$B1103&amp;"#"&amp;COUNTIFS($B$4:$B1103,$B1103,$C$4:$C1103,"&lt;&gt;"))</f>
        <v/>
      </c>
    </row>
    <row r="1104" spans="1:6" x14ac:dyDescent="0.3">
      <c r="A1104" s="19"/>
      <c r="B1104" s="17"/>
      <c r="C1104" s="18"/>
      <c r="D1104" s="17"/>
      <c r="E1104" s="17"/>
      <c r="F1104" s="21" t="str">
        <f>IF(OR($B1104="",$C1104=""),"",$B1104&amp;"#"&amp;COUNTIFS($B$4:$B1104,$B1104,$C$4:$C1104,"&lt;&gt;"))</f>
        <v/>
      </c>
    </row>
    <row r="1105" spans="1:6" x14ac:dyDescent="0.3">
      <c r="A1105" s="19"/>
      <c r="B1105" s="17"/>
      <c r="C1105" s="18"/>
      <c r="D1105" s="17"/>
      <c r="E1105" s="17"/>
      <c r="F1105" s="21" t="str">
        <f>IF(OR($B1105="",$C1105=""),"",$B1105&amp;"#"&amp;COUNTIFS($B$4:$B1105,$B1105,$C$4:$C1105,"&lt;&gt;"))</f>
        <v/>
      </c>
    </row>
    <row r="1106" spans="1:6" x14ac:dyDescent="0.3">
      <c r="A1106" s="19"/>
      <c r="B1106" s="17"/>
      <c r="C1106" s="18"/>
      <c r="D1106" s="17"/>
      <c r="E1106" s="17"/>
      <c r="F1106" s="21" t="str">
        <f>IF(OR($B1106="",$C1106=""),"",$B1106&amp;"#"&amp;COUNTIFS($B$4:$B1106,$B1106,$C$4:$C1106,"&lt;&gt;"))</f>
        <v/>
      </c>
    </row>
    <row r="1107" spans="1:6" x14ac:dyDescent="0.3">
      <c r="A1107" s="19"/>
      <c r="B1107" s="17"/>
      <c r="C1107" s="18"/>
      <c r="D1107" s="17"/>
      <c r="E1107" s="17"/>
      <c r="F1107" s="21" t="str">
        <f>IF(OR($B1107="",$C1107=""),"",$B1107&amp;"#"&amp;COUNTIFS($B$4:$B1107,$B1107,$C$4:$C1107,"&lt;&gt;"))</f>
        <v/>
      </c>
    </row>
    <row r="1108" spans="1:6" x14ac:dyDescent="0.3">
      <c r="A1108" s="19"/>
      <c r="B1108" s="17"/>
      <c r="C1108" s="18"/>
      <c r="D1108" s="17"/>
      <c r="E1108" s="17"/>
      <c r="F1108" s="21" t="str">
        <f>IF(OR($B1108="",$C1108=""),"",$B1108&amp;"#"&amp;COUNTIFS($B$4:$B1108,$B1108,$C$4:$C1108,"&lt;&gt;"))</f>
        <v/>
      </c>
    </row>
    <row r="1109" spans="1:6" x14ac:dyDescent="0.3">
      <c r="A1109" s="19"/>
      <c r="B1109" s="17"/>
      <c r="C1109" s="18"/>
      <c r="D1109" s="17"/>
      <c r="E1109" s="17"/>
      <c r="F1109" s="21" t="str">
        <f>IF(OR($B1109="",$C1109=""),"",$B1109&amp;"#"&amp;COUNTIFS($B$4:$B1109,$B1109,$C$4:$C1109,"&lt;&gt;"))</f>
        <v/>
      </c>
    </row>
    <row r="1110" spans="1:6" x14ac:dyDescent="0.3">
      <c r="A1110" s="19"/>
      <c r="B1110" s="17"/>
      <c r="C1110" s="18"/>
      <c r="D1110" s="17"/>
      <c r="E1110" s="17"/>
      <c r="F1110" s="21" t="str">
        <f>IF(OR($B1110="",$C1110=""),"",$B1110&amp;"#"&amp;COUNTIFS($B$4:$B1110,$B1110,$C$4:$C1110,"&lt;&gt;"))</f>
        <v/>
      </c>
    </row>
    <row r="1111" spans="1:6" x14ac:dyDescent="0.3">
      <c r="A1111" s="19"/>
      <c r="B1111" s="17"/>
      <c r="C1111" s="18"/>
      <c r="D1111" s="17"/>
      <c r="E1111" s="17"/>
      <c r="F1111" s="21" t="str">
        <f>IF(OR($B1111="",$C1111=""),"",$B1111&amp;"#"&amp;COUNTIFS($B$4:$B1111,$B1111,$C$4:$C1111,"&lt;&gt;"))</f>
        <v/>
      </c>
    </row>
    <row r="1112" spans="1:6" x14ac:dyDescent="0.3">
      <c r="A1112" s="19"/>
      <c r="B1112" s="17"/>
      <c r="C1112" s="18"/>
      <c r="D1112" s="17"/>
      <c r="E1112" s="17"/>
      <c r="F1112" s="21" t="str">
        <f>IF(OR($B1112="",$C1112=""),"",$B1112&amp;"#"&amp;COUNTIFS($B$4:$B1112,$B1112,$C$4:$C1112,"&lt;&gt;"))</f>
        <v/>
      </c>
    </row>
    <row r="1113" spans="1:6" x14ac:dyDescent="0.3">
      <c r="A1113" s="19"/>
      <c r="B1113" s="17"/>
      <c r="C1113" s="18"/>
      <c r="D1113" s="17"/>
      <c r="E1113" s="17"/>
      <c r="F1113" s="21" t="str">
        <f>IF(OR($B1113="",$C1113=""),"",$B1113&amp;"#"&amp;COUNTIFS($B$4:$B1113,$B1113,$C$4:$C1113,"&lt;&gt;"))</f>
        <v/>
      </c>
    </row>
    <row r="1114" spans="1:6" x14ac:dyDescent="0.3">
      <c r="A1114" s="19"/>
      <c r="B1114" s="17"/>
      <c r="C1114" s="18"/>
      <c r="D1114" s="17"/>
      <c r="E1114" s="17"/>
      <c r="F1114" s="21" t="str">
        <f>IF(OR($B1114="",$C1114=""),"",$B1114&amp;"#"&amp;COUNTIFS($B$4:$B1114,$B1114,$C$4:$C1114,"&lt;&gt;"))</f>
        <v/>
      </c>
    </row>
    <row r="1115" spans="1:6" x14ac:dyDescent="0.3">
      <c r="A1115" s="19"/>
      <c r="B1115" s="17"/>
      <c r="C1115" s="18"/>
      <c r="D1115" s="17"/>
      <c r="E1115" s="17"/>
      <c r="F1115" s="21" t="str">
        <f>IF(OR($B1115="",$C1115=""),"",$B1115&amp;"#"&amp;COUNTIFS($B$4:$B1115,$B1115,$C$4:$C1115,"&lt;&gt;"))</f>
        <v/>
      </c>
    </row>
    <row r="1116" spans="1:6" x14ac:dyDescent="0.3">
      <c r="A1116" s="19"/>
      <c r="B1116" s="17"/>
      <c r="C1116" s="18"/>
      <c r="D1116" s="17"/>
      <c r="E1116" s="17"/>
      <c r="F1116" s="21" t="str">
        <f>IF(OR($B1116="",$C1116=""),"",$B1116&amp;"#"&amp;COUNTIFS($B$4:$B1116,$B1116,$C$4:$C1116,"&lt;&gt;"))</f>
        <v/>
      </c>
    </row>
    <row r="1117" spans="1:6" x14ac:dyDescent="0.3">
      <c r="A1117" s="19"/>
      <c r="B1117" s="17"/>
      <c r="C1117" s="18"/>
      <c r="D1117" s="17"/>
      <c r="E1117" s="17"/>
      <c r="F1117" s="21" t="str">
        <f>IF(OR($B1117="",$C1117=""),"",$B1117&amp;"#"&amp;COUNTIFS($B$4:$B1117,$B1117,$C$4:$C1117,"&lt;&gt;"))</f>
        <v/>
      </c>
    </row>
    <row r="1118" spans="1:6" x14ac:dyDescent="0.3">
      <c r="A1118" s="19"/>
      <c r="B1118" s="17"/>
      <c r="C1118" s="18"/>
      <c r="D1118" s="17"/>
      <c r="E1118" s="17"/>
      <c r="F1118" s="21" t="str">
        <f>IF(OR($B1118="",$C1118=""),"",$B1118&amp;"#"&amp;COUNTIFS($B$4:$B1118,$B1118,$C$4:$C1118,"&lt;&gt;"))</f>
        <v/>
      </c>
    </row>
    <row r="1119" spans="1:6" x14ac:dyDescent="0.3">
      <c r="A1119" s="19"/>
      <c r="B1119" s="17"/>
      <c r="C1119" s="18"/>
      <c r="D1119" s="17"/>
      <c r="E1119" s="17"/>
      <c r="F1119" s="21" t="str">
        <f>IF(OR($B1119="",$C1119=""),"",$B1119&amp;"#"&amp;COUNTIFS($B$4:$B1119,$B1119,$C$4:$C1119,"&lt;&gt;"))</f>
        <v/>
      </c>
    </row>
    <row r="1120" spans="1:6" x14ac:dyDescent="0.3">
      <c r="A1120" s="19"/>
      <c r="B1120" s="17"/>
      <c r="C1120" s="18"/>
      <c r="D1120" s="17"/>
      <c r="E1120" s="17"/>
      <c r="F1120" s="21" t="str">
        <f>IF(OR($B1120="",$C1120=""),"",$B1120&amp;"#"&amp;COUNTIFS($B$4:$B1120,$B1120,$C$4:$C1120,"&lt;&gt;"))</f>
        <v/>
      </c>
    </row>
    <row r="1121" spans="1:6" x14ac:dyDescent="0.3">
      <c r="A1121" s="19"/>
      <c r="B1121" s="17"/>
      <c r="C1121" s="18"/>
      <c r="D1121" s="17"/>
      <c r="E1121" s="17"/>
      <c r="F1121" s="21" t="str">
        <f>IF(OR($B1121="",$C1121=""),"",$B1121&amp;"#"&amp;COUNTIFS($B$4:$B1121,$B1121,$C$4:$C1121,"&lt;&gt;"))</f>
        <v/>
      </c>
    </row>
    <row r="1122" spans="1:6" x14ac:dyDescent="0.3">
      <c r="A1122" s="19"/>
      <c r="B1122" s="17"/>
      <c r="C1122" s="18"/>
      <c r="D1122" s="17"/>
      <c r="E1122" s="17"/>
      <c r="F1122" s="21" t="str">
        <f>IF(OR($B1122="",$C1122=""),"",$B1122&amp;"#"&amp;COUNTIFS($B$4:$B1122,$B1122,$C$4:$C1122,"&lt;&gt;"))</f>
        <v/>
      </c>
    </row>
    <row r="1123" spans="1:6" x14ac:dyDescent="0.3">
      <c r="A1123" s="19"/>
      <c r="B1123" s="17"/>
      <c r="C1123" s="18"/>
      <c r="D1123" s="17"/>
      <c r="E1123" s="17"/>
      <c r="F1123" s="21" t="str">
        <f>IF(OR($B1123="",$C1123=""),"",$B1123&amp;"#"&amp;COUNTIFS($B$4:$B1123,$B1123,$C$4:$C1123,"&lt;&gt;"))</f>
        <v/>
      </c>
    </row>
    <row r="1124" spans="1:6" x14ac:dyDescent="0.3">
      <c r="A1124" s="19"/>
      <c r="B1124" s="17"/>
      <c r="C1124" s="18"/>
      <c r="D1124" s="17"/>
      <c r="E1124" s="17"/>
      <c r="F1124" s="21" t="str">
        <f>IF(OR($B1124="",$C1124=""),"",$B1124&amp;"#"&amp;COUNTIFS($B$4:$B1124,$B1124,$C$4:$C1124,"&lt;&gt;"))</f>
        <v/>
      </c>
    </row>
    <row r="1125" spans="1:6" x14ac:dyDescent="0.3">
      <c r="A1125" s="19"/>
      <c r="B1125" s="17"/>
      <c r="C1125" s="18"/>
      <c r="D1125" s="17"/>
      <c r="E1125" s="17"/>
      <c r="F1125" s="21" t="str">
        <f>IF(OR($B1125="",$C1125=""),"",$B1125&amp;"#"&amp;COUNTIFS($B$4:$B1125,$B1125,$C$4:$C1125,"&lt;&gt;"))</f>
        <v/>
      </c>
    </row>
    <row r="1126" spans="1:6" x14ac:dyDescent="0.3">
      <c r="A1126" s="19"/>
      <c r="B1126" s="17"/>
      <c r="C1126" s="18"/>
      <c r="D1126" s="17"/>
      <c r="E1126" s="17"/>
      <c r="F1126" s="21" t="str">
        <f>IF(OR($B1126="",$C1126=""),"",$B1126&amp;"#"&amp;COUNTIFS($B$4:$B1126,$B1126,$C$4:$C1126,"&lt;&gt;"))</f>
        <v/>
      </c>
    </row>
    <row r="1127" spans="1:6" x14ac:dyDescent="0.3">
      <c r="A1127" s="19"/>
      <c r="B1127" s="17"/>
      <c r="C1127" s="18"/>
      <c r="D1127" s="17"/>
      <c r="E1127" s="17"/>
      <c r="F1127" s="21" t="str">
        <f>IF(OR($B1127="",$C1127=""),"",$B1127&amp;"#"&amp;COUNTIFS($B$4:$B1127,$B1127,$C$4:$C1127,"&lt;&gt;"))</f>
        <v/>
      </c>
    </row>
    <row r="1128" spans="1:6" x14ac:dyDescent="0.3">
      <c r="A1128" s="19"/>
      <c r="B1128" s="17"/>
      <c r="C1128" s="18"/>
      <c r="D1128" s="17"/>
      <c r="E1128" s="17"/>
      <c r="F1128" s="21" t="str">
        <f>IF(OR($B1128="",$C1128=""),"",$B1128&amp;"#"&amp;COUNTIFS($B$4:$B1128,$B1128,$C$4:$C1128,"&lt;&gt;"))</f>
        <v/>
      </c>
    </row>
    <row r="1129" spans="1:6" x14ac:dyDescent="0.3">
      <c r="A1129" s="19"/>
      <c r="B1129" s="17"/>
      <c r="C1129" s="18"/>
      <c r="D1129" s="17"/>
      <c r="E1129" s="17"/>
      <c r="F1129" s="21" t="str">
        <f>IF(OR($B1129="",$C1129=""),"",$B1129&amp;"#"&amp;COUNTIFS($B$4:$B1129,$B1129,$C$4:$C1129,"&lt;&gt;"))</f>
        <v/>
      </c>
    </row>
    <row r="1130" spans="1:6" x14ac:dyDescent="0.3">
      <c r="A1130" s="19"/>
      <c r="B1130" s="17"/>
      <c r="C1130" s="18"/>
      <c r="D1130" s="17"/>
      <c r="E1130" s="17"/>
      <c r="F1130" s="21" t="str">
        <f>IF(OR($B1130="",$C1130=""),"",$B1130&amp;"#"&amp;COUNTIFS($B$4:$B1130,$B1130,$C$4:$C1130,"&lt;&gt;"))</f>
        <v/>
      </c>
    </row>
    <row r="1131" spans="1:6" x14ac:dyDescent="0.3">
      <c r="A1131" s="19"/>
      <c r="B1131" s="17"/>
      <c r="C1131" s="18"/>
      <c r="D1131" s="17"/>
      <c r="E1131" s="17"/>
      <c r="F1131" s="21" t="str">
        <f>IF(OR($B1131="",$C1131=""),"",$B1131&amp;"#"&amp;COUNTIFS($B$4:$B1131,$B1131,$C$4:$C1131,"&lt;&gt;"))</f>
        <v/>
      </c>
    </row>
    <row r="1132" spans="1:6" x14ac:dyDescent="0.3">
      <c r="A1132" s="19"/>
      <c r="B1132" s="17"/>
      <c r="C1132" s="18"/>
      <c r="D1132" s="17"/>
      <c r="E1132" s="17"/>
      <c r="F1132" s="21" t="str">
        <f>IF(OR($B1132="",$C1132=""),"",$B1132&amp;"#"&amp;COUNTIFS($B$4:$B1132,$B1132,$C$4:$C1132,"&lt;&gt;"))</f>
        <v/>
      </c>
    </row>
    <row r="1133" spans="1:6" x14ac:dyDescent="0.3">
      <c r="A1133" s="19"/>
      <c r="B1133" s="17"/>
      <c r="C1133" s="18"/>
      <c r="D1133" s="17"/>
      <c r="E1133" s="17"/>
      <c r="F1133" s="21" t="str">
        <f>IF(OR($B1133="",$C1133=""),"",$B1133&amp;"#"&amp;COUNTIFS($B$4:$B1133,$B1133,$C$4:$C1133,"&lt;&gt;"))</f>
        <v/>
      </c>
    </row>
    <row r="1134" spans="1:6" x14ac:dyDescent="0.3">
      <c r="A1134" s="19"/>
      <c r="B1134" s="17"/>
      <c r="C1134" s="18"/>
      <c r="D1134" s="17"/>
      <c r="E1134" s="17"/>
      <c r="F1134" s="21" t="str">
        <f>IF(OR($B1134="",$C1134=""),"",$B1134&amp;"#"&amp;COUNTIFS($B$4:$B1134,$B1134,$C$4:$C1134,"&lt;&gt;"))</f>
        <v/>
      </c>
    </row>
    <row r="1135" spans="1:6" x14ac:dyDescent="0.3">
      <c r="A1135" s="19"/>
      <c r="B1135" s="17"/>
      <c r="C1135" s="18"/>
      <c r="D1135" s="17"/>
      <c r="E1135" s="17"/>
      <c r="F1135" s="21" t="str">
        <f>IF(OR($B1135="",$C1135=""),"",$B1135&amp;"#"&amp;COUNTIFS($B$4:$B1135,$B1135,$C$4:$C1135,"&lt;&gt;"))</f>
        <v/>
      </c>
    </row>
    <row r="1136" spans="1:6" x14ac:dyDescent="0.3">
      <c r="A1136" s="19"/>
      <c r="B1136" s="17"/>
      <c r="C1136" s="18"/>
      <c r="D1136" s="17"/>
      <c r="E1136" s="17"/>
      <c r="F1136" s="21" t="str">
        <f>IF(OR($B1136="",$C1136=""),"",$B1136&amp;"#"&amp;COUNTIFS($B$4:$B1136,$B1136,$C$4:$C1136,"&lt;&gt;"))</f>
        <v/>
      </c>
    </row>
    <row r="1137" spans="1:6" x14ac:dyDescent="0.3">
      <c r="A1137" s="19"/>
      <c r="B1137" s="17"/>
      <c r="C1137" s="18"/>
      <c r="D1137" s="17"/>
      <c r="E1137" s="17"/>
      <c r="F1137" s="21" t="str">
        <f>IF(OR($B1137="",$C1137=""),"",$B1137&amp;"#"&amp;COUNTIFS($B$4:$B1137,$B1137,$C$4:$C1137,"&lt;&gt;"))</f>
        <v/>
      </c>
    </row>
    <row r="1138" spans="1:6" x14ac:dyDescent="0.3">
      <c r="A1138" s="19"/>
      <c r="B1138" s="17"/>
      <c r="C1138" s="18"/>
      <c r="D1138" s="17"/>
      <c r="E1138" s="17"/>
      <c r="F1138" s="21" t="str">
        <f>IF(OR($B1138="",$C1138=""),"",$B1138&amp;"#"&amp;COUNTIFS($B$4:$B1138,$B1138,$C$4:$C1138,"&lt;&gt;"))</f>
        <v/>
      </c>
    </row>
    <row r="1139" spans="1:6" x14ac:dyDescent="0.3">
      <c r="A1139" s="19"/>
      <c r="B1139" s="17"/>
      <c r="C1139" s="18"/>
      <c r="D1139" s="17"/>
      <c r="E1139" s="17"/>
      <c r="F1139" s="21" t="str">
        <f>IF(OR($B1139="",$C1139=""),"",$B1139&amp;"#"&amp;COUNTIFS($B$4:$B1139,$B1139,$C$4:$C1139,"&lt;&gt;"))</f>
        <v/>
      </c>
    </row>
    <row r="1140" spans="1:6" x14ac:dyDescent="0.3">
      <c r="A1140" s="19"/>
      <c r="B1140" s="17"/>
      <c r="C1140" s="18"/>
      <c r="D1140" s="17"/>
      <c r="E1140" s="17"/>
      <c r="F1140" s="21" t="str">
        <f>IF(OR($B1140="",$C1140=""),"",$B1140&amp;"#"&amp;COUNTIFS($B$4:$B1140,$B1140,$C$4:$C1140,"&lt;&gt;"))</f>
        <v/>
      </c>
    </row>
    <row r="1141" spans="1:6" x14ac:dyDescent="0.3">
      <c r="A1141" s="19"/>
      <c r="B1141" s="17"/>
      <c r="C1141" s="18"/>
      <c r="D1141" s="17"/>
      <c r="E1141" s="17"/>
      <c r="F1141" s="21" t="str">
        <f>IF(OR($B1141="",$C1141=""),"",$B1141&amp;"#"&amp;COUNTIFS($B$4:$B1141,$B1141,$C$4:$C1141,"&lt;&gt;"))</f>
        <v/>
      </c>
    </row>
    <row r="1142" spans="1:6" x14ac:dyDescent="0.3">
      <c r="A1142" s="19"/>
      <c r="B1142" s="17"/>
      <c r="C1142" s="18"/>
      <c r="D1142" s="17"/>
      <c r="E1142" s="17"/>
      <c r="F1142" s="21" t="str">
        <f>IF(OR($B1142="",$C1142=""),"",$B1142&amp;"#"&amp;COUNTIFS($B$4:$B1142,$B1142,$C$4:$C1142,"&lt;&gt;"))</f>
        <v/>
      </c>
    </row>
    <row r="1143" spans="1:6" x14ac:dyDescent="0.3">
      <c r="A1143" s="19"/>
      <c r="B1143" s="17"/>
      <c r="C1143" s="18"/>
      <c r="D1143" s="17"/>
      <c r="E1143" s="17"/>
      <c r="F1143" s="21" t="str">
        <f>IF(OR($B1143="",$C1143=""),"",$B1143&amp;"#"&amp;COUNTIFS($B$4:$B1143,$B1143,$C$4:$C1143,"&lt;&gt;"))</f>
        <v/>
      </c>
    </row>
    <row r="1144" spans="1:6" x14ac:dyDescent="0.3">
      <c r="A1144" s="19"/>
      <c r="B1144" s="17"/>
      <c r="C1144" s="18"/>
      <c r="D1144" s="17"/>
      <c r="E1144" s="17"/>
      <c r="F1144" s="21" t="str">
        <f>IF(OR($B1144="",$C1144=""),"",$B1144&amp;"#"&amp;COUNTIFS($B$4:$B1144,$B1144,$C$4:$C1144,"&lt;&gt;"))</f>
        <v/>
      </c>
    </row>
    <row r="1145" spans="1:6" x14ac:dyDescent="0.3">
      <c r="A1145" s="19"/>
      <c r="B1145" s="17"/>
      <c r="C1145" s="18"/>
      <c r="D1145" s="17"/>
      <c r="E1145" s="17"/>
      <c r="F1145" s="21" t="str">
        <f>IF(OR($B1145="",$C1145=""),"",$B1145&amp;"#"&amp;COUNTIFS($B$4:$B1145,$B1145,$C$4:$C1145,"&lt;&gt;"))</f>
        <v/>
      </c>
    </row>
    <row r="1146" spans="1:6" x14ac:dyDescent="0.3">
      <c r="A1146" s="19"/>
      <c r="B1146" s="17"/>
      <c r="C1146" s="18"/>
      <c r="D1146" s="17"/>
      <c r="E1146" s="17"/>
      <c r="F1146" s="21" t="str">
        <f>IF(OR($B1146="",$C1146=""),"",$B1146&amp;"#"&amp;COUNTIFS($B$4:$B1146,$B1146,$C$4:$C1146,"&lt;&gt;"))</f>
        <v/>
      </c>
    </row>
    <row r="1147" spans="1:6" x14ac:dyDescent="0.3">
      <c r="A1147" s="19"/>
      <c r="B1147" s="17"/>
      <c r="C1147" s="18"/>
      <c r="D1147" s="17"/>
      <c r="E1147" s="17"/>
      <c r="F1147" s="21" t="str">
        <f>IF(OR($B1147="",$C1147=""),"",$B1147&amp;"#"&amp;COUNTIFS($B$4:$B1147,$B1147,$C$4:$C1147,"&lt;&gt;"))</f>
        <v/>
      </c>
    </row>
    <row r="1148" spans="1:6" x14ac:dyDescent="0.3">
      <c r="A1148" s="19"/>
      <c r="B1148" s="17"/>
      <c r="C1148" s="18"/>
      <c r="D1148" s="17"/>
      <c r="E1148" s="17"/>
      <c r="F1148" s="21" t="str">
        <f>IF(OR($B1148="",$C1148=""),"",$B1148&amp;"#"&amp;COUNTIFS($B$4:$B1148,$B1148,$C$4:$C1148,"&lt;&gt;"))</f>
        <v/>
      </c>
    </row>
    <row r="1149" spans="1:6" x14ac:dyDescent="0.3">
      <c r="A1149" s="19"/>
      <c r="B1149" s="17"/>
      <c r="C1149" s="18"/>
      <c r="D1149" s="17"/>
      <c r="E1149" s="17"/>
      <c r="F1149" s="21" t="str">
        <f>IF(OR($B1149="",$C1149=""),"",$B1149&amp;"#"&amp;COUNTIFS($B$4:$B1149,$B1149,$C$4:$C1149,"&lt;&gt;"))</f>
        <v/>
      </c>
    </row>
    <row r="1150" spans="1:6" x14ac:dyDescent="0.3">
      <c r="A1150" s="19"/>
      <c r="B1150" s="17"/>
      <c r="C1150" s="18"/>
      <c r="D1150" s="17"/>
      <c r="E1150" s="17"/>
      <c r="F1150" s="21" t="str">
        <f>IF(OR($B1150="",$C1150=""),"",$B1150&amp;"#"&amp;COUNTIFS($B$4:$B1150,$B1150,$C$4:$C1150,"&lt;&gt;"))</f>
        <v/>
      </c>
    </row>
    <row r="1151" spans="1:6" x14ac:dyDescent="0.3">
      <c r="A1151" s="19"/>
      <c r="B1151" s="17"/>
      <c r="C1151" s="18"/>
      <c r="D1151" s="17"/>
      <c r="E1151" s="17"/>
      <c r="F1151" s="21" t="str">
        <f>IF(OR($B1151="",$C1151=""),"",$B1151&amp;"#"&amp;COUNTIFS($B$4:$B1151,$B1151,$C$4:$C1151,"&lt;&gt;"))</f>
        <v/>
      </c>
    </row>
    <row r="1152" spans="1:6" x14ac:dyDescent="0.3">
      <c r="A1152" s="19"/>
      <c r="B1152" s="17"/>
      <c r="C1152" s="18"/>
      <c r="D1152" s="17"/>
      <c r="E1152" s="17"/>
      <c r="F1152" s="21" t="str">
        <f>IF(OR($B1152="",$C1152=""),"",$B1152&amp;"#"&amp;COUNTIFS($B$4:$B1152,$B1152,$C$4:$C1152,"&lt;&gt;"))</f>
        <v/>
      </c>
    </row>
    <row r="1153" spans="1:6" x14ac:dyDescent="0.3">
      <c r="A1153" s="19"/>
      <c r="B1153" s="17"/>
      <c r="C1153" s="18"/>
      <c r="D1153" s="17"/>
      <c r="E1153" s="17"/>
      <c r="F1153" s="21" t="str">
        <f>IF(OR($B1153="",$C1153=""),"",$B1153&amp;"#"&amp;COUNTIFS($B$4:$B1153,$B1153,$C$4:$C1153,"&lt;&gt;"))</f>
        <v/>
      </c>
    </row>
    <row r="1154" spans="1:6" x14ac:dyDescent="0.3">
      <c r="A1154" s="19"/>
      <c r="B1154" s="17"/>
      <c r="C1154" s="18"/>
      <c r="D1154" s="17"/>
      <c r="E1154" s="17"/>
      <c r="F1154" s="21" t="str">
        <f>IF(OR($B1154="",$C1154=""),"",$B1154&amp;"#"&amp;COUNTIFS($B$4:$B1154,$B1154,$C$4:$C1154,"&lt;&gt;"))</f>
        <v/>
      </c>
    </row>
    <row r="1155" spans="1:6" x14ac:dyDescent="0.3">
      <c r="A1155" s="19"/>
      <c r="B1155" s="17"/>
      <c r="C1155" s="18"/>
      <c r="D1155" s="17"/>
      <c r="E1155" s="17"/>
      <c r="F1155" s="21" t="str">
        <f>IF(OR($B1155="",$C1155=""),"",$B1155&amp;"#"&amp;COUNTIFS($B$4:$B1155,$B1155,$C$4:$C1155,"&lt;&gt;"))</f>
        <v/>
      </c>
    </row>
    <row r="1156" spans="1:6" x14ac:dyDescent="0.3">
      <c r="A1156" s="19"/>
      <c r="B1156" s="17"/>
      <c r="C1156" s="18"/>
      <c r="D1156" s="17"/>
      <c r="E1156" s="17"/>
      <c r="F1156" s="21" t="str">
        <f>IF(OR($B1156="",$C1156=""),"",$B1156&amp;"#"&amp;COUNTIFS($B$4:$B1156,$B1156,$C$4:$C1156,"&lt;&gt;"))</f>
        <v/>
      </c>
    </row>
    <row r="1157" spans="1:6" x14ac:dyDescent="0.3">
      <c r="A1157" s="19"/>
      <c r="B1157" s="17"/>
      <c r="C1157" s="18"/>
      <c r="D1157" s="17"/>
      <c r="E1157" s="17"/>
      <c r="F1157" s="21" t="str">
        <f>IF(OR($B1157="",$C1157=""),"",$B1157&amp;"#"&amp;COUNTIFS($B$4:$B1157,$B1157,$C$4:$C1157,"&lt;&gt;"))</f>
        <v/>
      </c>
    </row>
    <row r="1158" spans="1:6" x14ac:dyDescent="0.3">
      <c r="A1158" s="19"/>
      <c r="B1158" s="17"/>
      <c r="C1158" s="18"/>
      <c r="D1158" s="17"/>
      <c r="E1158" s="17"/>
      <c r="F1158" s="21" t="str">
        <f>IF(OR($B1158="",$C1158=""),"",$B1158&amp;"#"&amp;COUNTIFS($B$4:$B1158,$B1158,$C$4:$C1158,"&lt;&gt;"))</f>
        <v/>
      </c>
    </row>
    <row r="1159" spans="1:6" x14ac:dyDescent="0.3">
      <c r="A1159" s="19"/>
      <c r="B1159" s="17"/>
      <c r="C1159" s="18"/>
      <c r="D1159" s="17"/>
      <c r="E1159" s="17"/>
      <c r="F1159" s="21" t="str">
        <f>IF(OR($B1159="",$C1159=""),"",$B1159&amp;"#"&amp;COUNTIFS($B$4:$B1159,$B1159,$C$4:$C1159,"&lt;&gt;"))</f>
        <v/>
      </c>
    </row>
    <row r="1160" spans="1:6" x14ac:dyDescent="0.3">
      <c r="A1160" s="19"/>
      <c r="B1160" s="17"/>
      <c r="C1160" s="18"/>
      <c r="D1160" s="17"/>
      <c r="E1160" s="17"/>
      <c r="F1160" s="21" t="str">
        <f>IF(OR($B1160="",$C1160=""),"",$B1160&amp;"#"&amp;COUNTIFS($B$4:$B1160,$B1160,$C$4:$C1160,"&lt;&gt;"))</f>
        <v/>
      </c>
    </row>
    <row r="1161" spans="1:6" x14ac:dyDescent="0.3">
      <c r="A1161" s="19"/>
      <c r="B1161" s="17"/>
      <c r="C1161" s="18"/>
      <c r="D1161" s="17"/>
      <c r="E1161" s="17"/>
      <c r="F1161" s="21" t="str">
        <f>IF(OR($B1161="",$C1161=""),"",$B1161&amp;"#"&amp;COUNTIFS($B$4:$B1161,$B1161,$C$4:$C1161,"&lt;&gt;"))</f>
        <v/>
      </c>
    </row>
    <row r="1162" spans="1:6" x14ac:dyDescent="0.3">
      <c r="A1162" s="19"/>
      <c r="B1162" s="17"/>
      <c r="C1162" s="18"/>
      <c r="D1162" s="17"/>
      <c r="E1162" s="17"/>
      <c r="F1162" s="21" t="str">
        <f>IF(OR($B1162="",$C1162=""),"",$B1162&amp;"#"&amp;COUNTIFS($B$4:$B1162,$B1162,$C$4:$C1162,"&lt;&gt;"))</f>
        <v/>
      </c>
    </row>
    <row r="1163" spans="1:6" x14ac:dyDescent="0.3">
      <c r="A1163" s="19"/>
      <c r="B1163" s="17"/>
      <c r="C1163" s="18"/>
      <c r="D1163" s="17"/>
      <c r="E1163" s="17"/>
      <c r="F1163" s="21" t="str">
        <f>IF(OR($B1163="",$C1163=""),"",$B1163&amp;"#"&amp;COUNTIFS($B$4:$B1163,$B1163,$C$4:$C1163,"&lt;&gt;"))</f>
        <v/>
      </c>
    </row>
    <row r="1164" spans="1:6" x14ac:dyDescent="0.3">
      <c r="A1164" s="19"/>
      <c r="B1164" s="17"/>
      <c r="C1164" s="18"/>
      <c r="D1164" s="17"/>
      <c r="E1164" s="17"/>
      <c r="F1164" s="21" t="str">
        <f>IF(OR($B1164="",$C1164=""),"",$B1164&amp;"#"&amp;COUNTIFS($B$4:$B1164,$B1164,$C$4:$C1164,"&lt;&gt;"))</f>
        <v/>
      </c>
    </row>
    <row r="1165" spans="1:6" x14ac:dyDescent="0.3">
      <c r="A1165" s="19"/>
      <c r="B1165" s="17"/>
      <c r="C1165" s="18"/>
      <c r="D1165" s="17"/>
      <c r="E1165" s="17"/>
      <c r="F1165" s="21" t="str">
        <f>IF(OR($B1165="",$C1165=""),"",$B1165&amp;"#"&amp;COUNTIFS($B$4:$B1165,$B1165,$C$4:$C1165,"&lt;&gt;"))</f>
        <v/>
      </c>
    </row>
    <row r="1166" spans="1:6" x14ac:dyDescent="0.3">
      <c r="A1166" s="19"/>
      <c r="B1166" s="17"/>
      <c r="C1166" s="18"/>
      <c r="D1166" s="17"/>
      <c r="E1166" s="17"/>
      <c r="F1166" s="21" t="str">
        <f>IF(OR($B1166="",$C1166=""),"",$B1166&amp;"#"&amp;COUNTIFS($B$4:$B1166,$B1166,$C$4:$C1166,"&lt;&gt;"))</f>
        <v/>
      </c>
    </row>
    <row r="1167" spans="1:6" x14ac:dyDescent="0.3">
      <c r="A1167" s="19"/>
      <c r="B1167" s="17"/>
      <c r="C1167" s="18"/>
      <c r="D1167" s="17"/>
      <c r="E1167" s="17"/>
      <c r="F1167" s="21" t="str">
        <f>IF(OR($B1167="",$C1167=""),"",$B1167&amp;"#"&amp;COUNTIFS($B$4:$B1167,$B1167,$C$4:$C1167,"&lt;&gt;"))</f>
        <v/>
      </c>
    </row>
    <row r="1168" spans="1:6" x14ac:dyDescent="0.3">
      <c r="A1168" s="19"/>
      <c r="B1168" s="17"/>
      <c r="C1168" s="18"/>
      <c r="D1168" s="17"/>
      <c r="E1168" s="17"/>
      <c r="F1168" s="21" t="str">
        <f>IF(OR($B1168="",$C1168=""),"",$B1168&amp;"#"&amp;COUNTIFS($B$4:$B1168,$B1168,$C$4:$C1168,"&lt;&gt;"))</f>
        <v/>
      </c>
    </row>
    <row r="1169" spans="1:6" x14ac:dyDescent="0.3">
      <c r="A1169" s="19"/>
      <c r="B1169" s="17"/>
      <c r="C1169" s="18"/>
      <c r="D1169" s="17"/>
      <c r="E1169" s="17"/>
      <c r="F1169" s="21" t="str">
        <f>IF(OR($B1169="",$C1169=""),"",$B1169&amp;"#"&amp;COUNTIFS($B$4:$B1169,$B1169,$C$4:$C1169,"&lt;&gt;"))</f>
        <v/>
      </c>
    </row>
    <row r="1170" spans="1:6" x14ac:dyDescent="0.3">
      <c r="A1170" s="19"/>
      <c r="B1170" s="17"/>
      <c r="C1170" s="18"/>
      <c r="D1170" s="17"/>
      <c r="E1170" s="17"/>
      <c r="F1170" s="21" t="str">
        <f>IF(OR($B1170="",$C1170=""),"",$B1170&amp;"#"&amp;COUNTIFS($B$4:$B1170,$B1170,$C$4:$C1170,"&lt;&gt;"))</f>
        <v/>
      </c>
    </row>
    <row r="1171" spans="1:6" x14ac:dyDescent="0.3">
      <c r="A1171" s="19"/>
      <c r="B1171" s="17"/>
      <c r="C1171" s="18"/>
      <c r="D1171" s="17"/>
      <c r="E1171" s="17"/>
      <c r="F1171" s="21" t="str">
        <f>IF(OR($B1171="",$C1171=""),"",$B1171&amp;"#"&amp;COUNTIFS($B$4:$B1171,$B1171,$C$4:$C1171,"&lt;&gt;"))</f>
        <v/>
      </c>
    </row>
    <row r="1172" spans="1:6" x14ac:dyDescent="0.3">
      <c r="A1172" s="19"/>
      <c r="B1172" s="17"/>
      <c r="C1172" s="18"/>
      <c r="D1172" s="17"/>
      <c r="E1172" s="17"/>
      <c r="F1172" s="21" t="str">
        <f>IF(OR($B1172="",$C1172=""),"",$B1172&amp;"#"&amp;COUNTIFS($B$4:$B1172,$B1172,$C$4:$C1172,"&lt;&gt;"))</f>
        <v/>
      </c>
    </row>
    <row r="1173" spans="1:6" x14ac:dyDescent="0.3">
      <c r="A1173" s="19"/>
      <c r="B1173" s="17"/>
      <c r="C1173" s="18"/>
      <c r="D1173" s="17"/>
      <c r="E1173" s="17"/>
      <c r="F1173" s="21" t="str">
        <f>IF(OR($B1173="",$C1173=""),"",$B1173&amp;"#"&amp;COUNTIFS($B$4:$B1173,$B1173,$C$4:$C1173,"&lt;&gt;"))</f>
        <v/>
      </c>
    </row>
    <row r="1174" spans="1:6" x14ac:dyDescent="0.3">
      <c r="A1174" s="19"/>
      <c r="B1174" s="17"/>
      <c r="C1174" s="18"/>
      <c r="D1174" s="17"/>
      <c r="E1174" s="17"/>
      <c r="F1174" s="21" t="str">
        <f>IF(OR($B1174="",$C1174=""),"",$B1174&amp;"#"&amp;COUNTIFS($B$4:$B1174,$B1174,$C$4:$C1174,"&lt;&gt;"))</f>
        <v/>
      </c>
    </row>
    <row r="1175" spans="1:6" x14ac:dyDescent="0.3">
      <c r="A1175" s="19"/>
      <c r="B1175" s="17"/>
      <c r="C1175" s="18"/>
      <c r="D1175" s="17"/>
      <c r="E1175" s="17"/>
      <c r="F1175" s="21" t="str">
        <f>IF(OR($B1175="",$C1175=""),"",$B1175&amp;"#"&amp;COUNTIFS($B$4:$B1175,$B1175,$C$4:$C1175,"&lt;&gt;"))</f>
        <v/>
      </c>
    </row>
    <row r="1176" spans="1:6" x14ac:dyDescent="0.3">
      <c r="A1176" s="19"/>
      <c r="B1176" s="17"/>
      <c r="C1176" s="18"/>
      <c r="D1176" s="17"/>
      <c r="E1176" s="17"/>
      <c r="F1176" s="21" t="str">
        <f>IF(OR($B1176="",$C1176=""),"",$B1176&amp;"#"&amp;COUNTIFS($B$4:$B1176,$B1176,$C$4:$C1176,"&lt;&gt;"))</f>
        <v/>
      </c>
    </row>
    <row r="1177" spans="1:6" x14ac:dyDescent="0.3">
      <c r="A1177" s="19"/>
      <c r="B1177" s="17"/>
      <c r="C1177" s="18"/>
      <c r="D1177" s="17"/>
      <c r="E1177" s="17"/>
      <c r="F1177" s="21" t="str">
        <f>IF(OR($B1177="",$C1177=""),"",$B1177&amp;"#"&amp;COUNTIFS($B$4:$B1177,$B1177,$C$4:$C1177,"&lt;&gt;"))</f>
        <v/>
      </c>
    </row>
    <row r="1178" spans="1:6" x14ac:dyDescent="0.3">
      <c r="A1178" s="19"/>
      <c r="B1178" s="17"/>
      <c r="C1178" s="18"/>
      <c r="D1178" s="17"/>
      <c r="E1178" s="17"/>
      <c r="F1178" s="21" t="str">
        <f>IF(OR($B1178="",$C1178=""),"",$B1178&amp;"#"&amp;COUNTIFS($B$4:$B1178,$B1178,$C$4:$C1178,"&lt;&gt;"))</f>
        <v/>
      </c>
    </row>
    <row r="1179" spans="1:6" x14ac:dyDescent="0.3">
      <c r="A1179" s="19"/>
      <c r="B1179" s="17"/>
      <c r="C1179" s="18"/>
      <c r="D1179" s="17"/>
      <c r="E1179" s="17"/>
      <c r="F1179" s="21" t="str">
        <f>IF(OR($B1179="",$C1179=""),"",$B1179&amp;"#"&amp;COUNTIFS($B$4:$B1179,$B1179,$C$4:$C1179,"&lt;&gt;"))</f>
        <v/>
      </c>
    </row>
    <row r="1180" spans="1:6" x14ac:dyDescent="0.3">
      <c r="A1180" s="19"/>
      <c r="B1180" s="17"/>
      <c r="C1180" s="18"/>
      <c r="D1180" s="17"/>
      <c r="E1180" s="17"/>
      <c r="F1180" s="21" t="str">
        <f>IF(OR($B1180="",$C1180=""),"",$B1180&amp;"#"&amp;COUNTIFS($B$4:$B1180,$B1180,$C$4:$C1180,"&lt;&gt;"))</f>
        <v/>
      </c>
    </row>
    <row r="1181" spans="1:6" x14ac:dyDescent="0.3">
      <c r="A1181" s="19"/>
      <c r="B1181" s="17"/>
      <c r="C1181" s="18"/>
      <c r="D1181" s="17"/>
      <c r="E1181" s="17"/>
      <c r="F1181" s="21" t="str">
        <f>IF(OR($B1181="",$C1181=""),"",$B1181&amp;"#"&amp;COUNTIFS($B$4:$B1181,$B1181,$C$4:$C1181,"&lt;&gt;"))</f>
        <v/>
      </c>
    </row>
    <row r="1182" spans="1:6" x14ac:dyDescent="0.3">
      <c r="A1182" s="19"/>
      <c r="B1182" s="17"/>
      <c r="C1182" s="18"/>
      <c r="D1182" s="17"/>
      <c r="E1182" s="17"/>
      <c r="F1182" s="21" t="str">
        <f>IF(OR($B1182="",$C1182=""),"",$B1182&amp;"#"&amp;COUNTIFS($B$4:$B1182,$B1182,$C$4:$C1182,"&lt;&gt;"))</f>
        <v/>
      </c>
    </row>
    <row r="1183" spans="1:6" x14ac:dyDescent="0.3">
      <c r="A1183" s="19"/>
      <c r="B1183" s="17"/>
      <c r="C1183" s="18"/>
      <c r="D1183" s="17"/>
      <c r="E1183" s="17"/>
      <c r="F1183" s="21" t="str">
        <f>IF(OR($B1183="",$C1183=""),"",$B1183&amp;"#"&amp;COUNTIFS($B$4:$B1183,$B1183,$C$4:$C1183,"&lt;&gt;"))</f>
        <v/>
      </c>
    </row>
    <row r="1184" spans="1:6" x14ac:dyDescent="0.3">
      <c r="A1184" s="19"/>
      <c r="B1184" s="17"/>
      <c r="C1184" s="18"/>
      <c r="D1184" s="17"/>
      <c r="E1184" s="17"/>
      <c r="F1184" s="21" t="str">
        <f>IF(OR($B1184="",$C1184=""),"",$B1184&amp;"#"&amp;COUNTIFS($B$4:$B1184,$B1184,$C$4:$C1184,"&lt;&gt;"))</f>
        <v/>
      </c>
    </row>
    <row r="1185" spans="1:6" x14ac:dyDescent="0.3">
      <c r="A1185" s="19"/>
      <c r="B1185" s="17"/>
      <c r="C1185" s="18"/>
      <c r="D1185" s="17"/>
      <c r="E1185" s="17"/>
      <c r="F1185" s="21" t="str">
        <f>IF(OR($B1185="",$C1185=""),"",$B1185&amp;"#"&amp;COUNTIFS($B$4:$B1185,$B1185,$C$4:$C1185,"&lt;&gt;"))</f>
        <v/>
      </c>
    </row>
    <row r="1186" spans="1:6" x14ac:dyDescent="0.3">
      <c r="A1186" s="19"/>
      <c r="B1186" s="17"/>
      <c r="C1186" s="18"/>
      <c r="D1186" s="17"/>
      <c r="E1186" s="17"/>
      <c r="F1186" s="21" t="str">
        <f>IF(OR($B1186="",$C1186=""),"",$B1186&amp;"#"&amp;COUNTIFS($B$4:$B1186,$B1186,$C$4:$C1186,"&lt;&gt;"))</f>
        <v/>
      </c>
    </row>
    <row r="1187" spans="1:6" x14ac:dyDescent="0.3">
      <c r="A1187" s="19"/>
      <c r="B1187" s="17"/>
      <c r="C1187" s="18"/>
      <c r="D1187" s="17"/>
      <c r="E1187" s="17"/>
      <c r="F1187" s="21" t="str">
        <f>IF(OR($B1187="",$C1187=""),"",$B1187&amp;"#"&amp;COUNTIFS($B$4:$B1187,$B1187,$C$4:$C1187,"&lt;&gt;"))</f>
        <v/>
      </c>
    </row>
    <row r="1188" spans="1:6" x14ac:dyDescent="0.3">
      <c r="A1188" s="19"/>
      <c r="B1188" s="17"/>
      <c r="C1188" s="18"/>
      <c r="D1188" s="17"/>
      <c r="E1188" s="17"/>
      <c r="F1188" s="21" t="str">
        <f>IF(OR($B1188="",$C1188=""),"",$B1188&amp;"#"&amp;COUNTIFS($B$4:$B1188,$B1188,$C$4:$C1188,"&lt;&gt;"))</f>
        <v/>
      </c>
    </row>
    <row r="1189" spans="1:6" x14ac:dyDescent="0.3">
      <c r="A1189" s="19"/>
      <c r="B1189" s="17"/>
      <c r="C1189" s="18"/>
      <c r="D1189" s="17"/>
      <c r="E1189" s="17"/>
      <c r="F1189" s="21" t="str">
        <f>IF(OR($B1189="",$C1189=""),"",$B1189&amp;"#"&amp;COUNTIFS($B$4:$B1189,$B1189,$C$4:$C1189,"&lt;&gt;"))</f>
        <v/>
      </c>
    </row>
    <row r="1190" spans="1:6" x14ac:dyDescent="0.3">
      <c r="A1190" s="19"/>
      <c r="B1190" s="17"/>
      <c r="C1190" s="18"/>
      <c r="D1190" s="17"/>
      <c r="E1190" s="17"/>
      <c r="F1190" s="21" t="str">
        <f>IF(OR($B1190="",$C1190=""),"",$B1190&amp;"#"&amp;COUNTIFS($B$4:$B1190,$B1190,$C$4:$C1190,"&lt;&gt;"))</f>
        <v/>
      </c>
    </row>
    <row r="1191" spans="1:6" x14ac:dyDescent="0.3">
      <c r="A1191" s="19"/>
      <c r="B1191" s="17"/>
      <c r="C1191" s="18"/>
      <c r="D1191" s="17"/>
      <c r="E1191" s="17"/>
      <c r="F1191" s="21" t="str">
        <f>IF(OR($B1191="",$C1191=""),"",$B1191&amp;"#"&amp;COUNTIFS($B$4:$B1191,$B1191,$C$4:$C1191,"&lt;&gt;"))</f>
        <v/>
      </c>
    </row>
    <row r="1192" spans="1:6" x14ac:dyDescent="0.3">
      <c r="A1192" s="19"/>
      <c r="B1192" s="17"/>
      <c r="C1192" s="18"/>
      <c r="D1192" s="17"/>
      <c r="E1192" s="17"/>
      <c r="F1192" s="21" t="str">
        <f>IF(OR($B1192="",$C1192=""),"",$B1192&amp;"#"&amp;COUNTIFS($B$4:$B1192,$B1192,$C$4:$C1192,"&lt;&gt;"))</f>
        <v/>
      </c>
    </row>
    <row r="1193" spans="1:6" x14ac:dyDescent="0.3">
      <c r="A1193" s="19"/>
      <c r="B1193" s="17"/>
      <c r="C1193" s="18"/>
      <c r="D1193" s="17"/>
      <c r="E1193" s="17"/>
      <c r="F1193" s="21" t="str">
        <f>IF(OR($B1193="",$C1193=""),"",$B1193&amp;"#"&amp;COUNTIFS($B$4:$B1193,$B1193,$C$4:$C1193,"&lt;&gt;"))</f>
        <v/>
      </c>
    </row>
    <row r="1194" spans="1:6" x14ac:dyDescent="0.3">
      <c r="A1194" s="19"/>
      <c r="B1194" s="17"/>
      <c r="C1194" s="18"/>
      <c r="D1194" s="17"/>
      <c r="E1194" s="17"/>
      <c r="F1194" s="21" t="str">
        <f>IF(OR($B1194="",$C1194=""),"",$B1194&amp;"#"&amp;COUNTIFS($B$4:$B1194,$B1194,$C$4:$C1194,"&lt;&gt;"))</f>
        <v/>
      </c>
    </row>
    <row r="1195" spans="1:6" x14ac:dyDescent="0.3">
      <c r="A1195" s="19"/>
      <c r="B1195" s="17"/>
      <c r="C1195" s="18"/>
      <c r="D1195" s="17"/>
      <c r="E1195" s="17"/>
      <c r="F1195" s="21" t="str">
        <f>IF(OR($B1195="",$C1195=""),"",$B1195&amp;"#"&amp;COUNTIFS($B$4:$B1195,$B1195,$C$4:$C1195,"&lt;&gt;"))</f>
        <v/>
      </c>
    </row>
    <row r="1196" spans="1:6" x14ac:dyDescent="0.3">
      <c r="A1196" s="19"/>
      <c r="B1196" s="17"/>
      <c r="C1196" s="18"/>
      <c r="D1196" s="17"/>
      <c r="E1196" s="17"/>
      <c r="F1196" s="21" t="str">
        <f>IF(OR($B1196="",$C1196=""),"",$B1196&amp;"#"&amp;COUNTIFS($B$4:$B1196,$B1196,$C$4:$C1196,"&lt;&gt;"))</f>
        <v/>
      </c>
    </row>
    <row r="1197" spans="1:6" x14ac:dyDescent="0.3">
      <c r="A1197" s="19"/>
      <c r="B1197" s="17"/>
      <c r="C1197" s="18"/>
      <c r="D1197" s="17"/>
      <c r="E1197" s="17"/>
      <c r="F1197" s="21" t="str">
        <f>IF(OR($B1197="",$C1197=""),"",$B1197&amp;"#"&amp;COUNTIFS($B$4:$B1197,$B1197,$C$4:$C1197,"&lt;&gt;"))</f>
        <v/>
      </c>
    </row>
    <row r="1198" spans="1:6" x14ac:dyDescent="0.3">
      <c r="A1198" s="19"/>
      <c r="B1198" s="17"/>
      <c r="C1198" s="18"/>
      <c r="D1198" s="17"/>
      <c r="E1198" s="17"/>
      <c r="F1198" s="21" t="str">
        <f>IF(OR($B1198="",$C1198=""),"",$B1198&amp;"#"&amp;COUNTIFS($B$4:$B1198,$B1198,$C$4:$C1198,"&lt;&gt;"))</f>
        <v/>
      </c>
    </row>
    <row r="1199" spans="1:6" x14ac:dyDescent="0.3">
      <c r="A1199" s="19"/>
      <c r="B1199" s="17"/>
      <c r="C1199" s="18"/>
      <c r="D1199" s="17"/>
      <c r="E1199" s="17"/>
      <c r="F1199" s="21" t="str">
        <f>IF(OR($B1199="",$C1199=""),"",$B1199&amp;"#"&amp;COUNTIFS($B$4:$B1199,$B1199,$C$4:$C1199,"&lt;&gt;"))</f>
        <v/>
      </c>
    </row>
    <row r="1200" spans="1:6" x14ac:dyDescent="0.3">
      <c r="A1200" s="19"/>
      <c r="B1200" s="17"/>
      <c r="C1200" s="18"/>
      <c r="D1200" s="17"/>
      <c r="E1200" s="17"/>
      <c r="F1200" s="21" t="str">
        <f>IF(OR($B1200="",$C1200=""),"",$B1200&amp;"#"&amp;COUNTIFS($B$4:$B1200,$B1200,$C$4:$C1200,"&lt;&gt;"))</f>
        <v/>
      </c>
    </row>
    <row r="1201" spans="1:6" x14ac:dyDescent="0.3">
      <c r="A1201" s="19"/>
      <c r="B1201" s="17"/>
      <c r="C1201" s="18"/>
      <c r="D1201" s="17"/>
      <c r="E1201" s="17"/>
      <c r="F1201" s="21" t="str">
        <f>IF(OR($B1201="",$C1201=""),"",$B1201&amp;"#"&amp;COUNTIFS($B$4:$B1201,$B1201,$C$4:$C1201,"&lt;&gt;"))</f>
        <v/>
      </c>
    </row>
    <row r="1202" spans="1:6" x14ac:dyDescent="0.3">
      <c r="A1202" s="19"/>
      <c r="B1202" s="17"/>
      <c r="C1202" s="18"/>
      <c r="D1202" s="17"/>
      <c r="E1202" s="17"/>
      <c r="F1202" s="21" t="str">
        <f>IF(OR($B1202="",$C1202=""),"",$B1202&amp;"#"&amp;COUNTIFS($B$4:$B1202,$B1202,$C$4:$C1202,"&lt;&gt;"))</f>
        <v/>
      </c>
    </row>
    <row r="1203" spans="1:6" x14ac:dyDescent="0.3">
      <c r="A1203" s="19"/>
      <c r="B1203" s="17"/>
      <c r="C1203" s="18"/>
      <c r="D1203" s="17"/>
      <c r="E1203" s="17"/>
      <c r="F1203" s="21" t="str">
        <f>IF(OR($B1203="",$C1203=""),"",$B1203&amp;"#"&amp;COUNTIFS($B$4:$B1203,$B1203,$C$4:$C1203,"&lt;&gt;"))</f>
        <v/>
      </c>
    </row>
    <row r="1204" spans="1:6" x14ac:dyDescent="0.3">
      <c r="A1204" s="19"/>
      <c r="B1204" s="17"/>
      <c r="C1204" s="18"/>
      <c r="D1204" s="17"/>
      <c r="E1204" s="17"/>
      <c r="F1204" s="21" t="str">
        <f>IF(OR($B1204="",$C1204=""),"",$B1204&amp;"#"&amp;COUNTIFS($B$4:$B1204,$B1204,$C$4:$C1204,"&lt;&gt;"))</f>
        <v/>
      </c>
    </row>
    <row r="1205" spans="1:6" x14ac:dyDescent="0.3">
      <c r="A1205" s="19"/>
      <c r="B1205" s="17"/>
      <c r="C1205" s="18"/>
      <c r="D1205" s="17"/>
      <c r="E1205" s="17"/>
      <c r="F1205" s="21" t="str">
        <f>IF(OR($B1205="",$C1205=""),"",$B1205&amp;"#"&amp;COUNTIFS($B$4:$B1205,$B1205,$C$4:$C1205,"&lt;&gt;"))</f>
        <v/>
      </c>
    </row>
    <row r="1206" spans="1:6" x14ac:dyDescent="0.3">
      <c r="A1206" s="19"/>
      <c r="B1206" s="17"/>
      <c r="C1206" s="18"/>
      <c r="D1206" s="17"/>
      <c r="E1206" s="17"/>
      <c r="F1206" s="21" t="str">
        <f>IF(OR($B1206="",$C1206=""),"",$B1206&amp;"#"&amp;COUNTIFS($B$4:$B1206,$B1206,$C$4:$C1206,"&lt;&gt;"))</f>
        <v/>
      </c>
    </row>
    <row r="1207" spans="1:6" x14ac:dyDescent="0.3">
      <c r="A1207" s="19"/>
      <c r="B1207" s="17"/>
      <c r="C1207" s="18"/>
      <c r="D1207" s="17"/>
      <c r="E1207" s="17"/>
      <c r="F1207" s="21" t="str">
        <f>IF(OR($B1207="",$C1207=""),"",$B1207&amp;"#"&amp;COUNTIFS($B$4:$B1207,$B1207,$C$4:$C1207,"&lt;&gt;"))</f>
        <v/>
      </c>
    </row>
    <row r="1208" spans="1:6" x14ac:dyDescent="0.3">
      <c r="A1208" s="19"/>
      <c r="B1208" s="17"/>
      <c r="C1208" s="18"/>
      <c r="D1208" s="17"/>
      <c r="E1208" s="17"/>
      <c r="F1208" s="21" t="str">
        <f>IF(OR($B1208="",$C1208=""),"",$B1208&amp;"#"&amp;COUNTIFS($B$4:$B1208,$B1208,$C$4:$C1208,"&lt;&gt;"))</f>
        <v/>
      </c>
    </row>
    <row r="1209" spans="1:6" x14ac:dyDescent="0.3">
      <c r="A1209" s="19"/>
      <c r="B1209" s="17"/>
      <c r="C1209" s="18"/>
      <c r="D1209" s="17"/>
      <c r="E1209" s="17"/>
      <c r="F1209" s="21" t="str">
        <f>IF(OR($B1209="",$C1209=""),"",$B1209&amp;"#"&amp;COUNTIFS($B$4:$B1209,$B1209,$C$4:$C1209,"&lt;&gt;"))</f>
        <v/>
      </c>
    </row>
    <row r="1210" spans="1:6" x14ac:dyDescent="0.3">
      <c r="A1210" s="19"/>
      <c r="B1210" s="17"/>
      <c r="C1210" s="18"/>
      <c r="D1210" s="17"/>
      <c r="E1210" s="17"/>
      <c r="F1210" s="21" t="str">
        <f>IF(OR($B1210="",$C1210=""),"",$B1210&amp;"#"&amp;COUNTIFS($B$4:$B1210,$B1210,$C$4:$C1210,"&lt;&gt;"))</f>
        <v/>
      </c>
    </row>
    <row r="1211" spans="1:6" x14ac:dyDescent="0.3">
      <c r="A1211" s="19"/>
      <c r="B1211" s="17"/>
      <c r="C1211" s="18"/>
      <c r="D1211" s="17"/>
      <c r="E1211" s="17"/>
      <c r="F1211" s="21" t="str">
        <f>IF(OR($B1211="",$C1211=""),"",$B1211&amp;"#"&amp;COUNTIFS($B$4:$B1211,$B1211,$C$4:$C1211,"&lt;&gt;"))</f>
        <v/>
      </c>
    </row>
    <row r="1212" spans="1:6" x14ac:dyDescent="0.3">
      <c r="A1212" s="19"/>
      <c r="B1212" s="17"/>
      <c r="C1212" s="18"/>
      <c r="D1212" s="17"/>
      <c r="E1212" s="17"/>
      <c r="F1212" s="21" t="str">
        <f>IF(OR($B1212="",$C1212=""),"",$B1212&amp;"#"&amp;COUNTIFS($B$4:$B1212,$B1212,$C$4:$C1212,"&lt;&gt;"))</f>
        <v/>
      </c>
    </row>
    <row r="1213" spans="1:6" x14ac:dyDescent="0.3">
      <c r="A1213" s="19"/>
      <c r="B1213" s="17"/>
      <c r="C1213" s="18"/>
      <c r="D1213" s="17"/>
      <c r="E1213" s="17"/>
      <c r="F1213" s="21" t="str">
        <f>IF(OR($B1213="",$C1213=""),"",$B1213&amp;"#"&amp;COUNTIFS($B$4:$B1213,$B1213,$C$4:$C1213,"&lt;&gt;"))</f>
        <v/>
      </c>
    </row>
    <row r="1214" spans="1:6" x14ac:dyDescent="0.3">
      <c r="A1214" s="19"/>
      <c r="B1214" s="17"/>
      <c r="C1214" s="18"/>
      <c r="D1214" s="17"/>
      <c r="E1214" s="17"/>
      <c r="F1214" s="21" t="str">
        <f>IF(OR($B1214="",$C1214=""),"",$B1214&amp;"#"&amp;COUNTIFS($B$4:$B1214,$B1214,$C$4:$C1214,"&lt;&gt;"))</f>
        <v/>
      </c>
    </row>
    <row r="1215" spans="1:6" x14ac:dyDescent="0.3">
      <c r="A1215" s="19"/>
      <c r="B1215" s="17"/>
      <c r="C1215" s="18"/>
      <c r="D1215" s="17"/>
      <c r="E1215" s="17"/>
      <c r="F1215" s="21" t="str">
        <f>IF(OR($B1215="",$C1215=""),"",$B1215&amp;"#"&amp;COUNTIFS($B$4:$B1215,$B1215,$C$4:$C1215,"&lt;&gt;"))</f>
        <v/>
      </c>
    </row>
    <row r="1216" spans="1:6" x14ac:dyDescent="0.3">
      <c r="A1216" s="19"/>
      <c r="B1216" s="17"/>
      <c r="C1216" s="18"/>
      <c r="D1216" s="17"/>
      <c r="E1216" s="17"/>
      <c r="F1216" s="21" t="str">
        <f>IF(OR($B1216="",$C1216=""),"",$B1216&amp;"#"&amp;COUNTIFS($B$4:$B1216,$B1216,$C$4:$C1216,"&lt;&gt;"))</f>
        <v/>
      </c>
    </row>
    <row r="1217" spans="1:6" x14ac:dyDescent="0.3">
      <c r="A1217" s="19"/>
      <c r="B1217" s="17"/>
      <c r="C1217" s="18"/>
      <c r="D1217" s="17"/>
      <c r="E1217" s="17"/>
      <c r="F1217" s="21" t="str">
        <f>IF(OR($B1217="",$C1217=""),"",$B1217&amp;"#"&amp;COUNTIFS($B$4:$B1217,$B1217,$C$4:$C1217,"&lt;&gt;"))</f>
        <v/>
      </c>
    </row>
    <row r="1218" spans="1:6" x14ac:dyDescent="0.3">
      <c r="A1218" s="19"/>
      <c r="B1218" s="17"/>
      <c r="C1218" s="18"/>
      <c r="D1218" s="17"/>
      <c r="E1218" s="17"/>
      <c r="F1218" s="21" t="str">
        <f>IF(OR($B1218="",$C1218=""),"",$B1218&amp;"#"&amp;COUNTIFS($B$4:$B1218,$B1218,$C$4:$C1218,"&lt;&gt;"))</f>
        <v/>
      </c>
    </row>
    <row r="1219" spans="1:6" x14ac:dyDescent="0.3">
      <c r="A1219" s="19"/>
      <c r="B1219" s="17"/>
      <c r="C1219" s="18"/>
      <c r="D1219" s="17"/>
      <c r="E1219" s="17"/>
      <c r="F1219" s="21" t="str">
        <f>IF(OR($B1219="",$C1219=""),"",$B1219&amp;"#"&amp;COUNTIFS($B$4:$B1219,$B1219,$C$4:$C1219,"&lt;&gt;"))</f>
        <v/>
      </c>
    </row>
    <row r="1220" spans="1:6" x14ac:dyDescent="0.3">
      <c r="A1220" s="19"/>
      <c r="B1220" s="17"/>
      <c r="C1220" s="18"/>
      <c r="D1220" s="17"/>
      <c r="E1220" s="17"/>
      <c r="F1220" s="21" t="str">
        <f>IF(OR($B1220="",$C1220=""),"",$B1220&amp;"#"&amp;COUNTIFS($B$4:$B1220,$B1220,$C$4:$C1220,"&lt;&gt;"))</f>
        <v/>
      </c>
    </row>
    <row r="1221" spans="1:6" x14ac:dyDescent="0.3">
      <c r="A1221" s="19"/>
      <c r="B1221" s="17"/>
      <c r="C1221" s="18"/>
      <c r="D1221" s="17"/>
      <c r="E1221" s="17"/>
      <c r="F1221" s="21" t="str">
        <f>IF(OR($B1221="",$C1221=""),"",$B1221&amp;"#"&amp;COUNTIFS($B$4:$B1221,$B1221,$C$4:$C1221,"&lt;&gt;"))</f>
        <v/>
      </c>
    </row>
    <row r="1222" spans="1:6" x14ac:dyDescent="0.3">
      <c r="A1222" s="19"/>
      <c r="B1222" s="17"/>
      <c r="C1222" s="18"/>
      <c r="D1222" s="17"/>
      <c r="E1222" s="17"/>
      <c r="F1222" s="21" t="str">
        <f>IF(OR($B1222="",$C1222=""),"",$B1222&amp;"#"&amp;COUNTIFS($B$4:$B1222,$B1222,$C$4:$C1222,"&lt;&gt;"))</f>
        <v/>
      </c>
    </row>
    <row r="1223" spans="1:6" x14ac:dyDescent="0.3">
      <c r="A1223" s="19"/>
      <c r="B1223" s="17"/>
      <c r="C1223" s="18"/>
      <c r="D1223" s="17"/>
      <c r="E1223" s="17"/>
      <c r="F1223" s="21" t="str">
        <f>IF(OR($B1223="",$C1223=""),"",$B1223&amp;"#"&amp;COUNTIFS($B$4:$B1223,$B1223,$C$4:$C1223,"&lt;&gt;"))</f>
        <v/>
      </c>
    </row>
    <row r="1224" spans="1:6" x14ac:dyDescent="0.3">
      <c r="A1224" s="19"/>
      <c r="B1224" s="17"/>
      <c r="C1224" s="18"/>
      <c r="D1224" s="17"/>
      <c r="E1224" s="17"/>
      <c r="F1224" s="21" t="str">
        <f>IF(OR($B1224="",$C1224=""),"",$B1224&amp;"#"&amp;COUNTIFS($B$4:$B1224,$B1224,$C$4:$C1224,"&lt;&gt;"))</f>
        <v/>
      </c>
    </row>
    <row r="1225" spans="1:6" x14ac:dyDescent="0.3">
      <c r="A1225" s="19"/>
      <c r="B1225" s="17"/>
      <c r="C1225" s="18"/>
      <c r="D1225" s="17"/>
      <c r="E1225" s="17"/>
      <c r="F1225" s="21" t="str">
        <f>IF(OR($B1225="",$C1225=""),"",$B1225&amp;"#"&amp;COUNTIFS($B$4:$B1225,$B1225,$C$4:$C1225,"&lt;&gt;"))</f>
        <v/>
      </c>
    </row>
    <row r="1226" spans="1:6" x14ac:dyDescent="0.3">
      <c r="A1226" s="19"/>
      <c r="B1226" s="17"/>
      <c r="C1226" s="18"/>
      <c r="D1226" s="17"/>
      <c r="E1226" s="17"/>
      <c r="F1226" s="21" t="str">
        <f>IF(OR($B1226="",$C1226=""),"",$B1226&amp;"#"&amp;COUNTIFS($B$4:$B1226,$B1226,$C$4:$C1226,"&lt;&gt;"))</f>
        <v/>
      </c>
    </row>
    <row r="1227" spans="1:6" x14ac:dyDescent="0.3">
      <c r="A1227" s="19"/>
      <c r="B1227" s="17"/>
      <c r="C1227" s="18"/>
      <c r="D1227" s="17"/>
      <c r="E1227" s="17"/>
      <c r="F1227" s="21" t="str">
        <f>IF(OR($B1227="",$C1227=""),"",$B1227&amp;"#"&amp;COUNTIFS($B$4:$B1227,$B1227,$C$4:$C1227,"&lt;&gt;"))</f>
        <v/>
      </c>
    </row>
    <row r="1228" spans="1:6" x14ac:dyDescent="0.3">
      <c r="A1228" s="19"/>
      <c r="B1228" s="17"/>
      <c r="C1228" s="18"/>
      <c r="D1228" s="17"/>
      <c r="E1228" s="17"/>
      <c r="F1228" s="21" t="str">
        <f>IF(OR($B1228="",$C1228=""),"",$B1228&amp;"#"&amp;COUNTIFS($B$4:$B1228,$B1228,$C$4:$C1228,"&lt;&gt;"))</f>
        <v/>
      </c>
    </row>
    <row r="1229" spans="1:6" x14ac:dyDescent="0.3">
      <c r="A1229" s="19"/>
      <c r="B1229" s="17"/>
      <c r="C1229" s="18"/>
      <c r="D1229" s="17"/>
      <c r="E1229" s="17"/>
      <c r="F1229" s="21" t="str">
        <f>IF(OR($B1229="",$C1229=""),"",$B1229&amp;"#"&amp;COUNTIFS($B$4:$B1229,$B1229,$C$4:$C1229,"&lt;&gt;"))</f>
        <v/>
      </c>
    </row>
    <row r="1230" spans="1:6" x14ac:dyDescent="0.3">
      <c r="A1230" s="19"/>
      <c r="B1230" s="17"/>
      <c r="C1230" s="18"/>
      <c r="D1230" s="17"/>
      <c r="E1230" s="17"/>
      <c r="F1230" s="21" t="str">
        <f>IF(OR($B1230="",$C1230=""),"",$B1230&amp;"#"&amp;COUNTIFS($B$4:$B1230,$B1230,$C$4:$C1230,"&lt;&gt;"))</f>
        <v/>
      </c>
    </row>
    <row r="1231" spans="1:6" x14ac:dyDescent="0.3">
      <c r="A1231" s="19"/>
      <c r="B1231" s="17"/>
      <c r="C1231" s="18"/>
      <c r="D1231" s="17"/>
      <c r="E1231" s="17"/>
      <c r="F1231" s="21" t="str">
        <f>IF(OR($B1231="",$C1231=""),"",$B1231&amp;"#"&amp;COUNTIFS($B$4:$B1231,$B1231,$C$4:$C1231,"&lt;&gt;"))</f>
        <v/>
      </c>
    </row>
    <row r="1232" spans="1:6" x14ac:dyDescent="0.3">
      <c r="A1232" s="19"/>
      <c r="B1232" s="17"/>
      <c r="C1232" s="18"/>
      <c r="D1232" s="17"/>
      <c r="E1232" s="17"/>
      <c r="F1232" s="21" t="str">
        <f>IF(OR($B1232="",$C1232=""),"",$B1232&amp;"#"&amp;COUNTIFS($B$4:$B1232,$B1232,$C$4:$C1232,"&lt;&gt;"))</f>
        <v/>
      </c>
    </row>
    <row r="1233" spans="1:6" x14ac:dyDescent="0.3">
      <c r="A1233" s="19"/>
      <c r="B1233" s="17"/>
      <c r="C1233" s="18"/>
      <c r="D1233" s="17"/>
      <c r="E1233" s="17"/>
      <c r="F1233" s="21" t="str">
        <f>IF(OR($B1233="",$C1233=""),"",$B1233&amp;"#"&amp;COUNTIFS($B$4:$B1233,$B1233,$C$4:$C1233,"&lt;&gt;"))</f>
        <v/>
      </c>
    </row>
    <row r="1234" spans="1:6" x14ac:dyDescent="0.3">
      <c r="A1234" s="19"/>
      <c r="B1234" s="17"/>
      <c r="C1234" s="18"/>
      <c r="D1234" s="17"/>
      <c r="E1234" s="17"/>
      <c r="F1234" s="21" t="str">
        <f>IF(OR($B1234="",$C1234=""),"",$B1234&amp;"#"&amp;COUNTIFS($B$4:$B1234,$B1234,$C$4:$C1234,"&lt;&gt;"))</f>
        <v/>
      </c>
    </row>
    <row r="1235" spans="1:6" x14ac:dyDescent="0.3">
      <c r="A1235" s="19"/>
      <c r="B1235" s="17"/>
      <c r="C1235" s="18"/>
      <c r="D1235" s="17"/>
      <c r="E1235" s="17"/>
      <c r="F1235" s="21" t="str">
        <f>IF(OR($B1235="",$C1235=""),"",$B1235&amp;"#"&amp;COUNTIFS($B$4:$B1235,$B1235,$C$4:$C1235,"&lt;&gt;"))</f>
        <v/>
      </c>
    </row>
    <row r="1236" spans="1:6" x14ac:dyDescent="0.3">
      <c r="A1236" s="19"/>
      <c r="B1236" s="17"/>
      <c r="C1236" s="18"/>
      <c r="D1236" s="17"/>
      <c r="E1236" s="17"/>
      <c r="F1236" s="21" t="str">
        <f>IF(OR($B1236="",$C1236=""),"",$B1236&amp;"#"&amp;COUNTIFS($B$4:$B1236,$B1236,$C$4:$C1236,"&lt;&gt;"))</f>
        <v/>
      </c>
    </row>
    <row r="1237" spans="1:6" x14ac:dyDescent="0.3">
      <c r="A1237" s="19"/>
      <c r="B1237" s="17"/>
      <c r="C1237" s="18"/>
      <c r="D1237" s="17"/>
      <c r="E1237" s="17"/>
      <c r="F1237" s="21" t="str">
        <f>IF(OR($B1237="",$C1237=""),"",$B1237&amp;"#"&amp;COUNTIFS($B$4:$B1237,$B1237,$C$4:$C1237,"&lt;&gt;"))</f>
        <v/>
      </c>
    </row>
    <row r="1238" spans="1:6" x14ac:dyDescent="0.3">
      <c r="A1238" s="19"/>
      <c r="B1238" s="17"/>
      <c r="C1238" s="18"/>
      <c r="D1238" s="17"/>
      <c r="E1238" s="17"/>
      <c r="F1238" s="21" t="str">
        <f>IF(OR($B1238="",$C1238=""),"",$B1238&amp;"#"&amp;COUNTIFS($B$4:$B1238,$B1238,$C$4:$C1238,"&lt;&gt;"))</f>
        <v/>
      </c>
    </row>
    <row r="1239" spans="1:6" x14ac:dyDescent="0.3">
      <c r="A1239" s="19"/>
      <c r="B1239" s="17"/>
      <c r="C1239" s="18"/>
      <c r="D1239" s="17"/>
      <c r="E1239" s="17"/>
      <c r="F1239" s="21" t="str">
        <f>IF(OR($B1239="",$C1239=""),"",$B1239&amp;"#"&amp;COUNTIFS($B$4:$B1239,$B1239,$C$4:$C1239,"&lt;&gt;"))</f>
        <v/>
      </c>
    </row>
    <row r="1240" spans="1:6" x14ac:dyDescent="0.3">
      <c r="A1240" s="19"/>
      <c r="B1240" s="17"/>
      <c r="C1240" s="18"/>
      <c r="D1240" s="17"/>
      <c r="E1240" s="17"/>
      <c r="F1240" s="21" t="str">
        <f>IF(OR($B1240="",$C1240=""),"",$B1240&amp;"#"&amp;COUNTIFS($B$4:$B1240,$B1240,$C$4:$C1240,"&lt;&gt;"))</f>
        <v/>
      </c>
    </row>
    <row r="1241" spans="1:6" x14ac:dyDescent="0.3">
      <c r="A1241" s="19"/>
      <c r="B1241" s="17"/>
      <c r="C1241" s="18"/>
      <c r="D1241" s="17"/>
      <c r="E1241" s="17"/>
      <c r="F1241" s="21" t="str">
        <f>IF(OR($B1241="",$C1241=""),"",$B1241&amp;"#"&amp;COUNTIFS($B$4:$B1241,$B1241,$C$4:$C1241,"&lt;&gt;"))</f>
        <v/>
      </c>
    </row>
    <row r="1242" spans="1:6" x14ac:dyDescent="0.3">
      <c r="A1242" s="19"/>
      <c r="B1242" s="17"/>
      <c r="C1242" s="18"/>
      <c r="D1242" s="17"/>
      <c r="E1242" s="17"/>
      <c r="F1242" s="21" t="str">
        <f>IF(OR($B1242="",$C1242=""),"",$B1242&amp;"#"&amp;COUNTIFS($B$4:$B1242,$B1242,$C$4:$C1242,"&lt;&gt;"))</f>
        <v/>
      </c>
    </row>
    <row r="1243" spans="1:6" x14ac:dyDescent="0.3">
      <c r="A1243" s="19"/>
      <c r="B1243" s="17"/>
      <c r="C1243" s="18"/>
      <c r="D1243" s="17"/>
      <c r="E1243" s="17"/>
      <c r="F1243" s="21" t="str">
        <f>IF(OR($B1243="",$C1243=""),"",$B1243&amp;"#"&amp;COUNTIFS($B$4:$B1243,$B1243,$C$4:$C1243,"&lt;&gt;"))</f>
        <v/>
      </c>
    </row>
    <row r="1244" spans="1:6" x14ac:dyDescent="0.3">
      <c r="A1244" s="19"/>
      <c r="B1244" s="17"/>
      <c r="C1244" s="18"/>
      <c r="D1244" s="17"/>
      <c r="E1244" s="17"/>
      <c r="F1244" s="21" t="str">
        <f>IF(OR($B1244="",$C1244=""),"",$B1244&amp;"#"&amp;COUNTIFS($B$4:$B1244,$B1244,$C$4:$C1244,"&lt;&gt;"))</f>
        <v/>
      </c>
    </row>
    <row r="1245" spans="1:6" x14ac:dyDescent="0.3">
      <c r="A1245" s="19"/>
      <c r="B1245" s="17"/>
      <c r="C1245" s="18"/>
      <c r="D1245" s="17"/>
      <c r="E1245" s="17"/>
      <c r="F1245" s="21" t="str">
        <f>IF(OR($B1245="",$C1245=""),"",$B1245&amp;"#"&amp;COUNTIFS($B$4:$B1245,$B1245,$C$4:$C1245,"&lt;&gt;"))</f>
        <v/>
      </c>
    </row>
    <row r="1246" spans="1:6" x14ac:dyDescent="0.3">
      <c r="A1246" s="19"/>
      <c r="B1246" s="17"/>
      <c r="C1246" s="18"/>
      <c r="D1246" s="17"/>
      <c r="E1246" s="17"/>
      <c r="F1246" s="21" t="str">
        <f>IF(OR($B1246="",$C1246=""),"",$B1246&amp;"#"&amp;COUNTIFS($B$4:$B1246,$B1246,$C$4:$C1246,"&lt;&gt;"))</f>
        <v/>
      </c>
    </row>
    <row r="1247" spans="1:6" x14ac:dyDescent="0.3">
      <c r="A1247" s="19"/>
      <c r="B1247" s="17"/>
      <c r="C1247" s="18"/>
      <c r="D1247" s="17"/>
      <c r="E1247" s="17"/>
      <c r="F1247" s="21" t="str">
        <f>IF(OR($B1247="",$C1247=""),"",$B1247&amp;"#"&amp;COUNTIFS($B$4:$B1247,$B1247,$C$4:$C1247,"&lt;&gt;"))</f>
        <v/>
      </c>
    </row>
    <row r="1248" spans="1:6" x14ac:dyDescent="0.3">
      <c r="A1248" s="19"/>
      <c r="B1248" s="17"/>
      <c r="C1248" s="18"/>
      <c r="D1248" s="17"/>
      <c r="E1248" s="17"/>
      <c r="F1248" s="21" t="str">
        <f>IF(OR($B1248="",$C1248=""),"",$B1248&amp;"#"&amp;COUNTIFS($B$4:$B1248,$B1248,$C$4:$C1248,"&lt;&gt;"))</f>
        <v/>
      </c>
    </row>
    <row r="1249" spans="1:6" x14ac:dyDescent="0.3">
      <c r="A1249" s="19"/>
      <c r="B1249" s="17"/>
      <c r="C1249" s="18"/>
      <c r="D1249" s="17"/>
      <c r="E1249" s="17"/>
      <c r="F1249" s="21" t="str">
        <f>IF(OR($B1249="",$C1249=""),"",$B1249&amp;"#"&amp;COUNTIFS($B$4:$B1249,$B1249,$C$4:$C1249,"&lt;&gt;"))</f>
        <v/>
      </c>
    </row>
    <row r="1250" spans="1:6" x14ac:dyDescent="0.3">
      <c r="A1250" s="19"/>
      <c r="B1250" s="17"/>
      <c r="C1250" s="18"/>
      <c r="D1250" s="17"/>
      <c r="E1250" s="17"/>
      <c r="F1250" s="21" t="str">
        <f>IF(OR($B1250="",$C1250=""),"",$B1250&amp;"#"&amp;COUNTIFS($B$4:$B1250,$B1250,$C$4:$C1250,"&lt;&gt;"))</f>
        <v/>
      </c>
    </row>
    <row r="1251" spans="1:6" x14ac:dyDescent="0.3">
      <c r="A1251" s="19"/>
      <c r="B1251" s="17"/>
      <c r="C1251" s="18"/>
      <c r="D1251" s="17"/>
      <c r="E1251" s="17"/>
      <c r="F1251" s="21" t="str">
        <f>IF(OR($B1251="",$C1251=""),"",$B1251&amp;"#"&amp;COUNTIFS($B$4:$B1251,$B1251,$C$4:$C1251,"&lt;&gt;"))</f>
        <v/>
      </c>
    </row>
    <row r="1252" spans="1:6" x14ac:dyDescent="0.3">
      <c r="A1252" s="19"/>
      <c r="B1252" s="17"/>
      <c r="C1252" s="18"/>
      <c r="D1252" s="17"/>
      <c r="E1252" s="17"/>
      <c r="F1252" s="21" t="str">
        <f>IF(OR($B1252="",$C1252=""),"",$B1252&amp;"#"&amp;COUNTIFS($B$4:$B1252,$B1252,$C$4:$C1252,"&lt;&gt;"))</f>
        <v/>
      </c>
    </row>
    <row r="1253" spans="1:6" x14ac:dyDescent="0.3">
      <c r="A1253" s="19"/>
      <c r="B1253" s="17"/>
      <c r="C1253" s="18"/>
      <c r="D1253" s="17"/>
      <c r="E1253" s="17"/>
      <c r="F1253" s="21" t="str">
        <f>IF(OR($B1253="",$C1253=""),"",$B1253&amp;"#"&amp;COUNTIFS($B$4:$B1253,$B1253,$C$4:$C1253,"&lt;&gt;"))</f>
        <v/>
      </c>
    </row>
    <row r="1254" spans="1:6" x14ac:dyDescent="0.3">
      <c r="A1254" s="19"/>
      <c r="B1254" s="17"/>
      <c r="C1254" s="18"/>
      <c r="D1254" s="17"/>
      <c r="E1254" s="17"/>
      <c r="F1254" s="21" t="str">
        <f>IF(OR($B1254="",$C1254=""),"",$B1254&amp;"#"&amp;COUNTIFS($B$4:$B1254,$B1254,$C$4:$C1254,"&lt;&gt;"))</f>
        <v/>
      </c>
    </row>
    <row r="1255" spans="1:6" x14ac:dyDescent="0.3">
      <c r="A1255" s="19"/>
      <c r="B1255" s="17"/>
      <c r="C1255" s="18"/>
      <c r="D1255" s="17"/>
      <c r="E1255" s="17"/>
      <c r="F1255" s="21" t="str">
        <f>IF(OR($B1255="",$C1255=""),"",$B1255&amp;"#"&amp;COUNTIFS($B$4:$B1255,$B1255,$C$4:$C1255,"&lt;&gt;"))</f>
        <v/>
      </c>
    </row>
    <row r="1256" spans="1:6" x14ac:dyDescent="0.3">
      <c r="A1256" s="19"/>
      <c r="B1256" s="17"/>
      <c r="C1256" s="18"/>
      <c r="D1256" s="17"/>
      <c r="E1256" s="17"/>
      <c r="F1256" s="21" t="str">
        <f>IF(OR($B1256="",$C1256=""),"",$B1256&amp;"#"&amp;COUNTIFS($B$4:$B1256,$B1256,$C$4:$C1256,"&lt;&gt;"))</f>
        <v/>
      </c>
    </row>
    <row r="1257" spans="1:6" x14ac:dyDescent="0.3">
      <c r="A1257" s="19"/>
      <c r="B1257" s="17"/>
      <c r="C1257" s="18"/>
      <c r="D1257" s="17"/>
      <c r="E1257" s="17"/>
      <c r="F1257" s="21" t="str">
        <f>IF(OR($B1257="",$C1257=""),"",$B1257&amp;"#"&amp;COUNTIFS($B$4:$B1257,$B1257,$C$4:$C1257,"&lt;&gt;"))</f>
        <v/>
      </c>
    </row>
    <row r="1258" spans="1:6" x14ac:dyDescent="0.3">
      <c r="A1258" s="19"/>
      <c r="B1258" s="17"/>
      <c r="C1258" s="18"/>
      <c r="D1258" s="17"/>
      <c r="E1258" s="17"/>
      <c r="F1258" s="21" t="str">
        <f>IF(OR($B1258="",$C1258=""),"",$B1258&amp;"#"&amp;COUNTIFS($B$4:$B1258,$B1258,$C$4:$C1258,"&lt;&gt;"))</f>
        <v/>
      </c>
    </row>
    <row r="1259" spans="1:6" x14ac:dyDescent="0.3">
      <c r="A1259" s="19"/>
      <c r="B1259" s="17"/>
      <c r="C1259" s="18"/>
      <c r="D1259" s="17"/>
      <c r="E1259" s="17"/>
      <c r="F1259" s="21" t="str">
        <f>IF(OR($B1259="",$C1259=""),"",$B1259&amp;"#"&amp;COUNTIFS($B$4:$B1259,$B1259,$C$4:$C1259,"&lt;&gt;"))</f>
        <v/>
      </c>
    </row>
    <row r="1260" spans="1:6" x14ac:dyDescent="0.3">
      <c r="A1260" s="19"/>
      <c r="B1260" s="17"/>
      <c r="C1260" s="18"/>
      <c r="D1260" s="17"/>
      <c r="E1260" s="17"/>
      <c r="F1260" s="21" t="str">
        <f>IF(OR($B1260="",$C1260=""),"",$B1260&amp;"#"&amp;COUNTIFS($B$4:$B1260,$B1260,$C$4:$C1260,"&lt;&gt;"))</f>
        <v/>
      </c>
    </row>
    <row r="1261" spans="1:6" x14ac:dyDescent="0.3">
      <c r="A1261" s="19"/>
      <c r="B1261" s="17"/>
      <c r="C1261" s="18"/>
      <c r="D1261" s="17"/>
      <c r="E1261" s="17"/>
      <c r="F1261" s="21" t="str">
        <f>IF(OR($B1261="",$C1261=""),"",$B1261&amp;"#"&amp;COUNTIFS($B$4:$B1261,$B1261,$C$4:$C1261,"&lt;&gt;"))</f>
        <v/>
      </c>
    </row>
    <row r="1262" spans="1:6" x14ac:dyDescent="0.3">
      <c r="A1262" s="19"/>
      <c r="B1262" s="17"/>
      <c r="C1262" s="18"/>
      <c r="D1262" s="17"/>
      <c r="E1262" s="17"/>
      <c r="F1262" s="21" t="str">
        <f>IF(OR($B1262="",$C1262=""),"",$B1262&amp;"#"&amp;COUNTIFS($B$4:$B1262,$B1262,$C$4:$C1262,"&lt;&gt;"))</f>
        <v/>
      </c>
    </row>
    <row r="1263" spans="1:6" x14ac:dyDescent="0.3">
      <c r="A1263" s="19"/>
      <c r="B1263" s="17"/>
      <c r="C1263" s="18"/>
      <c r="D1263" s="17"/>
      <c r="E1263" s="17"/>
      <c r="F1263" s="21" t="str">
        <f>IF(OR($B1263="",$C1263=""),"",$B1263&amp;"#"&amp;COUNTIFS($B$4:$B1263,$B1263,$C$4:$C1263,"&lt;&gt;"))</f>
        <v/>
      </c>
    </row>
    <row r="1264" spans="1:6" x14ac:dyDescent="0.3">
      <c r="A1264" s="19"/>
      <c r="B1264" s="17"/>
      <c r="C1264" s="18"/>
      <c r="D1264" s="17"/>
      <c r="E1264" s="17"/>
      <c r="F1264" s="21" t="str">
        <f>IF(OR($B1264="",$C1264=""),"",$B1264&amp;"#"&amp;COUNTIFS($B$4:$B1264,$B1264,$C$4:$C1264,"&lt;&gt;"))</f>
        <v/>
      </c>
    </row>
    <row r="1265" spans="1:6" x14ac:dyDescent="0.3">
      <c r="A1265" s="19"/>
      <c r="B1265" s="17"/>
      <c r="C1265" s="18"/>
      <c r="D1265" s="17"/>
      <c r="E1265" s="17"/>
      <c r="F1265" s="21" t="str">
        <f>IF(OR($B1265="",$C1265=""),"",$B1265&amp;"#"&amp;COUNTIFS($B$4:$B1265,$B1265,$C$4:$C1265,"&lt;&gt;"))</f>
        <v/>
      </c>
    </row>
    <row r="1266" spans="1:6" x14ac:dyDescent="0.3">
      <c r="A1266" s="19"/>
      <c r="B1266" s="17"/>
      <c r="C1266" s="18"/>
      <c r="D1266" s="17"/>
      <c r="E1266" s="17"/>
      <c r="F1266" s="21" t="str">
        <f>IF(OR($B1266="",$C1266=""),"",$B1266&amp;"#"&amp;COUNTIFS($B$4:$B1266,$B1266,$C$4:$C1266,"&lt;&gt;"))</f>
        <v/>
      </c>
    </row>
    <row r="1267" spans="1:6" x14ac:dyDescent="0.3">
      <c r="A1267" s="19"/>
      <c r="B1267" s="17"/>
      <c r="C1267" s="18"/>
      <c r="D1267" s="17"/>
      <c r="E1267" s="17"/>
      <c r="F1267" s="21" t="str">
        <f>IF(OR($B1267="",$C1267=""),"",$B1267&amp;"#"&amp;COUNTIFS($B$4:$B1267,$B1267,$C$4:$C1267,"&lt;&gt;"))</f>
        <v/>
      </c>
    </row>
    <row r="1268" spans="1:6" x14ac:dyDescent="0.3">
      <c r="A1268" s="19"/>
      <c r="B1268" s="17"/>
      <c r="C1268" s="18"/>
      <c r="D1268" s="17"/>
      <c r="E1268" s="17"/>
      <c r="F1268" s="21" t="str">
        <f>IF(OR($B1268="",$C1268=""),"",$B1268&amp;"#"&amp;COUNTIFS($B$4:$B1268,$B1268,$C$4:$C1268,"&lt;&gt;"))</f>
        <v/>
      </c>
    </row>
    <row r="1269" spans="1:6" x14ac:dyDescent="0.3">
      <c r="A1269" s="19"/>
      <c r="B1269" s="17"/>
      <c r="C1269" s="18"/>
      <c r="D1269" s="17"/>
      <c r="E1269" s="17"/>
      <c r="F1269" s="21" t="str">
        <f>IF(OR($B1269="",$C1269=""),"",$B1269&amp;"#"&amp;COUNTIFS($B$4:$B1269,$B1269,$C$4:$C1269,"&lt;&gt;"))</f>
        <v/>
      </c>
    </row>
    <row r="1270" spans="1:6" x14ac:dyDescent="0.3">
      <c r="A1270" s="19"/>
      <c r="B1270" s="17"/>
      <c r="C1270" s="18"/>
      <c r="D1270" s="17"/>
      <c r="E1270" s="17"/>
      <c r="F1270" s="21" t="str">
        <f>IF(OR($B1270="",$C1270=""),"",$B1270&amp;"#"&amp;COUNTIFS($B$4:$B1270,$B1270,$C$4:$C1270,"&lt;&gt;"))</f>
        <v/>
      </c>
    </row>
    <row r="1271" spans="1:6" x14ac:dyDescent="0.3">
      <c r="A1271" s="19"/>
      <c r="B1271" s="17"/>
      <c r="C1271" s="18"/>
      <c r="D1271" s="17"/>
      <c r="E1271" s="17"/>
      <c r="F1271" s="21" t="str">
        <f>IF(OR($B1271="",$C1271=""),"",$B1271&amp;"#"&amp;COUNTIFS($B$4:$B1271,$B1271,$C$4:$C1271,"&lt;&gt;"))</f>
        <v/>
      </c>
    </row>
    <row r="1272" spans="1:6" x14ac:dyDescent="0.3">
      <c r="A1272" s="19"/>
      <c r="B1272" s="17"/>
      <c r="C1272" s="18"/>
      <c r="D1272" s="17"/>
      <c r="E1272" s="17"/>
      <c r="F1272" s="21" t="str">
        <f>IF(OR($B1272="",$C1272=""),"",$B1272&amp;"#"&amp;COUNTIFS($B$4:$B1272,$B1272,$C$4:$C1272,"&lt;&gt;"))</f>
        <v/>
      </c>
    </row>
    <row r="1273" spans="1:6" x14ac:dyDescent="0.3">
      <c r="A1273" s="19"/>
      <c r="B1273" s="17"/>
      <c r="C1273" s="18"/>
      <c r="D1273" s="17"/>
      <c r="E1273" s="17"/>
      <c r="F1273" s="21" t="str">
        <f>IF(OR($B1273="",$C1273=""),"",$B1273&amp;"#"&amp;COUNTIFS($B$4:$B1273,$B1273,$C$4:$C1273,"&lt;&gt;"))</f>
        <v/>
      </c>
    </row>
    <row r="1274" spans="1:6" x14ac:dyDescent="0.3">
      <c r="A1274" s="19"/>
      <c r="B1274" s="17"/>
      <c r="C1274" s="18"/>
      <c r="D1274" s="17"/>
      <c r="E1274" s="17"/>
      <c r="F1274" s="21" t="str">
        <f>IF(OR($B1274="",$C1274=""),"",$B1274&amp;"#"&amp;COUNTIFS($B$4:$B1274,$B1274,$C$4:$C1274,"&lt;&gt;"))</f>
        <v/>
      </c>
    </row>
    <row r="1275" spans="1:6" x14ac:dyDescent="0.3">
      <c r="A1275" s="19"/>
      <c r="B1275" s="17"/>
      <c r="C1275" s="18"/>
      <c r="D1275" s="17"/>
      <c r="E1275" s="17"/>
      <c r="F1275" s="21" t="str">
        <f>IF(OR($B1275="",$C1275=""),"",$B1275&amp;"#"&amp;COUNTIFS($B$4:$B1275,$B1275,$C$4:$C1275,"&lt;&gt;"))</f>
        <v/>
      </c>
    </row>
    <row r="1276" spans="1:6" x14ac:dyDescent="0.3">
      <c r="A1276" s="19"/>
      <c r="B1276" s="17"/>
      <c r="C1276" s="18"/>
      <c r="D1276" s="17"/>
      <c r="E1276" s="17"/>
      <c r="F1276" s="21" t="str">
        <f>IF(OR($B1276="",$C1276=""),"",$B1276&amp;"#"&amp;COUNTIFS($B$4:$B1276,$B1276,$C$4:$C1276,"&lt;&gt;"))</f>
        <v/>
      </c>
    </row>
    <row r="1277" spans="1:6" x14ac:dyDescent="0.3">
      <c r="A1277" s="19"/>
      <c r="B1277" s="17"/>
      <c r="C1277" s="18"/>
      <c r="D1277" s="17"/>
      <c r="E1277" s="17"/>
      <c r="F1277" s="21" t="str">
        <f>IF(OR($B1277="",$C1277=""),"",$B1277&amp;"#"&amp;COUNTIFS($B$4:$B1277,$B1277,$C$4:$C1277,"&lt;&gt;"))</f>
        <v/>
      </c>
    </row>
    <row r="1278" spans="1:6" x14ac:dyDescent="0.3">
      <c r="A1278" s="19"/>
      <c r="B1278" s="17"/>
      <c r="C1278" s="18"/>
      <c r="D1278" s="17"/>
      <c r="E1278" s="17"/>
      <c r="F1278" s="21" t="str">
        <f>IF(OR($B1278="",$C1278=""),"",$B1278&amp;"#"&amp;COUNTIFS($B$4:$B1278,$B1278,$C$4:$C1278,"&lt;&gt;"))</f>
        <v/>
      </c>
    </row>
    <row r="1279" spans="1:6" x14ac:dyDescent="0.3">
      <c r="A1279" s="19"/>
      <c r="B1279" s="17"/>
      <c r="C1279" s="18"/>
      <c r="D1279" s="17"/>
      <c r="E1279" s="17"/>
      <c r="F1279" s="21" t="str">
        <f>IF(OR($B1279="",$C1279=""),"",$B1279&amp;"#"&amp;COUNTIFS($B$4:$B1279,$B1279,$C$4:$C1279,"&lt;&gt;"))</f>
        <v/>
      </c>
    </row>
    <row r="1280" spans="1:6" x14ac:dyDescent="0.3">
      <c r="A1280" s="19"/>
      <c r="B1280" s="17"/>
      <c r="C1280" s="18"/>
      <c r="D1280" s="17"/>
      <c r="E1280" s="17"/>
      <c r="F1280" s="21" t="str">
        <f>IF(OR($B1280="",$C1280=""),"",$B1280&amp;"#"&amp;COUNTIFS($B$4:$B1280,$B1280,$C$4:$C1280,"&lt;&gt;"))</f>
        <v/>
      </c>
    </row>
    <row r="1281" spans="1:6" x14ac:dyDescent="0.3">
      <c r="A1281" s="19"/>
      <c r="B1281" s="17"/>
      <c r="C1281" s="18"/>
      <c r="D1281" s="17"/>
      <c r="E1281" s="17"/>
      <c r="F1281" s="21" t="str">
        <f>IF(OR($B1281="",$C1281=""),"",$B1281&amp;"#"&amp;COUNTIFS($B$4:$B1281,$B1281,$C$4:$C1281,"&lt;&gt;"))</f>
        <v/>
      </c>
    </row>
    <row r="1282" spans="1:6" x14ac:dyDescent="0.3">
      <c r="A1282" s="19"/>
      <c r="B1282" s="17"/>
      <c r="C1282" s="18"/>
      <c r="D1282" s="17"/>
      <c r="E1282" s="17"/>
      <c r="F1282" s="21" t="str">
        <f>IF(OR($B1282="",$C1282=""),"",$B1282&amp;"#"&amp;COUNTIFS($B$4:$B1282,$B1282,$C$4:$C1282,"&lt;&gt;"))</f>
        <v/>
      </c>
    </row>
    <row r="1283" spans="1:6" x14ac:dyDescent="0.3">
      <c r="A1283" s="19"/>
      <c r="B1283" s="17"/>
      <c r="C1283" s="18"/>
      <c r="D1283" s="17"/>
      <c r="E1283" s="17"/>
      <c r="F1283" s="21" t="str">
        <f>IF(OR($B1283="",$C1283=""),"",$B1283&amp;"#"&amp;COUNTIFS($B$4:$B1283,$B1283,$C$4:$C1283,"&lt;&gt;"))</f>
        <v/>
      </c>
    </row>
    <row r="1284" spans="1:6" x14ac:dyDescent="0.3">
      <c r="A1284" s="19"/>
      <c r="B1284" s="17"/>
      <c r="C1284" s="18"/>
      <c r="D1284" s="17"/>
      <c r="E1284" s="17"/>
      <c r="F1284" s="21" t="str">
        <f>IF(OR($B1284="",$C1284=""),"",$B1284&amp;"#"&amp;COUNTIFS($B$4:$B1284,$B1284,$C$4:$C1284,"&lt;&gt;"))</f>
        <v/>
      </c>
    </row>
    <row r="1285" spans="1:6" x14ac:dyDescent="0.3">
      <c r="A1285" s="19"/>
      <c r="B1285" s="17"/>
      <c r="C1285" s="18"/>
      <c r="D1285" s="17"/>
      <c r="E1285" s="17"/>
      <c r="F1285" s="21" t="str">
        <f>IF(OR($B1285="",$C1285=""),"",$B1285&amp;"#"&amp;COUNTIFS($B$4:$B1285,$B1285,$C$4:$C1285,"&lt;&gt;"))</f>
        <v/>
      </c>
    </row>
    <row r="1286" spans="1:6" x14ac:dyDescent="0.3">
      <c r="A1286" s="19"/>
      <c r="B1286" s="17"/>
      <c r="C1286" s="18"/>
      <c r="D1286" s="17"/>
      <c r="E1286" s="17"/>
      <c r="F1286" s="21" t="str">
        <f>IF(OR($B1286="",$C1286=""),"",$B1286&amp;"#"&amp;COUNTIFS($B$4:$B1286,$B1286,$C$4:$C1286,"&lt;&gt;"))</f>
        <v/>
      </c>
    </row>
    <row r="1287" spans="1:6" x14ac:dyDescent="0.3">
      <c r="A1287" s="19"/>
      <c r="B1287" s="17"/>
      <c r="C1287" s="18"/>
      <c r="D1287" s="17"/>
      <c r="E1287" s="17"/>
      <c r="F1287" s="21" t="str">
        <f>IF(OR($B1287="",$C1287=""),"",$B1287&amp;"#"&amp;COUNTIFS($B$4:$B1287,$B1287,$C$4:$C1287,"&lt;&gt;"))</f>
        <v/>
      </c>
    </row>
    <row r="1288" spans="1:6" x14ac:dyDescent="0.3">
      <c r="A1288" s="19"/>
      <c r="B1288" s="17"/>
      <c r="C1288" s="18"/>
      <c r="D1288" s="17"/>
      <c r="E1288" s="17"/>
      <c r="F1288" s="21" t="str">
        <f>IF(OR($B1288="",$C1288=""),"",$B1288&amp;"#"&amp;COUNTIFS($B$4:$B1288,$B1288,$C$4:$C1288,"&lt;&gt;"))</f>
        <v/>
      </c>
    </row>
    <row r="1289" spans="1:6" x14ac:dyDescent="0.3">
      <c r="A1289" s="19"/>
      <c r="B1289" s="17"/>
      <c r="C1289" s="18"/>
      <c r="D1289" s="17"/>
      <c r="E1289" s="17"/>
      <c r="F1289" s="21" t="str">
        <f>IF(OR($B1289="",$C1289=""),"",$B1289&amp;"#"&amp;COUNTIFS($B$4:$B1289,$B1289,$C$4:$C1289,"&lt;&gt;"))</f>
        <v/>
      </c>
    </row>
    <row r="1290" spans="1:6" x14ac:dyDescent="0.3">
      <c r="A1290" s="19"/>
      <c r="B1290" s="17"/>
      <c r="C1290" s="18"/>
      <c r="D1290" s="17"/>
      <c r="E1290" s="17"/>
      <c r="F1290" s="21" t="str">
        <f>IF(OR($B1290="",$C1290=""),"",$B1290&amp;"#"&amp;COUNTIFS($B$4:$B1290,$B1290,$C$4:$C1290,"&lt;&gt;"))</f>
        <v/>
      </c>
    </row>
    <row r="1291" spans="1:6" x14ac:dyDescent="0.3">
      <c r="A1291" s="19"/>
      <c r="B1291" s="17"/>
      <c r="C1291" s="18"/>
      <c r="D1291" s="17"/>
      <c r="E1291" s="17"/>
      <c r="F1291" s="21" t="str">
        <f>IF(OR($B1291="",$C1291=""),"",$B1291&amp;"#"&amp;COUNTIFS($B$4:$B1291,$B1291,$C$4:$C1291,"&lt;&gt;"))</f>
        <v/>
      </c>
    </row>
    <row r="1292" spans="1:6" x14ac:dyDescent="0.3">
      <c r="A1292" s="19"/>
      <c r="B1292" s="17"/>
      <c r="C1292" s="18"/>
      <c r="D1292" s="17"/>
      <c r="E1292" s="17"/>
      <c r="F1292" s="21" t="str">
        <f>IF(OR($B1292="",$C1292=""),"",$B1292&amp;"#"&amp;COUNTIFS($B$4:$B1292,$B1292,$C$4:$C1292,"&lt;&gt;"))</f>
        <v/>
      </c>
    </row>
    <row r="1293" spans="1:6" x14ac:dyDescent="0.3">
      <c r="A1293" s="19"/>
      <c r="B1293" s="17"/>
      <c r="C1293" s="18"/>
      <c r="D1293" s="17"/>
      <c r="E1293" s="17"/>
      <c r="F1293" s="21" t="str">
        <f>IF(OR($B1293="",$C1293=""),"",$B1293&amp;"#"&amp;COUNTIFS($B$4:$B1293,$B1293,$C$4:$C1293,"&lt;&gt;"))</f>
        <v/>
      </c>
    </row>
    <row r="1294" spans="1:6" x14ac:dyDescent="0.3">
      <c r="A1294" s="19"/>
      <c r="B1294" s="17"/>
      <c r="C1294" s="18"/>
      <c r="D1294" s="17"/>
      <c r="E1294" s="17"/>
      <c r="F1294" s="21" t="str">
        <f>IF(OR($B1294="",$C1294=""),"",$B1294&amp;"#"&amp;COUNTIFS($B$4:$B1294,$B1294,$C$4:$C1294,"&lt;&gt;"))</f>
        <v/>
      </c>
    </row>
    <row r="1295" spans="1:6" x14ac:dyDescent="0.3">
      <c r="A1295" s="19"/>
      <c r="B1295" s="17"/>
      <c r="C1295" s="18"/>
      <c r="D1295" s="17"/>
      <c r="E1295" s="17"/>
      <c r="F1295" s="21" t="str">
        <f>IF(OR($B1295="",$C1295=""),"",$B1295&amp;"#"&amp;COUNTIFS($B$4:$B1295,$B1295,$C$4:$C1295,"&lt;&gt;"))</f>
        <v/>
      </c>
    </row>
    <row r="1296" spans="1:6" x14ac:dyDescent="0.3">
      <c r="A1296" s="19"/>
      <c r="B1296" s="17"/>
      <c r="C1296" s="18"/>
      <c r="D1296" s="17"/>
      <c r="E1296" s="17"/>
      <c r="F1296" s="21" t="str">
        <f>IF(OR($B1296="",$C1296=""),"",$B1296&amp;"#"&amp;COUNTIFS($B$4:$B1296,$B1296,$C$4:$C1296,"&lt;&gt;"))</f>
        <v/>
      </c>
    </row>
    <row r="1297" spans="1:6" x14ac:dyDescent="0.3">
      <c r="A1297" s="19"/>
      <c r="B1297" s="17"/>
      <c r="C1297" s="18"/>
      <c r="D1297" s="17"/>
      <c r="E1297" s="17"/>
      <c r="F1297" s="21" t="str">
        <f>IF(OR($B1297="",$C1297=""),"",$B1297&amp;"#"&amp;COUNTIFS($B$4:$B1297,$B1297,$C$4:$C1297,"&lt;&gt;"))</f>
        <v/>
      </c>
    </row>
    <row r="1298" spans="1:6" x14ac:dyDescent="0.3">
      <c r="A1298" s="19"/>
      <c r="B1298" s="17"/>
      <c r="C1298" s="18"/>
      <c r="D1298" s="17"/>
      <c r="E1298" s="17"/>
      <c r="F1298" s="21" t="str">
        <f>IF(OR($B1298="",$C1298=""),"",$B1298&amp;"#"&amp;COUNTIFS($B$4:$B1298,$B1298,$C$4:$C1298,"&lt;&gt;"))</f>
        <v/>
      </c>
    </row>
    <row r="1299" spans="1:6" x14ac:dyDescent="0.3">
      <c r="A1299" s="19"/>
      <c r="B1299" s="17"/>
      <c r="C1299" s="18"/>
      <c r="D1299" s="17"/>
      <c r="E1299" s="17"/>
      <c r="F1299" s="21" t="str">
        <f>IF(OR($B1299="",$C1299=""),"",$B1299&amp;"#"&amp;COUNTIFS($B$4:$B1299,$B1299,$C$4:$C1299,"&lt;&gt;"))</f>
        <v/>
      </c>
    </row>
    <row r="1300" spans="1:6" x14ac:dyDescent="0.3">
      <c r="A1300" s="19"/>
      <c r="B1300" s="17"/>
      <c r="C1300" s="18"/>
      <c r="D1300" s="17"/>
      <c r="E1300" s="17"/>
      <c r="F1300" s="21" t="str">
        <f>IF(OR($B1300="",$C1300=""),"",$B1300&amp;"#"&amp;COUNTIFS($B$4:$B1300,$B1300,$C$4:$C1300,"&lt;&gt;"))</f>
        <v/>
      </c>
    </row>
    <row r="1301" spans="1:6" x14ac:dyDescent="0.3">
      <c r="A1301" s="19"/>
      <c r="B1301" s="17"/>
      <c r="C1301" s="18"/>
      <c r="D1301" s="17"/>
      <c r="E1301" s="17"/>
      <c r="F1301" s="21" t="str">
        <f>IF(OR($B1301="",$C1301=""),"",$B1301&amp;"#"&amp;COUNTIFS($B$4:$B1301,$B1301,$C$4:$C1301,"&lt;&gt;"))</f>
        <v/>
      </c>
    </row>
    <row r="1302" spans="1:6" x14ac:dyDescent="0.3">
      <c r="A1302" s="19"/>
      <c r="B1302" s="17"/>
      <c r="C1302" s="18"/>
      <c r="D1302" s="17"/>
      <c r="E1302" s="17"/>
      <c r="F1302" s="21" t="str">
        <f>IF(OR($B1302="",$C1302=""),"",$B1302&amp;"#"&amp;COUNTIFS($B$4:$B1302,$B1302,$C$4:$C1302,"&lt;&gt;"))</f>
        <v/>
      </c>
    </row>
    <row r="1303" spans="1:6" x14ac:dyDescent="0.3">
      <c r="A1303" s="19"/>
      <c r="B1303" s="17"/>
      <c r="C1303" s="18"/>
      <c r="D1303" s="17"/>
      <c r="E1303" s="17"/>
      <c r="F1303" s="21" t="str">
        <f>IF(OR($B1303="",$C1303=""),"",$B1303&amp;"#"&amp;COUNTIFS($B$4:$B1303,$B1303,$C$4:$C1303,"&lt;&gt;"))</f>
        <v/>
      </c>
    </row>
    <row r="1304" spans="1:6" x14ac:dyDescent="0.3">
      <c r="A1304" s="19"/>
      <c r="B1304" s="17"/>
      <c r="C1304" s="18"/>
      <c r="D1304" s="17"/>
      <c r="E1304" s="17"/>
      <c r="F1304" s="21" t="str">
        <f>IF(OR($B1304="",$C1304=""),"",$B1304&amp;"#"&amp;COUNTIFS($B$4:$B1304,$B1304,$C$4:$C1304,"&lt;&gt;"))</f>
        <v/>
      </c>
    </row>
    <row r="1305" spans="1:6" x14ac:dyDescent="0.3">
      <c r="A1305" s="19"/>
      <c r="B1305" s="17"/>
      <c r="C1305" s="18"/>
      <c r="D1305" s="17"/>
      <c r="E1305" s="17"/>
      <c r="F1305" s="21" t="str">
        <f>IF(OR($B1305="",$C1305=""),"",$B1305&amp;"#"&amp;COUNTIFS($B$4:$B1305,$B1305,$C$4:$C1305,"&lt;&gt;"))</f>
        <v/>
      </c>
    </row>
    <row r="1306" spans="1:6" x14ac:dyDescent="0.3">
      <c r="A1306" s="19"/>
      <c r="B1306" s="17"/>
      <c r="C1306" s="18"/>
      <c r="D1306" s="17"/>
      <c r="E1306" s="17"/>
      <c r="F1306" s="21" t="str">
        <f>IF(OR($B1306="",$C1306=""),"",$B1306&amp;"#"&amp;COUNTIFS($B$4:$B1306,$B1306,$C$4:$C1306,"&lt;&gt;"))</f>
        <v/>
      </c>
    </row>
    <row r="1307" spans="1:6" x14ac:dyDescent="0.3">
      <c r="A1307" s="19"/>
      <c r="B1307" s="17"/>
      <c r="C1307" s="18"/>
      <c r="D1307" s="17"/>
      <c r="E1307" s="17"/>
      <c r="F1307" s="21" t="str">
        <f>IF(OR($B1307="",$C1307=""),"",$B1307&amp;"#"&amp;COUNTIFS($B$4:$B1307,$B1307,$C$4:$C1307,"&lt;&gt;"))</f>
        <v/>
      </c>
    </row>
    <row r="1308" spans="1:6" x14ac:dyDescent="0.3">
      <c r="A1308" s="19"/>
      <c r="B1308" s="17"/>
      <c r="C1308" s="18"/>
      <c r="D1308" s="17"/>
      <c r="E1308" s="17"/>
      <c r="F1308" s="21" t="str">
        <f>IF(OR($B1308="",$C1308=""),"",$B1308&amp;"#"&amp;COUNTIFS($B$4:$B1308,$B1308,$C$4:$C1308,"&lt;&gt;"))</f>
        <v/>
      </c>
    </row>
    <row r="1309" spans="1:6" x14ac:dyDescent="0.3">
      <c r="A1309" s="19"/>
      <c r="B1309" s="17"/>
      <c r="C1309" s="18"/>
      <c r="D1309" s="17"/>
      <c r="E1309" s="17"/>
      <c r="F1309" s="21" t="str">
        <f>IF(OR($B1309="",$C1309=""),"",$B1309&amp;"#"&amp;COUNTIFS($B$4:$B1309,$B1309,$C$4:$C1309,"&lt;&gt;"))</f>
        <v/>
      </c>
    </row>
    <row r="1310" spans="1:6" x14ac:dyDescent="0.3">
      <c r="A1310" s="19"/>
      <c r="B1310" s="17"/>
      <c r="C1310" s="18"/>
      <c r="D1310" s="17"/>
      <c r="E1310" s="17"/>
      <c r="F1310" s="21" t="str">
        <f>IF(OR($B1310="",$C1310=""),"",$B1310&amp;"#"&amp;COUNTIFS($B$4:$B1310,$B1310,$C$4:$C1310,"&lt;&gt;"))</f>
        <v/>
      </c>
    </row>
    <row r="1311" spans="1:6" x14ac:dyDescent="0.3">
      <c r="A1311" s="19"/>
      <c r="B1311" s="17"/>
      <c r="C1311" s="18"/>
      <c r="D1311" s="17"/>
      <c r="E1311" s="17"/>
      <c r="F1311" s="21" t="str">
        <f>IF(OR($B1311="",$C1311=""),"",$B1311&amp;"#"&amp;COUNTIFS($B$4:$B1311,$B1311,$C$4:$C1311,"&lt;&gt;"))</f>
        <v/>
      </c>
    </row>
    <row r="1312" spans="1:6" x14ac:dyDescent="0.3">
      <c r="A1312" s="19"/>
      <c r="B1312" s="17"/>
      <c r="C1312" s="18"/>
      <c r="D1312" s="17"/>
      <c r="E1312" s="17"/>
      <c r="F1312" s="21" t="str">
        <f>IF(OR($B1312="",$C1312=""),"",$B1312&amp;"#"&amp;COUNTIFS($B$4:$B1312,$B1312,$C$4:$C1312,"&lt;&gt;"))</f>
        <v/>
      </c>
    </row>
    <row r="1313" spans="1:6" x14ac:dyDescent="0.3">
      <c r="A1313" s="19"/>
      <c r="B1313" s="17"/>
      <c r="C1313" s="18"/>
      <c r="D1313" s="17"/>
      <c r="E1313" s="17"/>
      <c r="F1313" s="21" t="str">
        <f>IF(OR($B1313="",$C1313=""),"",$B1313&amp;"#"&amp;COUNTIFS($B$4:$B1313,$B1313,$C$4:$C1313,"&lt;&gt;"))</f>
        <v/>
      </c>
    </row>
    <row r="1314" spans="1:6" x14ac:dyDescent="0.3">
      <c r="A1314" s="19"/>
      <c r="B1314" s="17"/>
      <c r="C1314" s="18"/>
      <c r="D1314" s="17"/>
      <c r="E1314" s="17"/>
      <c r="F1314" s="21" t="str">
        <f>IF(OR($B1314="",$C1314=""),"",$B1314&amp;"#"&amp;COUNTIFS($B$4:$B1314,$B1314,$C$4:$C1314,"&lt;&gt;"))</f>
        <v/>
      </c>
    </row>
    <row r="1315" spans="1:6" x14ac:dyDescent="0.3">
      <c r="A1315" s="19"/>
      <c r="B1315" s="17"/>
      <c r="C1315" s="18"/>
      <c r="D1315" s="17"/>
      <c r="E1315" s="17"/>
      <c r="F1315" s="21" t="str">
        <f>IF(OR($B1315="",$C1315=""),"",$B1315&amp;"#"&amp;COUNTIFS($B$4:$B1315,$B1315,$C$4:$C1315,"&lt;&gt;"))</f>
        <v/>
      </c>
    </row>
    <row r="1316" spans="1:6" x14ac:dyDescent="0.3">
      <c r="A1316" s="19"/>
      <c r="B1316" s="17"/>
      <c r="C1316" s="18"/>
      <c r="D1316" s="17"/>
      <c r="E1316" s="17"/>
      <c r="F1316" s="21" t="str">
        <f>IF(OR($B1316="",$C1316=""),"",$B1316&amp;"#"&amp;COUNTIFS($B$4:$B1316,$B1316,$C$4:$C1316,"&lt;&gt;"))</f>
        <v/>
      </c>
    </row>
    <row r="1317" spans="1:6" x14ac:dyDescent="0.3">
      <c r="A1317" s="19"/>
      <c r="B1317" s="17"/>
      <c r="C1317" s="18"/>
      <c r="D1317" s="17"/>
      <c r="E1317" s="17"/>
      <c r="F1317" s="21" t="str">
        <f>IF(OR($B1317="",$C1317=""),"",$B1317&amp;"#"&amp;COUNTIFS($B$4:$B1317,$B1317,$C$4:$C1317,"&lt;&gt;"))</f>
        <v/>
      </c>
    </row>
    <row r="1318" spans="1:6" x14ac:dyDescent="0.3">
      <c r="A1318" s="19"/>
      <c r="B1318" s="17"/>
      <c r="C1318" s="18"/>
      <c r="D1318" s="17"/>
      <c r="E1318" s="17"/>
      <c r="F1318" s="21" t="str">
        <f>IF(OR($B1318="",$C1318=""),"",$B1318&amp;"#"&amp;COUNTIFS($B$4:$B1318,$B1318,$C$4:$C1318,"&lt;&gt;"))</f>
        <v/>
      </c>
    </row>
    <row r="1319" spans="1:6" x14ac:dyDescent="0.3">
      <c r="A1319" s="19"/>
      <c r="B1319" s="17"/>
      <c r="C1319" s="18"/>
      <c r="D1319" s="17"/>
      <c r="E1319" s="17"/>
      <c r="F1319" s="21" t="str">
        <f>IF(OR($B1319="",$C1319=""),"",$B1319&amp;"#"&amp;COUNTIFS($B$4:$B1319,$B1319,$C$4:$C1319,"&lt;&gt;"))</f>
        <v/>
      </c>
    </row>
    <row r="1320" spans="1:6" x14ac:dyDescent="0.3">
      <c r="A1320" s="19"/>
      <c r="B1320" s="17"/>
      <c r="C1320" s="18"/>
      <c r="D1320" s="17"/>
      <c r="E1320" s="17"/>
      <c r="F1320" s="21" t="str">
        <f>IF(OR($B1320="",$C1320=""),"",$B1320&amp;"#"&amp;COUNTIFS($B$4:$B1320,$B1320,$C$4:$C1320,"&lt;&gt;"))</f>
        <v/>
      </c>
    </row>
    <row r="1321" spans="1:6" x14ac:dyDescent="0.3">
      <c r="A1321" s="19"/>
      <c r="B1321" s="17"/>
      <c r="C1321" s="18"/>
      <c r="D1321" s="17"/>
      <c r="E1321" s="17"/>
      <c r="F1321" s="21" t="str">
        <f>IF(OR($B1321="",$C1321=""),"",$B1321&amp;"#"&amp;COUNTIFS($B$4:$B1321,$B1321,$C$4:$C1321,"&lt;&gt;"))</f>
        <v/>
      </c>
    </row>
    <row r="1322" spans="1:6" x14ac:dyDescent="0.3">
      <c r="A1322" s="19"/>
      <c r="B1322" s="17"/>
      <c r="C1322" s="18"/>
      <c r="D1322" s="17"/>
      <c r="E1322" s="17"/>
      <c r="F1322" s="21" t="str">
        <f>IF(OR($B1322="",$C1322=""),"",$B1322&amp;"#"&amp;COUNTIFS($B$4:$B1322,$B1322,$C$4:$C1322,"&lt;&gt;"))</f>
        <v/>
      </c>
    </row>
    <row r="1323" spans="1:6" x14ac:dyDescent="0.3">
      <c r="A1323" s="19"/>
      <c r="B1323" s="17"/>
      <c r="C1323" s="18"/>
      <c r="D1323" s="17"/>
      <c r="E1323" s="17"/>
      <c r="F1323" s="21" t="str">
        <f>IF(OR($B1323="",$C1323=""),"",$B1323&amp;"#"&amp;COUNTIFS($B$4:$B1323,$B1323,$C$4:$C1323,"&lt;&gt;"))</f>
        <v/>
      </c>
    </row>
    <row r="1324" spans="1:6" x14ac:dyDescent="0.3">
      <c r="A1324" s="19"/>
      <c r="B1324" s="17"/>
      <c r="C1324" s="18"/>
      <c r="D1324" s="17"/>
      <c r="E1324" s="17"/>
      <c r="F1324" s="21" t="str">
        <f>IF(OR($B1324="",$C1324=""),"",$B1324&amp;"#"&amp;COUNTIFS($B$4:$B1324,$B1324,$C$4:$C1324,"&lt;&gt;"))</f>
        <v/>
      </c>
    </row>
    <row r="1325" spans="1:6" x14ac:dyDescent="0.3">
      <c r="A1325" s="19"/>
      <c r="B1325" s="17"/>
      <c r="C1325" s="18"/>
      <c r="D1325" s="17"/>
      <c r="E1325" s="17"/>
      <c r="F1325" s="21" t="str">
        <f>IF(OR($B1325="",$C1325=""),"",$B1325&amp;"#"&amp;COUNTIFS($B$4:$B1325,$B1325,$C$4:$C1325,"&lt;&gt;"))</f>
        <v/>
      </c>
    </row>
    <row r="1326" spans="1:6" x14ac:dyDescent="0.3">
      <c r="A1326" s="19"/>
      <c r="B1326" s="17"/>
      <c r="C1326" s="18"/>
      <c r="D1326" s="17"/>
      <c r="E1326" s="17"/>
      <c r="F1326" s="21" t="str">
        <f>IF(OR($B1326="",$C1326=""),"",$B1326&amp;"#"&amp;COUNTIFS($B$4:$B1326,$B1326,$C$4:$C1326,"&lt;&gt;"))</f>
        <v/>
      </c>
    </row>
    <row r="1327" spans="1:6" x14ac:dyDescent="0.3">
      <c r="A1327" s="19"/>
      <c r="B1327" s="17"/>
      <c r="C1327" s="18"/>
      <c r="D1327" s="17"/>
      <c r="E1327" s="17"/>
      <c r="F1327" s="21" t="str">
        <f>IF(OR($B1327="",$C1327=""),"",$B1327&amp;"#"&amp;COUNTIFS($B$4:$B1327,$B1327,$C$4:$C1327,"&lt;&gt;"))</f>
        <v/>
      </c>
    </row>
    <row r="1328" spans="1:6" x14ac:dyDescent="0.3">
      <c r="A1328" s="19"/>
      <c r="B1328" s="17"/>
      <c r="C1328" s="18"/>
      <c r="D1328" s="17"/>
      <c r="E1328" s="17"/>
      <c r="F1328" s="21" t="str">
        <f>IF(OR($B1328="",$C1328=""),"",$B1328&amp;"#"&amp;COUNTIFS($B$4:$B1328,$B1328,$C$4:$C1328,"&lt;&gt;"))</f>
        <v/>
      </c>
    </row>
    <row r="1329" spans="1:6" x14ac:dyDescent="0.3">
      <c r="A1329" s="19"/>
      <c r="B1329" s="17"/>
      <c r="C1329" s="18"/>
      <c r="D1329" s="17"/>
      <c r="E1329" s="17"/>
      <c r="F1329" s="21" t="str">
        <f>IF(OR($B1329="",$C1329=""),"",$B1329&amp;"#"&amp;COUNTIFS($B$4:$B1329,$B1329,$C$4:$C1329,"&lt;&gt;"))</f>
        <v/>
      </c>
    </row>
    <row r="1330" spans="1:6" x14ac:dyDescent="0.3">
      <c r="A1330" s="19"/>
      <c r="B1330" s="17"/>
      <c r="C1330" s="18"/>
      <c r="D1330" s="17"/>
      <c r="E1330" s="17"/>
      <c r="F1330" s="21" t="str">
        <f>IF(OR($B1330="",$C1330=""),"",$B1330&amp;"#"&amp;COUNTIFS($B$4:$B1330,$B1330,$C$4:$C1330,"&lt;&gt;"))</f>
        <v/>
      </c>
    </row>
    <row r="1331" spans="1:6" x14ac:dyDescent="0.3">
      <c r="A1331" s="19"/>
      <c r="B1331" s="17"/>
      <c r="C1331" s="18"/>
      <c r="D1331" s="17"/>
      <c r="E1331" s="17"/>
      <c r="F1331" s="21" t="str">
        <f>IF(OR($B1331="",$C1331=""),"",$B1331&amp;"#"&amp;COUNTIFS($B$4:$B1331,$B1331,$C$4:$C1331,"&lt;&gt;"))</f>
        <v/>
      </c>
    </row>
    <row r="1332" spans="1:6" x14ac:dyDescent="0.3">
      <c r="A1332" s="19"/>
      <c r="B1332" s="17"/>
      <c r="C1332" s="18"/>
      <c r="D1332" s="17"/>
      <c r="E1332" s="17"/>
      <c r="F1332" s="21" t="str">
        <f>IF(OR($B1332="",$C1332=""),"",$B1332&amp;"#"&amp;COUNTIFS($B$4:$B1332,$B1332,$C$4:$C1332,"&lt;&gt;"))</f>
        <v/>
      </c>
    </row>
    <row r="1333" spans="1:6" x14ac:dyDescent="0.3">
      <c r="A1333" s="19"/>
      <c r="B1333" s="17"/>
      <c r="C1333" s="18"/>
      <c r="D1333" s="17"/>
      <c r="E1333" s="17"/>
      <c r="F1333" s="21" t="str">
        <f>IF(OR($B1333="",$C1333=""),"",$B1333&amp;"#"&amp;COUNTIFS($B$4:$B1333,$B1333,$C$4:$C1333,"&lt;&gt;"))</f>
        <v/>
      </c>
    </row>
    <row r="1334" spans="1:6" x14ac:dyDescent="0.3">
      <c r="A1334" s="19"/>
      <c r="B1334" s="17"/>
      <c r="C1334" s="18"/>
      <c r="D1334" s="17"/>
      <c r="E1334" s="17"/>
      <c r="F1334" s="21" t="str">
        <f>IF(OR($B1334="",$C1334=""),"",$B1334&amp;"#"&amp;COUNTIFS($B$4:$B1334,$B1334,$C$4:$C1334,"&lt;&gt;"))</f>
        <v/>
      </c>
    </row>
    <row r="1335" spans="1:6" x14ac:dyDescent="0.3">
      <c r="A1335" s="19"/>
      <c r="B1335" s="17"/>
      <c r="C1335" s="18"/>
      <c r="D1335" s="17"/>
      <c r="E1335" s="17"/>
      <c r="F1335" s="21" t="str">
        <f>IF(OR($B1335="",$C1335=""),"",$B1335&amp;"#"&amp;COUNTIFS($B$4:$B1335,$B1335,$C$4:$C1335,"&lt;&gt;"))</f>
        <v/>
      </c>
    </row>
    <row r="1336" spans="1:6" x14ac:dyDescent="0.3">
      <c r="A1336" s="19"/>
      <c r="B1336" s="17"/>
      <c r="C1336" s="18"/>
      <c r="D1336" s="17"/>
      <c r="E1336" s="17"/>
      <c r="F1336" s="21" t="str">
        <f>IF(OR($B1336="",$C1336=""),"",$B1336&amp;"#"&amp;COUNTIFS($B$4:$B1336,$B1336,$C$4:$C1336,"&lt;&gt;"))</f>
        <v/>
      </c>
    </row>
    <row r="1337" spans="1:6" x14ac:dyDescent="0.3">
      <c r="A1337" s="19"/>
      <c r="B1337" s="17"/>
      <c r="C1337" s="18"/>
      <c r="D1337" s="17"/>
      <c r="E1337" s="17"/>
      <c r="F1337" s="21" t="str">
        <f>IF(OR($B1337="",$C1337=""),"",$B1337&amp;"#"&amp;COUNTIFS($B$4:$B1337,$B1337,$C$4:$C1337,"&lt;&gt;"))</f>
        <v/>
      </c>
    </row>
    <row r="1338" spans="1:6" x14ac:dyDescent="0.3">
      <c r="A1338" s="19"/>
      <c r="B1338" s="17"/>
      <c r="C1338" s="18"/>
      <c r="D1338" s="17"/>
      <c r="E1338" s="17"/>
      <c r="F1338" s="21" t="str">
        <f>IF(OR($B1338="",$C1338=""),"",$B1338&amp;"#"&amp;COUNTIFS($B$4:$B1338,$B1338,$C$4:$C1338,"&lt;&gt;"))</f>
        <v/>
      </c>
    </row>
    <row r="1339" spans="1:6" x14ac:dyDescent="0.3">
      <c r="A1339" s="19"/>
      <c r="B1339" s="17"/>
      <c r="C1339" s="18"/>
      <c r="D1339" s="17"/>
      <c r="E1339" s="17"/>
      <c r="F1339" s="21" t="str">
        <f>IF(OR($B1339="",$C1339=""),"",$B1339&amp;"#"&amp;COUNTIFS($B$4:$B1339,$B1339,$C$4:$C1339,"&lt;&gt;"))</f>
        <v/>
      </c>
    </row>
    <row r="1340" spans="1:6" x14ac:dyDescent="0.3">
      <c r="A1340" s="19"/>
      <c r="B1340" s="17"/>
      <c r="C1340" s="18"/>
      <c r="D1340" s="17"/>
      <c r="E1340" s="17"/>
      <c r="F1340" s="21" t="str">
        <f>IF(OR($B1340="",$C1340=""),"",$B1340&amp;"#"&amp;COUNTIFS($B$4:$B1340,$B1340,$C$4:$C1340,"&lt;&gt;"))</f>
        <v/>
      </c>
    </row>
    <row r="1341" spans="1:6" x14ac:dyDescent="0.3">
      <c r="A1341" s="19"/>
      <c r="B1341" s="17"/>
      <c r="C1341" s="18"/>
      <c r="D1341" s="17"/>
      <c r="E1341" s="17"/>
      <c r="F1341" s="21" t="str">
        <f>IF(OR($B1341="",$C1341=""),"",$B1341&amp;"#"&amp;COUNTIFS($B$4:$B1341,$B1341,$C$4:$C1341,"&lt;&gt;"))</f>
        <v/>
      </c>
    </row>
    <row r="1342" spans="1:6" x14ac:dyDescent="0.3">
      <c r="A1342" s="19"/>
      <c r="B1342" s="17"/>
      <c r="C1342" s="18"/>
      <c r="D1342" s="17"/>
      <c r="E1342" s="17"/>
      <c r="F1342" s="21" t="str">
        <f>IF(OR($B1342="",$C1342=""),"",$B1342&amp;"#"&amp;COUNTIFS($B$4:$B1342,$B1342,$C$4:$C1342,"&lt;&gt;"))</f>
        <v/>
      </c>
    </row>
    <row r="1343" spans="1:6" x14ac:dyDescent="0.3">
      <c r="A1343" s="19"/>
      <c r="B1343" s="17"/>
      <c r="C1343" s="18"/>
      <c r="D1343" s="17"/>
      <c r="E1343" s="17"/>
      <c r="F1343" s="21" t="str">
        <f>IF(OR($B1343="",$C1343=""),"",$B1343&amp;"#"&amp;COUNTIFS($B$4:$B1343,$B1343,$C$4:$C1343,"&lt;&gt;"))</f>
        <v/>
      </c>
    </row>
    <row r="1344" spans="1:6" x14ac:dyDescent="0.3">
      <c r="A1344" s="19"/>
      <c r="B1344" s="17"/>
      <c r="C1344" s="18"/>
      <c r="D1344" s="17"/>
      <c r="E1344" s="17"/>
      <c r="F1344" s="21" t="str">
        <f>IF(OR($B1344="",$C1344=""),"",$B1344&amp;"#"&amp;COUNTIFS($B$4:$B1344,$B1344,$C$4:$C1344,"&lt;&gt;"))</f>
        <v/>
      </c>
    </row>
    <row r="1345" spans="1:6" x14ac:dyDescent="0.3">
      <c r="A1345" s="19"/>
      <c r="B1345" s="17"/>
      <c r="C1345" s="18"/>
      <c r="D1345" s="17"/>
      <c r="E1345" s="17"/>
      <c r="F1345" s="21" t="str">
        <f>IF(OR($B1345="",$C1345=""),"",$B1345&amp;"#"&amp;COUNTIFS($B$4:$B1345,$B1345,$C$4:$C1345,"&lt;&gt;"))</f>
        <v/>
      </c>
    </row>
    <row r="1346" spans="1:6" x14ac:dyDescent="0.3">
      <c r="A1346" s="19"/>
      <c r="B1346" s="17"/>
      <c r="C1346" s="18"/>
      <c r="D1346" s="17"/>
      <c r="E1346" s="17"/>
      <c r="F1346" s="21" t="str">
        <f>IF(OR($B1346="",$C1346=""),"",$B1346&amp;"#"&amp;COUNTIFS($B$4:$B1346,$B1346,$C$4:$C1346,"&lt;&gt;"))</f>
        <v/>
      </c>
    </row>
    <row r="1347" spans="1:6" x14ac:dyDescent="0.3">
      <c r="A1347" s="19"/>
      <c r="B1347" s="17"/>
      <c r="C1347" s="18"/>
      <c r="D1347" s="17"/>
      <c r="E1347" s="17"/>
      <c r="F1347" s="21" t="str">
        <f>IF(OR($B1347="",$C1347=""),"",$B1347&amp;"#"&amp;COUNTIFS($B$4:$B1347,$B1347,$C$4:$C1347,"&lt;&gt;"))</f>
        <v/>
      </c>
    </row>
    <row r="1348" spans="1:6" x14ac:dyDescent="0.3">
      <c r="A1348" s="19"/>
      <c r="B1348" s="17"/>
      <c r="C1348" s="18"/>
      <c r="D1348" s="17"/>
      <c r="E1348" s="17"/>
      <c r="F1348" s="21" t="str">
        <f>IF(OR($B1348="",$C1348=""),"",$B1348&amp;"#"&amp;COUNTIFS($B$4:$B1348,$B1348,$C$4:$C1348,"&lt;&gt;"))</f>
        <v/>
      </c>
    </row>
    <row r="1349" spans="1:6" x14ac:dyDescent="0.3">
      <c r="A1349" s="19"/>
      <c r="B1349" s="17"/>
      <c r="C1349" s="18"/>
      <c r="D1349" s="17"/>
      <c r="E1349" s="17"/>
      <c r="F1349" s="21" t="str">
        <f>IF(OR($B1349="",$C1349=""),"",$B1349&amp;"#"&amp;COUNTIFS($B$4:$B1349,$B1349,$C$4:$C1349,"&lt;&gt;"))</f>
        <v/>
      </c>
    </row>
    <row r="1350" spans="1:6" x14ac:dyDescent="0.3">
      <c r="A1350" s="19"/>
      <c r="B1350" s="17"/>
      <c r="C1350" s="18"/>
      <c r="D1350" s="17"/>
      <c r="E1350" s="17"/>
      <c r="F1350" s="21" t="str">
        <f>IF(OR($B1350="",$C1350=""),"",$B1350&amp;"#"&amp;COUNTIFS($B$4:$B1350,$B1350,$C$4:$C1350,"&lt;&gt;"))</f>
        <v/>
      </c>
    </row>
    <row r="1351" spans="1:6" x14ac:dyDescent="0.3">
      <c r="A1351" s="19"/>
      <c r="B1351" s="17"/>
      <c r="C1351" s="18"/>
      <c r="D1351" s="17"/>
      <c r="E1351" s="17"/>
      <c r="F1351" s="21" t="str">
        <f>IF(OR($B1351="",$C1351=""),"",$B1351&amp;"#"&amp;COUNTIFS($B$4:$B1351,$B1351,$C$4:$C1351,"&lt;&gt;"))</f>
        <v/>
      </c>
    </row>
    <row r="1352" spans="1:6" x14ac:dyDescent="0.3">
      <c r="A1352" s="19"/>
      <c r="B1352" s="17"/>
      <c r="C1352" s="18"/>
      <c r="D1352" s="17"/>
      <c r="E1352" s="17"/>
      <c r="F1352" s="21" t="str">
        <f>IF(OR($B1352="",$C1352=""),"",$B1352&amp;"#"&amp;COUNTIFS($B$4:$B1352,$B1352,$C$4:$C1352,"&lt;&gt;"))</f>
        <v/>
      </c>
    </row>
    <row r="1353" spans="1:6" x14ac:dyDescent="0.3">
      <c r="A1353" s="19"/>
      <c r="B1353" s="17"/>
      <c r="C1353" s="18"/>
      <c r="D1353" s="17"/>
      <c r="E1353" s="17"/>
      <c r="F1353" s="21" t="str">
        <f>IF(OR($B1353="",$C1353=""),"",$B1353&amp;"#"&amp;COUNTIFS($B$4:$B1353,$B1353,$C$4:$C1353,"&lt;&gt;"))</f>
        <v/>
      </c>
    </row>
    <row r="1354" spans="1:6" x14ac:dyDescent="0.3">
      <c r="A1354" s="19"/>
      <c r="B1354" s="17"/>
      <c r="C1354" s="18"/>
      <c r="D1354" s="17"/>
      <c r="E1354" s="17"/>
      <c r="F1354" s="21" t="str">
        <f>IF(OR($B1354="",$C1354=""),"",$B1354&amp;"#"&amp;COUNTIFS($B$4:$B1354,$B1354,$C$4:$C1354,"&lt;&gt;"))</f>
        <v/>
      </c>
    </row>
    <row r="1355" spans="1:6" x14ac:dyDescent="0.3">
      <c r="A1355" s="19"/>
      <c r="B1355" s="17"/>
      <c r="C1355" s="18"/>
      <c r="D1355" s="17"/>
      <c r="E1355" s="17"/>
      <c r="F1355" s="21" t="str">
        <f>IF(OR($B1355="",$C1355=""),"",$B1355&amp;"#"&amp;COUNTIFS($B$4:$B1355,$B1355,$C$4:$C1355,"&lt;&gt;"))</f>
        <v/>
      </c>
    </row>
    <row r="1356" spans="1:6" x14ac:dyDescent="0.3">
      <c r="A1356" s="19"/>
      <c r="B1356" s="17"/>
      <c r="C1356" s="18"/>
      <c r="D1356" s="17"/>
      <c r="E1356" s="17"/>
      <c r="F1356" s="21" t="str">
        <f>IF(OR($B1356="",$C1356=""),"",$B1356&amp;"#"&amp;COUNTIFS($B$4:$B1356,$B1356,$C$4:$C1356,"&lt;&gt;"))</f>
        <v/>
      </c>
    </row>
    <row r="1357" spans="1:6" x14ac:dyDescent="0.3">
      <c r="A1357" s="19"/>
      <c r="B1357" s="17"/>
      <c r="C1357" s="18"/>
      <c r="D1357" s="17"/>
      <c r="E1357" s="17"/>
      <c r="F1357" s="21" t="str">
        <f>IF(OR($B1357="",$C1357=""),"",$B1357&amp;"#"&amp;COUNTIFS($B$4:$B1357,$B1357,$C$4:$C1357,"&lt;&gt;"))</f>
        <v/>
      </c>
    </row>
    <row r="1358" spans="1:6" x14ac:dyDescent="0.3">
      <c r="A1358" s="19"/>
      <c r="B1358" s="17"/>
      <c r="C1358" s="18"/>
      <c r="D1358" s="17"/>
      <c r="E1358" s="17"/>
      <c r="F1358" s="21" t="str">
        <f>IF(OR($B1358="",$C1358=""),"",$B1358&amp;"#"&amp;COUNTIFS($B$4:$B1358,$B1358,$C$4:$C1358,"&lt;&gt;"))</f>
        <v/>
      </c>
    </row>
    <row r="1359" spans="1:6" x14ac:dyDescent="0.3">
      <c r="A1359" s="19"/>
      <c r="B1359" s="17"/>
      <c r="C1359" s="18"/>
      <c r="D1359" s="17"/>
      <c r="E1359" s="17"/>
      <c r="F1359" s="21" t="str">
        <f>IF(OR($B1359="",$C1359=""),"",$B1359&amp;"#"&amp;COUNTIFS($B$4:$B1359,$B1359,$C$4:$C1359,"&lt;&gt;"))</f>
        <v/>
      </c>
    </row>
    <row r="1360" spans="1:6" x14ac:dyDescent="0.3">
      <c r="A1360" s="19"/>
      <c r="B1360" s="17"/>
      <c r="C1360" s="18"/>
      <c r="D1360" s="17"/>
      <c r="E1360" s="17"/>
      <c r="F1360" s="21" t="str">
        <f>IF(OR($B1360="",$C1360=""),"",$B1360&amp;"#"&amp;COUNTIFS($B$4:$B1360,$B1360,$C$4:$C1360,"&lt;&gt;"))</f>
        <v/>
      </c>
    </row>
    <row r="1361" spans="1:6" x14ac:dyDescent="0.3">
      <c r="A1361" s="19"/>
      <c r="B1361" s="17"/>
      <c r="C1361" s="18"/>
      <c r="D1361" s="17"/>
      <c r="E1361" s="17"/>
      <c r="F1361" s="21" t="str">
        <f>IF(OR($B1361="",$C1361=""),"",$B1361&amp;"#"&amp;COUNTIFS($B$4:$B1361,$B1361,$C$4:$C1361,"&lt;&gt;"))</f>
        <v/>
      </c>
    </row>
    <row r="1362" spans="1:6" x14ac:dyDescent="0.3">
      <c r="A1362" s="19"/>
      <c r="B1362" s="17"/>
      <c r="C1362" s="18"/>
      <c r="D1362" s="17"/>
      <c r="E1362" s="17"/>
      <c r="F1362" s="21" t="str">
        <f>IF(OR($B1362="",$C1362=""),"",$B1362&amp;"#"&amp;COUNTIFS($B$4:$B1362,$B1362,$C$4:$C1362,"&lt;&gt;"))</f>
        <v/>
      </c>
    </row>
    <row r="1363" spans="1:6" x14ac:dyDescent="0.3">
      <c r="A1363" s="19"/>
      <c r="B1363" s="17"/>
      <c r="C1363" s="18"/>
      <c r="D1363" s="17"/>
      <c r="E1363" s="17"/>
      <c r="F1363" s="21" t="str">
        <f>IF(OR($B1363="",$C1363=""),"",$B1363&amp;"#"&amp;COUNTIFS($B$4:$B1363,$B1363,$C$4:$C1363,"&lt;&gt;"))</f>
        <v/>
      </c>
    </row>
    <row r="1364" spans="1:6" x14ac:dyDescent="0.3">
      <c r="A1364" s="19"/>
      <c r="B1364" s="17"/>
      <c r="C1364" s="18"/>
      <c r="D1364" s="17"/>
      <c r="E1364" s="17"/>
      <c r="F1364" s="21" t="str">
        <f>IF(OR($B1364="",$C1364=""),"",$B1364&amp;"#"&amp;COUNTIFS($B$4:$B1364,$B1364,$C$4:$C1364,"&lt;&gt;"))</f>
        <v/>
      </c>
    </row>
    <row r="1365" spans="1:6" x14ac:dyDescent="0.3">
      <c r="A1365" s="19"/>
      <c r="B1365" s="17"/>
      <c r="C1365" s="18"/>
      <c r="D1365" s="17"/>
      <c r="E1365" s="17"/>
      <c r="F1365" s="21" t="str">
        <f>IF(OR($B1365="",$C1365=""),"",$B1365&amp;"#"&amp;COUNTIFS($B$4:$B1365,$B1365,$C$4:$C1365,"&lt;&gt;"))</f>
        <v/>
      </c>
    </row>
    <row r="1366" spans="1:6" x14ac:dyDescent="0.3">
      <c r="A1366" s="19"/>
      <c r="B1366" s="17"/>
      <c r="C1366" s="18"/>
      <c r="D1366" s="17"/>
      <c r="E1366" s="17"/>
      <c r="F1366" s="21" t="str">
        <f>IF(OR($B1366="",$C1366=""),"",$B1366&amp;"#"&amp;COUNTIFS($B$4:$B1366,$B1366,$C$4:$C1366,"&lt;&gt;"))</f>
        <v/>
      </c>
    </row>
    <row r="1367" spans="1:6" x14ac:dyDescent="0.3">
      <c r="A1367" s="19"/>
      <c r="B1367" s="17"/>
      <c r="C1367" s="18"/>
      <c r="D1367" s="17"/>
      <c r="E1367" s="17"/>
      <c r="F1367" s="21" t="str">
        <f>IF(OR($B1367="",$C1367=""),"",$B1367&amp;"#"&amp;COUNTIFS($B$4:$B1367,$B1367,$C$4:$C1367,"&lt;&gt;"))</f>
        <v/>
      </c>
    </row>
    <row r="1368" spans="1:6" x14ac:dyDescent="0.3">
      <c r="A1368" s="19"/>
      <c r="B1368" s="17"/>
      <c r="C1368" s="18"/>
      <c r="D1368" s="17"/>
      <c r="E1368" s="17"/>
      <c r="F1368" s="21" t="str">
        <f>IF(OR($B1368="",$C1368=""),"",$B1368&amp;"#"&amp;COUNTIFS($B$4:$B1368,$B1368,$C$4:$C1368,"&lt;&gt;"))</f>
        <v/>
      </c>
    </row>
    <row r="1369" spans="1:6" x14ac:dyDescent="0.3">
      <c r="A1369" s="19"/>
      <c r="B1369" s="17"/>
      <c r="C1369" s="18"/>
      <c r="D1369" s="17"/>
      <c r="E1369" s="17"/>
      <c r="F1369" s="21" t="str">
        <f>IF(OR($B1369="",$C1369=""),"",$B1369&amp;"#"&amp;COUNTIFS($B$4:$B1369,$B1369,$C$4:$C1369,"&lt;&gt;"))</f>
        <v/>
      </c>
    </row>
    <row r="1370" spans="1:6" x14ac:dyDescent="0.3">
      <c r="A1370" s="19"/>
      <c r="B1370" s="17"/>
      <c r="C1370" s="18"/>
      <c r="D1370" s="17"/>
      <c r="E1370" s="17"/>
      <c r="F1370" s="21" t="str">
        <f>IF(OR($B1370="",$C1370=""),"",$B1370&amp;"#"&amp;COUNTIFS($B$4:$B1370,$B1370,$C$4:$C1370,"&lt;&gt;"))</f>
        <v/>
      </c>
    </row>
    <row r="1371" spans="1:6" x14ac:dyDescent="0.3">
      <c r="A1371" s="19"/>
      <c r="B1371" s="17"/>
      <c r="C1371" s="18"/>
      <c r="D1371" s="17"/>
      <c r="E1371" s="17"/>
      <c r="F1371" s="21" t="str">
        <f>IF(OR($B1371="",$C1371=""),"",$B1371&amp;"#"&amp;COUNTIFS($B$4:$B1371,$B1371,$C$4:$C1371,"&lt;&gt;"))</f>
        <v/>
      </c>
    </row>
    <row r="1372" spans="1:6" x14ac:dyDescent="0.3">
      <c r="A1372" s="19"/>
      <c r="B1372" s="17"/>
      <c r="C1372" s="18"/>
      <c r="D1372" s="17"/>
      <c r="E1372" s="17"/>
      <c r="F1372" s="21" t="str">
        <f>IF(OR($B1372="",$C1372=""),"",$B1372&amp;"#"&amp;COUNTIFS($B$4:$B1372,$B1372,$C$4:$C1372,"&lt;&gt;"))</f>
        <v/>
      </c>
    </row>
    <row r="1373" spans="1:6" x14ac:dyDescent="0.3">
      <c r="A1373" s="19"/>
      <c r="B1373" s="17"/>
      <c r="C1373" s="18"/>
      <c r="D1373" s="17"/>
      <c r="E1373" s="17"/>
      <c r="F1373" s="21" t="str">
        <f>IF(OR($B1373="",$C1373=""),"",$B1373&amp;"#"&amp;COUNTIFS($B$4:$B1373,$B1373,$C$4:$C1373,"&lt;&gt;"))</f>
        <v/>
      </c>
    </row>
    <row r="1374" spans="1:6" x14ac:dyDescent="0.3">
      <c r="A1374" s="19"/>
      <c r="B1374" s="17"/>
      <c r="C1374" s="18"/>
      <c r="D1374" s="17"/>
      <c r="E1374" s="17"/>
      <c r="F1374" s="21" t="str">
        <f>IF(OR($B1374="",$C1374=""),"",$B1374&amp;"#"&amp;COUNTIFS($B$4:$B1374,$B1374,$C$4:$C1374,"&lt;&gt;"))</f>
        <v/>
      </c>
    </row>
    <row r="1375" spans="1:6" x14ac:dyDescent="0.3">
      <c r="A1375" s="19"/>
      <c r="B1375" s="17"/>
      <c r="C1375" s="18"/>
      <c r="D1375" s="17"/>
      <c r="E1375" s="17"/>
      <c r="F1375" s="21" t="str">
        <f>IF(OR($B1375="",$C1375=""),"",$B1375&amp;"#"&amp;COUNTIFS($B$4:$B1375,$B1375,$C$4:$C1375,"&lt;&gt;"))</f>
        <v/>
      </c>
    </row>
    <row r="1376" spans="1:6" x14ac:dyDescent="0.3">
      <c r="A1376" s="19"/>
      <c r="B1376" s="17"/>
      <c r="C1376" s="18"/>
      <c r="D1376" s="17"/>
      <c r="E1376" s="17"/>
      <c r="F1376" s="21" t="str">
        <f>IF(OR($B1376="",$C1376=""),"",$B1376&amp;"#"&amp;COUNTIFS($B$4:$B1376,$B1376,$C$4:$C1376,"&lt;&gt;"))</f>
        <v/>
      </c>
    </row>
    <row r="1377" spans="1:6" x14ac:dyDescent="0.3">
      <c r="A1377" s="19"/>
      <c r="B1377" s="17"/>
      <c r="C1377" s="18"/>
      <c r="D1377" s="17"/>
      <c r="E1377" s="17"/>
      <c r="F1377" s="21" t="str">
        <f>IF(OR($B1377="",$C1377=""),"",$B1377&amp;"#"&amp;COUNTIFS($B$4:$B1377,$B1377,$C$4:$C1377,"&lt;&gt;"))</f>
        <v/>
      </c>
    </row>
    <row r="1378" spans="1:6" x14ac:dyDescent="0.3">
      <c r="A1378" s="19"/>
      <c r="B1378" s="17"/>
      <c r="C1378" s="18"/>
      <c r="D1378" s="17"/>
      <c r="E1378" s="17"/>
      <c r="F1378" s="21" t="str">
        <f>IF(OR($B1378="",$C1378=""),"",$B1378&amp;"#"&amp;COUNTIFS($B$4:$B1378,$B1378,$C$4:$C1378,"&lt;&gt;"))</f>
        <v/>
      </c>
    </row>
    <row r="1379" spans="1:6" x14ac:dyDescent="0.3">
      <c r="A1379" s="19"/>
      <c r="B1379" s="17"/>
      <c r="C1379" s="18"/>
      <c r="D1379" s="17"/>
      <c r="E1379" s="17"/>
      <c r="F1379" s="21" t="str">
        <f>IF(OR($B1379="",$C1379=""),"",$B1379&amp;"#"&amp;COUNTIFS($B$4:$B1379,$B1379,$C$4:$C1379,"&lt;&gt;"))</f>
        <v/>
      </c>
    </row>
    <row r="1380" spans="1:6" x14ac:dyDescent="0.3">
      <c r="A1380" s="19"/>
      <c r="B1380" s="17"/>
      <c r="C1380" s="18"/>
      <c r="D1380" s="17"/>
      <c r="E1380" s="17"/>
      <c r="F1380" s="21" t="str">
        <f>IF(OR($B1380="",$C1380=""),"",$B1380&amp;"#"&amp;COUNTIFS($B$4:$B1380,$B1380,$C$4:$C1380,"&lt;&gt;"))</f>
        <v/>
      </c>
    </row>
    <row r="1381" spans="1:6" x14ac:dyDescent="0.3">
      <c r="A1381" s="19"/>
      <c r="B1381" s="17"/>
      <c r="C1381" s="18"/>
      <c r="D1381" s="17"/>
      <c r="E1381" s="17"/>
      <c r="F1381" s="21" t="str">
        <f>IF(OR($B1381="",$C1381=""),"",$B1381&amp;"#"&amp;COUNTIFS($B$4:$B1381,$B1381,$C$4:$C1381,"&lt;&gt;"))</f>
        <v/>
      </c>
    </row>
    <row r="1382" spans="1:6" x14ac:dyDescent="0.3">
      <c r="A1382" s="19"/>
      <c r="B1382" s="17"/>
      <c r="C1382" s="18"/>
      <c r="D1382" s="17"/>
      <c r="E1382" s="17"/>
      <c r="F1382" s="21" t="str">
        <f>IF(OR($B1382="",$C1382=""),"",$B1382&amp;"#"&amp;COUNTIFS($B$4:$B1382,$B1382,$C$4:$C1382,"&lt;&gt;"))</f>
        <v/>
      </c>
    </row>
    <row r="1383" spans="1:6" x14ac:dyDescent="0.3">
      <c r="A1383" s="19"/>
      <c r="B1383" s="17"/>
      <c r="C1383" s="18"/>
      <c r="D1383" s="17"/>
      <c r="E1383" s="17"/>
      <c r="F1383" s="21" t="str">
        <f>IF(OR($B1383="",$C1383=""),"",$B1383&amp;"#"&amp;COUNTIFS($B$4:$B1383,$B1383,$C$4:$C1383,"&lt;&gt;"))</f>
        <v/>
      </c>
    </row>
    <row r="1384" spans="1:6" x14ac:dyDescent="0.3">
      <c r="A1384" s="19"/>
      <c r="B1384" s="17"/>
      <c r="C1384" s="18"/>
      <c r="D1384" s="17"/>
      <c r="E1384" s="17"/>
      <c r="F1384" s="21" t="str">
        <f>IF(OR($B1384="",$C1384=""),"",$B1384&amp;"#"&amp;COUNTIFS($B$4:$B1384,$B1384,$C$4:$C1384,"&lt;&gt;"))</f>
        <v/>
      </c>
    </row>
    <row r="1385" spans="1:6" x14ac:dyDescent="0.3">
      <c r="A1385" s="19"/>
      <c r="B1385" s="17"/>
      <c r="C1385" s="18"/>
      <c r="D1385" s="17"/>
      <c r="E1385" s="17"/>
      <c r="F1385" s="21" t="str">
        <f>IF(OR($B1385="",$C1385=""),"",$B1385&amp;"#"&amp;COUNTIFS($B$4:$B1385,$B1385,$C$4:$C1385,"&lt;&gt;"))</f>
        <v/>
      </c>
    </row>
    <row r="1386" spans="1:6" x14ac:dyDescent="0.3">
      <c r="A1386" s="19"/>
      <c r="B1386" s="17"/>
      <c r="C1386" s="18"/>
      <c r="D1386" s="17"/>
      <c r="E1386" s="17"/>
      <c r="F1386" s="21" t="str">
        <f>IF(OR($B1386="",$C1386=""),"",$B1386&amp;"#"&amp;COUNTIFS($B$4:$B1386,$B1386,$C$4:$C1386,"&lt;&gt;"))</f>
        <v/>
      </c>
    </row>
    <row r="1387" spans="1:6" x14ac:dyDescent="0.3">
      <c r="A1387" s="19"/>
      <c r="B1387" s="17"/>
      <c r="C1387" s="18"/>
      <c r="D1387" s="17"/>
      <c r="E1387" s="17"/>
      <c r="F1387" s="21" t="str">
        <f>IF(OR($B1387="",$C1387=""),"",$B1387&amp;"#"&amp;COUNTIFS($B$4:$B1387,$B1387,$C$4:$C1387,"&lt;&gt;"))</f>
        <v/>
      </c>
    </row>
    <row r="1388" spans="1:6" x14ac:dyDescent="0.3">
      <c r="A1388" s="19"/>
      <c r="B1388" s="17"/>
      <c r="C1388" s="18"/>
      <c r="D1388" s="17"/>
      <c r="E1388" s="17"/>
      <c r="F1388" s="21" t="str">
        <f>IF(OR($B1388="",$C1388=""),"",$B1388&amp;"#"&amp;COUNTIFS($B$4:$B1388,$B1388,$C$4:$C1388,"&lt;&gt;"))</f>
        <v/>
      </c>
    </row>
    <row r="1389" spans="1:6" x14ac:dyDescent="0.3">
      <c r="A1389" s="19"/>
      <c r="B1389" s="17"/>
      <c r="C1389" s="18"/>
      <c r="D1389" s="17"/>
      <c r="E1389" s="17"/>
      <c r="F1389" s="21" t="str">
        <f>IF(OR($B1389="",$C1389=""),"",$B1389&amp;"#"&amp;COUNTIFS($B$4:$B1389,$B1389,$C$4:$C1389,"&lt;&gt;"))</f>
        <v/>
      </c>
    </row>
    <row r="1390" spans="1:6" x14ac:dyDescent="0.3">
      <c r="A1390" s="19"/>
      <c r="B1390" s="17"/>
      <c r="C1390" s="18"/>
      <c r="D1390" s="17"/>
      <c r="E1390" s="17"/>
      <c r="F1390" s="21" t="str">
        <f>IF(OR($B1390="",$C1390=""),"",$B1390&amp;"#"&amp;COUNTIFS($B$4:$B1390,$B1390,$C$4:$C1390,"&lt;&gt;"))</f>
        <v/>
      </c>
    </row>
    <row r="1391" spans="1:6" x14ac:dyDescent="0.3">
      <c r="A1391" s="19"/>
      <c r="B1391" s="17"/>
      <c r="C1391" s="18"/>
      <c r="D1391" s="17"/>
      <c r="E1391" s="17"/>
      <c r="F1391" s="21" t="str">
        <f>IF(OR($B1391="",$C1391=""),"",$B1391&amp;"#"&amp;COUNTIFS($B$4:$B1391,$B1391,$C$4:$C1391,"&lt;&gt;"))</f>
        <v/>
      </c>
    </row>
    <row r="1392" spans="1:6" x14ac:dyDescent="0.3">
      <c r="A1392" s="19"/>
      <c r="B1392" s="17"/>
      <c r="C1392" s="18"/>
      <c r="D1392" s="17"/>
      <c r="E1392" s="17"/>
      <c r="F1392" s="21" t="str">
        <f>IF(OR($B1392="",$C1392=""),"",$B1392&amp;"#"&amp;COUNTIFS($B$4:$B1392,$B1392,$C$4:$C1392,"&lt;&gt;"))</f>
        <v/>
      </c>
    </row>
    <row r="1393" spans="1:6" x14ac:dyDescent="0.3">
      <c r="A1393" s="19"/>
      <c r="B1393" s="17"/>
      <c r="C1393" s="18"/>
      <c r="D1393" s="17"/>
      <c r="E1393" s="17"/>
      <c r="F1393" s="21" t="str">
        <f>IF(OR($B1393="",$C1393=""),"",$B1393&amp;"#"&amp;COUNTIFS($B$4:$B1393,$B1393,$C$4:$C1393,"&lt;&gt;"))</f>
        <v/>
      </c>
    </row>
    <row r="1394" spans="1:6" x14ac:dyDescent="0.3">
      <c r="A1394" s="19"/>
      <c r="B1394" s="17"/>
      <c r="C1394" s="18"/>
      <c r="D1394" s="17"/>
      <c r="E1394" s="17"/>
      <c r="F1394" s="21" t="str">
        <f>IF(OR($B1394="",$C1394=""),"",$B1394&amp;"#"&amp;COUNTIFS($B$4:$B1394,$B1394,$C$4:$C1394,"&lt;&gt;"))</f>
        <v/>
      </c>
    </row>
    <row r="1395" spans="1:6" x14ac:dyDescent="0.3">
      <c r="A1395" s="19"/>
      <c r="B1395" s="17"/>
      <c r="C1395" s="18"/>
      <c r="D1395" s="17"/>
      <c r="E1395" s="17"/>
      <c r="F1395" s="21" t="str">
        <f>IF(OR($B1395="",$C1395=""),"",$B1395&amp;"#"&amp;COUNTIFS($B$4:$B1395,$B1395,$C$4:$C1395,"&lt;&gt;"))</f>
        <v/>
      </c>
    </row>
    <row r="1396" spans="1:6" x14ac:dyDescent="0.3">
      <c r="A1396" s="19"/>
      <c r="B1396" s="17"/>
      <c r="C1396" s="18"/>
      <c r="D1396" s="17"/>
      <c r="E1396" s="17"/>
      <c r="F1396" s="21" t="str">
        <f>IF(OR($B1396="",$C1396=""),"",$B1396&amp;"#"&amp;COUNTIFS($B$4:$B1396,$B1396,$C$4:$C1396,"&lt;&gt;"))</f>
        <v/>
      </c>
    </row>
    <row r="1397" spans="1:6" x14ac:dyDescent="0.3">
      <c r="A1397" s="19"/>
      <c r="B1397" s="17"/>
      <c r="C1397" s="18"/>
      <c r="D1397" s="17"/>
      <c r="E1397" s="17"/>
      <c r="F1397" s="21" t="str">
        <f>IF(OR($B1397="",$C1397=""),"",$B1397&amp;"#"&amp;COUNTIFS($B$4:$B1397,$B1397,$C$4:$C1397,"&lt;&gt;"))</f>
        <v/>
      </c>
    </row>
    <row r="1398" spans="1:6" x14ac:dyDescent="0.3">
      <c r="A1398" s="19"/>
      <c r="B1398" s="17"/>
      <c r="C1398" s="18"/>
      <c r="D1398" s="17"/>
      <c r="E1398" s="17"/>
      <c r="F1398" s="21" t="str">
        <f>IF(OR($B1398="",$C1398=""),"",$B1398&amp;"#"&amp;COUNTIFS($B$4:$B1398,$B1398,$C$4:$C1398,"&lt;&gt;"))</f>
        <v/>
      </c>
    </row>
    <row r="1399" spans="1:6" x14ac:dyDescent="0.3">
      <c r="A1399" s="19"/>
      <c r="B1399" s="17"/>
      <c r="C1399" s="18"/>
      <c r="D1399" s="17"/>
      <c r="E1399" s="17"/>
      <c r="F1399" s="21" t="str">
        <f>IF(OR($B1399="",$C1399=""),"",$B1399&amp;"#"&amp;COUNTIFS($B$4:$B1399,$B1399,$C$4:$C1399,"&lt;&gt;"))</f>
        <v/>
      </c>
    </row>
    <row r="1400" spans="1:6" x14ac:dyDescent="0.3">
      <c r="A1400" s="19"/>
      <c r="B1400" s="17"/>
      <c r="C1400" s="18"/>
      <c r="D1400" s="17"/>
      <c r="E1400" s="17"/>
      <c r="F1400" s="21" t="str">
        <f>IF(OR($B1400="",$C1400=""),"",$B1400&amp;"#"&amp;COUNTIFS($B$4:$B1400,$B1400,$C$4:$C1400,"&lt;&gt;"))</f>
        <v/>
      </c>
    </row>
    <row r="1401" spans="1:6" x14ac:dyDescent="0.3">
      <c r="A1401" s="19"/>
      <c r="B1401" s="17"/>
      <c r="C1401" s="18"/>
      <c r="D1401" s="17"/>
      <c r="E1401" s="17"/>
      <c r="F1401" s="21" t="str">
        <f>IF(OR($B1401="",$C1401=""),"",$B1401&amp;"#"&amp;COUNTIFS($B$4:$B1401,$B1401,$C$4:$C1401,"&lt;&gt;"))</f>
        <v/>
      </c>
    </row>
    <row r="1402" spans="1:6" x14ac:dyDescent="0.3">
      <c r="A1402" s="19"/>
      <c r="B1402" s="17"/>
      <c r="C1402" s="18"/>
      <c r="D1402" s="17"/>
      <c r="E1402" s="17"/>
      <c r="F1402" s="21" t="str">
        <f>IF(OR($B1402="",$C1402=""),"",$B1402&amp;"#"&amp;COUNTIFS($B$4:$B1402,$B1402,$C$4:$C1402,"&lt;&gt;"))</f>
        <v/>
      </c>
    </row>
    <row r="1403" spans="1:6" x14ac:dyDescent="0.3">
      <c r="A1403" s="19"/>
      <c r="B1403" s="17"/>
      <c r="C1403" s="18"/>
      <c r="D1403" s="17"/>
      <c r="E1403" s="17"/>
      <c r="F1403" s="21" t="str">
        <f>IF(OR($B1403="",$C1403=""),"",$B1403&amp;"#"&amp;COUNTIFS($B$4:$B1403,$B1403,$C$4:$C1403,"&lt;&gt;"))</f>
        <v/>
      </c>
    </row>
    <row r="1404" spans="1:6" x14ac:dyDescent="0.3">
      <c r="A1404" s="19"/>
      <c r="B1404" s="17"/>
      <c r="C1404" s="18"/>
      <c r="D1404" s="17"/>
      <c r="E1404" s="17"/>
      <c r="F1404" s="21" t="str">
        <f>IF(OR($B1404="",$C1404=""),"",$B1404&amp;"#"&amp;COUNTIFS($B$4:$B1404,$B1404,$C$4:$C1404,"&lt;&gt;"))</f>
        <v/>
      </c>
    </row>
    <row r="1405" spans="1:6" x14ac:dyDescent="0.3">
      <c r="A1405" s="19"/>
      <c r="B1405" s="17"/>
      <c r="C1405" s="18"/>
      <c r="D1405" s="17"/>
      <c r="E1405" s="17"/>
      <c r="F1405" s="21" t="str">
        <f>IF(OR($B1405="",$C1405=""),"",$B1405&amp;"#"&amp;COUNTIFS($B$4:$B1405,$B1405,$C$4:$C1405,"&lt;&gt;"))</f>
        <v/>
      </c>
    </row>
    <row r="1406" spans="1:6" x14ac:dyDescent="0.3">
      <c r="A1406" s="19"/>
      <c r="B1406" s="17"/>
      <c r="C1406" s="18"/>
      <c r="D1406" s="17"/>
      <c r="E1406" s="17"/>
      <c r="F1406" s="21" t="str">
        <f>IF(OR($B1406="",$C1406=""),"",$B1406&amp;"#"&amp;COUNTIFS($B$4:$B1406,$B1406,$C$4:$C1406,"&lt;&gt;"))</f>
        <v/>
      </c>
    </row>
    <row r="1407" spans="1:6" x14ac:dyDescent="0.3">
      <c r="A1407" s="19"/>
      <c r="B1407" s="17"/>
      <c r="C1407" s="18"/>
      <c r="D1407" s="17"/>
      <c r="E1407" s="17"/>
      <c r="F1407" s="21" t="str">
        <f>IF(OR($B1407="",$C1407=""),"",$B1407&amp;"#"&amp;COUNTIFS($B$4:$B1407,$B1407,$C$4:$C1407,"&lt;&gt;"))</f>
        <v/>
      </c>
    </row>
    <row r="1408" spans="1:6" x14ac:dyDescent="0.3">
      <c r="A1408" s="19"/>
      <c r="B1408" s="17"/>
      <c r="C1408" s="18"/>
      <c r="D1408" s="17"/>
      <c r="E1408" s="17"/>
      <c r="F1408" s="21" t="str">
        <f>IF(OR($B1408="",$C1408=""),"",$B1408&amp;"#"&amp;COUNTIFS($B$4:$B1408,$B1408,$C$4:$C1408,"&lt;&gt;"))</f>
        <v/>
      </c>
    </row>
    <row r="1409" spans="1:6" x14ac:dyDescent="0.3">
      <c r="A1409" s="19"/>
      <c r="B1409" s="17"/>
      <c r="C1409" s="18"/>
      <c r="D1409" s="17"/>
      <c r="E1409" s="17"/>
      <c r="F1409" s="21" t="str">
        <f>IF(OR($B1409="",$C1409=""),"",$B1409&amp;"#"&amp;COUNTIFS($B$4:$B1409,$B1409,$C$4:$C1409,"&lt;&gt;"))</f>
        <v/>
      </c>
    </row>
    <row r="1410" spans="1:6" x14ac:dyDescent="0.3">
      <c r="A1410" s="19"/>
      <c r="B1410" s="17"/>
      <c r="C1410" s="18"/>
      <c r="D1410" s="17"/>
      <c r="E1410" s="17"/>
      <c r="F1410" s="21" t="str">
        <f>IF(OR($B1410="",$C1410=""),"",$B1410&amp;"#"&amp;COUNTIFS($B$4:$B1410,$B1410,$C$4:$C1410,"&lt;&gt;"))</f>
        <v/>
      </c>
    </row>
    <row r="1411" spans="1:6" x14ac:dyDescent="0.3">
      <c r="A1411" s="19"/>
      <c r="B1411" s="17"/>
      <c r="C1411" s="18"/>
      <c r="D1411" s="17"/>
      <c r="E1411" s="17"/>
      <c r="F1411" s="21" t="str">
        <f>IF(OR($B1411="",$C1411=""),"",$B1411&amp;"#"&amp;COUNTIFS($B$4:$B1411,$B1411,$C$4:$C1411,"&lt;&gt;"))</f>
        <v/>
      </c>
    </row>
    <row r="1412" spans="1:6" x14ac:dyDescent="0.3">
      <c r="A1412" s="19"/>
      <c r="B1412" s="17"/>
      <c r="C1412" s="18"/>
      <c r="D1412" s="17"/>
      <c r="E1412" s="17"/>
      <c r="F1412" s="21" t="str">
        <f>IF(OR($B1412="",$C1412=""),"",$B1412&amp;"#"&amp;COUNTIFS($B$4:$B1412,$B1412,$C$4:$C1412,"&lt;&gt;"))</f>
        <v/>
      </c>
    </row>
    <row r="1413" spans="1:6" x14ac:dyDescent="0.3">
      <c r="A1413" s="19"/>
      <c r="B1413" s="17"/>
      <c r="C1413" s="18"/>
      <c r="D1413" s="17"/>
      <c r="E1413" s="17"/>
      <c r="F1413" s="21" t="str">
        <f>IF(OR($B1413="",$C1413=""),"",$B1413&amp;"#"&amp;COUNTIFS($B$4:$B1413,$B1413,$C$4:$C1413,"&lt;&gt;"))</f>
        <v/>
      </c>
    </row>
    <row r="1414" spans="1:6" x14ac:dyDescent="0.3">
      <c r="A1414" s="19"/>
      <c r="B1414" s="17"/>
      <c r="C1414" s="18"/>
      <c r="D1414" s="17"/>
      <c r="E1414" s="17"/>
      <c r="F1414" s="21" t="str">
        <f>IF(OR($B1414="",$C1414=""),"",$B1414&amp;"#"&amp;COUNTIFS($B$4:$B1414,$B1414,$C$4:$C1414,"&lt;&gt;"))</f>
        <v/>
      </c>
    </row>
    <row r="1415" spans="1:6" x14ac:dyDescent="0.3">
      <c r="A1415" s="19"/>
      <c r="B1415" s="17"/>
      <c r="C1415" s="18"/>
      <c r="D1415" s="17"/>
      <c r="E1415" s="17"/>
      <c r="F1415" s="21" t="str">
        <f>IF(OR($B1415="",$C1415=""),"",$B1415&amp;"#"&amp;COUNTIFS($B$4:$B1415,$B1415,$C$4:$C1415,"&lt;&gt;"))</f>
        <v/>
      </c>
    </row>
    <row r="1416" spans="1:6" x14ac:dyDescent="0.3">
      <c r="A1416" s="19"/>
      <c r="B1416" s="17"/>
      <c r="C1416" s="18"/>
      <c r="D1416" s="17"/>
      <c r="E1416" s="17"/>
      <c r="F1416" s="21" t="str">
        <f>IF(OR($B1416="",$C1416=""),"",$B1416&amp;"#"&amp;COUNTIFS($B$4:$B1416,$B1416,$C$4:$C1416,"&lt;&gt;"))</f>
        <v/>
      </c>
    </row>
    <row r="1417" spans="1:6" x14ac:dyDescent="0.3">
      <c r="A1417" s="19"/>
      <c r="B1417" s="17"/>
      <c r="C1417" s="18"/>
      <c r="D1417" s="17"/>
      <c r="E1417" s="17"/>
      <c r="F1417" s="21" t="str">
        <f>IF(OR($B1417="",$C1417=""),"",$B1417&amp;"#"&amp;COUNTIFS($B$4:$B1417,$B1417,$C$4:$C1417,"&lt;&gt;"))</f>
        <v/>
      </c>
    </row>
    <row r="1418" spans="1:6" x14ac:dyDescent="0.3">
      <c r="A1418" s="19"/>
      <c r="B1418" s="17"/>
      <c r="C1418" s="18"/>
      <c r="D1418" s="17"/>
      <c r="E1418" s="17"/>
      <c r="F1418" s="21" t="str">
        <f>IF(OR($B1418="",$C1418=""),"",$B1418&amp;"#"&amp;COUNTIFS($B$4:$B1418,$B1418,$C$4:$C1418,"&lt;&gt;"))</f>
        <v/>
      </c>
    </row>
    <row r="1419" spans="1:6" x14ac:dyDescent="0.3">
      <c r="A1419" s="19"/>
      <c r="B1419" s="17"/>
      <c r="C1419" s="18"/>
      <c r="D1419" s="17"/>
      <c r="E1419" s="17"/>
      <c r="F1419" s="21" t="str">
        <f>IF(OR($B1419="",$C1419=""),"",$B1419&amp;"#"&amp;COUNTIFS($B$4:$B1419,$B1419,$C$4:$C1419,"&lt;&gt;"))</f>
        <v/>
      </c>
    </row>
    <row r="1420" spans="1:6" x14ac:dyDescent="0.3">
      <c r="A1420" s="19"/>
      <c r="B1420" s="17"/>
      <c r="C1420" s="18"/>
      <c r="D1420" s="17"/>
      <c r="E1420" s="17"/>
      <c r="F1420" s="21" t="str">
        <f>IF(OR($B1420="",$C1420=""),"",$B1420&amp;"#"&amp;COUNTIFS($B$4:$B1420,$B1420,$C$4:$C1420,"&lt;&gt;"))</f>
        <v/>
      </c>
    </row>
    <row r="1421" spans="1:6" x14ac:dyDescent="0.3">
      <c r="A1421" s="19"/>
      <c r="B1421" s="17"/>
      <c r="C1421" s="18"/>
      <c r="D1421" s="17"/>
      <c r="E1421" s="17"/>
      <c r="F1421" s="21" t="str">
        <f>IF(OR($B1421="",$C1421=""),"",$B1421&amp;"#"&amp;COUNTIFS($B$4:$B1421,$B1421,$C$4:$C1421,"&lt;&gt;"))</f>
        <v/>
      </c>
    </row>
    <row r="1422" spans="1:6" x14ac:dyDescent="0.3">
      <c r="A1422" s="19"/>
      <c r="B1422" s="17"/>
      <c r="C1422" s="18"/>
      <c r="D1422" s="17"/>
      <c r="E1422" s="17"/>
      <c r="F1422" s="21" t="str">
        <f>IF(OR($B1422="",$C1422=""),"",$B1422&amp;"#"&amp;COUNTIFS($B$4:$B1422,$B1422,$C$4:$C1422,"&lt;&gt;"))</f>
        <v/>
      </c>
    </row>
    <row r="1423" spans="1:6" x14ac:dyDescent="0.3">
      <c r="A1423" s="19"/>
      <c r="B1423" s="17"/>
      <c r="C1423" s="18"/>
      <c r="D1423" s="17"/>
      <c r="E1423" s="17"/>
      <c r="F1423" s="21" t="str">
        <f>IF(OR($B1423="",$C1423=""),"",$B1423&amp;"#"&amp;COUNTIFS($B$4:$B1423,$B1423,$C$4:$C1423,"&lt;&gt;"))</f>
        <v/>
      </c>
    </row>
    <row r="1424" spans="1:6" x14ac:dyDescent="0.3">
      <c r="A1424" s="19"/>
      <c r="B1424" s="17"/>
      <c r="C1424" s="18"/>
      <c r="D1424" s="17"/>
      <c r="E1424" s="17"/>
      <c r="F1424" s="21" t="str">
        <f>IF(OR($B1424="",$C1424=""),"",$B1424&amp;"#"&amp;COUNTIFS($B$4:$B1424,$B1424,$C$4:$C1424,"&lt;&gt;"))</f>
        <v/>
      </c>
    </row>
    <row r="1425" spans="1:6" x14ac:dyDescent="0.3">
      <c r="A1425" s="19"/>
      <c r="B1425" s="17"/>
      <c r="C1425" s="18"/>
      <c r="D1425" s="17"/>
      <c r="E1425" s="17"/>
      <c r="F1425" s="21" t="str">
        <f>IF(OR($B1425="",$C1425=""),"",$B1425&amp;"#"&amp;COUNTIFS($B$4:$B1425,$B1425,$C$4:$C1425,"&lt;&gt;"))</f>
        <v/>
      </c>
    </row>
    <row r="1426" spans="1:6" x14ac:dyDescent="0.3">
      <c r="A1426" s="19"/>
      <c r="B1426" s="17"/>
      <c r="C1426" s="18"/>
      <c r="D1426" s="17"/>
      <c r="E1426" s="17"/>
      <c r="F1426" s="21" t="str">
        <f>IF(OR($B1426="",$C1426=""),"",$B1426&amp;"#"&amp;COUNTIFS($B$4:$B1426,$B1426,$C$4:$C1426,"&lt;&gt;"))</f>
        <v/>
      </c>
    </row>
    <row r="1427" spans="1:6" x14ac:dyDescent="0.3">
      <c r="A1427" s="19"/>
      <c r="B1427" s="17"/>
      <c r="C1427" s="18"/>
      <c r="D1427" s="17"/>
      <c r="E1427" s="17"/>
      <c r="F1427" s="21" t="str">
        <f>IF(OR($B1427="",$C1427=""),"",$B1427&amp;"#"&amp;COUNTIFS($B$4:$B1427,$B1427,$C$4:$C1427,"&lt;&gt;"))</f>
        <v/>
      </c>
    </row>
    <row r="1428" spans="1:6" x14ac:dyDescent="0.3">
      <c r="A1428" s="19"/>
      <c r="B1428" s="17"/>
      <c r="C1428" s="18"/>
      <c r="D1428" s="17"/>
      <c r="E1428" s="17"/>
      <c r="F1428" s="21" t="str">
        <f>IF(OR($B1428="",$C1428=""),"",$B1428&amp;"#"&amp;COUNTIFS($B$4:$B1428,$B1428,$C$4:$C1428,"&lt;&gt;"))</f>
        <v/>
      </c>
    </row>
    <row r="1429" spans="1:6" x14ac:dyDescent="0.3">
      <c r="A1429" s="19"/>
      <c r="B1429" s="17"/>
      <c r="C1429" s="18"/>
      <c r="D1429" s="17"/>
      <c r="E1429" s="17"/>
      <c r="F1429" s="21" t="str">
        <f>IF(OR($B1429="",$C1429=""),"",$B1429&amp;"#"&amp;COUNTIFS($B$4:$B1429,$B1429,$C$4:$C1429,"&lt;&gt;"))</f>
        <v/>
      </c>
    </row>
    <row r="1430" spans="1:6" x14ac:dyDescent="0.3">
      <c r="A1430" s="19"/>
      <c r="B1430" s="17"/>
      <c r="C1430" s="18"/>
      <c r="D1430" s="17"/>
      <c r="E1430" s="17"/>
      <c r="F1430" s="21" t="str">
        <f>IF(OR($B1430="",$C1430=""),"",$B1430&amp;"#"&amp;COUNTIFS($B$4:$B1430,$B1430,$C$4:$C1430,"&lt;&gt;"))</f>
        <v/>
      </c>
    </row>
    <row r="1431" spans="1:6" x14ac:dyDescent="0.3">
      <c r="A1431" s="19"/>
      <c r="B1431" s="17"/>
      <c r="C1431" s="18"/>
      <c r="D1431" s="17"/>
      <c r="E1431" s="17"/>
      <c r="F1431" s="21" t="str">
        <f>IF(OR($B1431="",$C1431=""),"",$B1431&amp;"#"&amp;COUNTIFS($B$4:$B1431,$B1431,$C$4:$C1431,"&lt;&gt;"))</f>
        <v/>
      </c>
    </row>
    <row r="1432" spans="1:6" x14ac:dyDescent="0.3">
      <c r="A1432" s="19"/>
      <c r="B1432" s="17"/>
      <c r="C1432" s="18"/>
      <c r="D1432" s="17"/>
      <c r="E1432" s="17"/>
      <c r="F1432" s="21" t="str">
        <f>IF(OR($B1432="",$C1432=""),"",$B1432&amp;"#"&amp;COUNTIFS($B$4:$B1432,$B1432,$C$4:$C1432,"&lt;&gt;"))</f>
        <v/>
      </c>
    </row>
    <row r="1433" spans="1:6" x14ac:dyDescent="0.3">
      <c r="A1433" s="19"/>
      <c r="B1433" s="17"/>
      <c r="C1433" s="18"/>
      <c r="D1433" s="17"/>
      <c r="E1433" s="17"/>
      <c r="F1433" s="21" t="str">
        <f>IF(OR($B1433="",$C1433=""),"",$B1433&amp;"#"&amp;COUNTIFS($B$4:$B1433,$B1433,$C$4:$C1433,"&lt;&gt;"))</f>
        <v/>
      </c>
    </row>
    <row r="1434" spans="1:6" x14ac:dyDescent="0.3">
      <c r="A1434" s="19"/>
      <c r="B1434" s="17"/>
      <c r="C1434" s="18"/>
      <c r="D1434" s="17"/>
      <c r="E1434" s="17"/>
      <c r="F1434" s="21" t="str">
        <f>IF(OR($B1434="",$C1434=""),"",$B1434&amp;"#"&amp;COUNTIFS($B$4:$B1434,$B1434,$C$4:$C1434,"&lt;&gt;"))</f>
        <v/>
      </c>
    </row>
    <row r="1435" spans="1:6" x14ac:dyDescent="0.3">
      <c r="A1435" s="19"/>
      <c r="B1435" s="17"/>
      <c r="C1435" s="18"/>
      <c r="D1435" s="17"/>
      <c r="E1435" s="17"/>
      <c r="F1435" s="21" t="str">
        <f>IF(OR($B1435="",$C1435=""),"",$B1435&amp;"#"&amp;COUNTIFS($B$4:$B1435,$B1435,$C$4:$C1435,"&lt;&gt;"))</f>
        <v/>
      </c>
    </row>
    <row r="1436" spans="1:6" x14ac:dyDescent="0.3">
      <c r="A1436" s="19"/>
      <c r="B1436" s="17"/>
      <c r="C1436" s="18"/>
      <c r="D1436" s="17"/>
      <c r="E1436" s="17"/>
      <c r="F1436" s="21" t="str">
        <f>IF(OR($B1436="",$C1436=""),"",$B1436&amp;"#"&amp;COUNTIFS($B$4:$B1436,$B1436,$C$4:$C1436,"&lt;&gt;"))</f>
        <v/>
      </c>
    </row>
    <row r="1437" spans="1:6" x14ac:dyDescent="0.3">
      <c r="A1437" s="19"/>
      <c r="B1437" s="17"/>
      <c r="C1437" s="18"/>
      <c r="D1437" s="17"/>
      <c r="E1437" s="17"/>
      <c r="F1437" s="21" t="str">
        <f>IF(OR($B1437="",$C1437=""),"",$B1437&amp;"#"&amp;COUNTIFS($B$4:$B1437,$B1437,$C$4:$C1437,"&lt;&gt;"))</f>
        <v/>
      </c>
    </row>
    <row r="1438" spans="1:6" x14ac:dyDescent="0.3">
      <c r="A1438" s="19"/>
      <c r="B1438" s="17"/>
      <c r="C1438" s="18"/>
      <c r="D1438" s="17"/>
      <c r="E1438" s="17"/>
      <c r="F1438" s="21" t="str">
        <f>IF(OR($B1438="",$C1438=""),"",$B1438&amp;"#"&amp;COUNTIFS($B$4:$B1438,$B1438,$C$4:$C1438,"&lt;&gt;"))</f>
        <v/>
      </c>
    </row>
    <row r="1439" spans="1:6" x14ac:dyDescent="0.3">
      <c r="A1439" s="19"/>
      <c r="B1439" s="17"/>
      <c r="C1439" s="18"/>
      <c r="D1439" s="17"/>
      <c r="E1439" s="17"/>
      <c r="F1439" s="21" t="str">
        <f>IF(OR($B1439="",$C1439=""),"",$B1439&amp;"#"&amp;COUNTIFS($B$4:$B1439,$B1439,$C$4:$C1439,"&lt;&gt;"))</f>
        <v/>
      </c>
    </row>
    <row r="1440" spans="1:6" x14ac:dyDescent="0.3">
      <c r="A1440" s="19"/>
      <c r="B1440" s="17"/>
      <c r="C1440" s="18"/>
      <c r="D1440" s="17"/>
      <c r="E1440" s="17"/>
      <c r="F1440" s="21" t="str">
        <f>IF(OR($B1440="",$C1440=""),"",$B1440&amp;"#"&amp;COUNTIFS($B$4:$B1440,$B1440,$C$4:$C1440,"&lt;&gt;"))</f>
        <v/>
      </c>
    </row>
    <row r="1441" spans="1:6" x14ac:dyDescent="0.3">
      <c r="A1441" s="19"/>
      <c r="B1441" s="17"/>
      <c r="C1441" s="18"/>
      <c r="D1441" s="17"/>
      <c r="E1441" s="17"/>
      <c r="F1441" s="21" t="str">
        <f>IF(OR($B1441="",$C1441=""),"",$B1441&amp;"#"&amp;COUNTIFS($B$4:$B1441,$B1441,$C$4:$C1441,"&lt;&gt;"))</f>
        <v/>
      </c>
    </row>
    <row r="1442" spans="1:6" x14ac:dyDescent="0.3">
      <c r="A1442" s="19"/>
      <c r="B1442" s="17"/>
      <c r="C1442" s="18"/>
      <c r="D1442" s="17"/>
      <c r="E1442" s="17"/>
      <c r="F1442" s="21" t="str">
        <f>IF(OR($B1442="",$C1442=""),"",$B1442&amp;"#"&amp;COUNTIFS($B$4:$B1442,$B1442,$C$4:$C1442,"&lt;&gt;"))</f>
        <v/>
      </c>
    </row>
    <row r="1443" spans="1:6" x14ac:dyDescent="0.3">
      <c r="A1443" s="19"/>
      <c r="B1443" s="17"/>
      <c r="C1443" s="18"/>
      <c r="D1443" s="17"/>
      <c r="E1443" s="17"/>
      <c r="F1443" s="21" t="str">
        <f>IF(OR($B1443="",$C1443=""),"",$B1443&amp;"#"&amp;COUNTIFS($B$4:$B1443,$B1443,$C$4:$C1443,"&lt;&gt;"))</f>
        <v/>
      </c>
    </row>
    <row r="1444" spans="1:6" x14ac:dyDescent="0.3">
      <c r="A1444" s="19"/>
      <c r="B1444" s="17"/>
      <c r="C1444" s="18"/>
      <c r="D1444" s="17"/>
      <c r="E1444" s="17"/>
      <c r="F1444" s="21" t="str">
        <f>IF(OR($B1444="",$C1444=""),"",$B1444&amp;"#"&amp;COUNTIFS($B$4:$B1444,$B1444,$C$4:$C1444,"&lt;&gt;"))</f>
        <v/>
      </c>
    </row>
    <row r="1445" spans="1:6" x14ac:dyDescent="0.3">
      <c r="A1445" s="19"/>
      <c r="B1445" s="17"/>
      <c r="C1445" s="18"/>
      <c r="D1445" s="17"/>
      <c r="E1445" s="17"/>
      <c r="F1445" s="21" t="str">
        <f>IF(OR($B1445="",$C1445=""),"",$B1445&amp;"#"&amp;COUNTIFS($B$4:$B1445,$B1445,$C$4:$C1445,"&lt;&gt;"))</f>
        <v/>
      </c>
    </row>
    <row r="1446" spans="1:6" x14ac:dyDescent="0.3">
      <c r="A1446" s="19"/>
      <c r="B1446" s="17"/>
      <c r="C1446" s="18"/>
      <c r="D1446" s="17"/>
      <c r="E1446" s="17"/>
      <c r="F1446" s="21" t="str">
        <f>IF(OR($B1446="",$C1446=""),"",$B1446&amp;"#"&amp;COUNTIFS($B$4:$B1446,$B1446,$C$4:$C1446,"&lt;&gt;"))</f>
        <v/>
      </c>
    </row>
    <row r="1447" spans="1:6" x14ac:dyDescent="0.3">
      <c r="A1447" s="19"/>
      <c r="B1447" s="17"/>
      <c r="C1447" s="18"/>
      <c r="D1447" s="17"/>
      <c r="E1447" s="17"/>
      <c r="F1447" s="21" t="str">
        <f>IF(OR($B1447="",$C1447=""),"",$B1447&amp;"#"&amp;COUNTIFS($B$4:$B1447,$B1447,$C$4:$C1447,"&lt;&gt;"))</f>
        <v/>
      </c>
    </row>
    <row r="1448" spans="1:6" x14ac:dyDescent="0.3">
      <c r="A1448" s="19"/>
      <c r="B1448" s="17"/>
      <c r="C1448" s="18"/>
      <c r="D1448" s="17"/>
      <c r="E1448" s="17"/>
      <c r="F1448" s="21" t="str">
        <f>IF(OR($B1448="",$C1448=""),"",$B1448&amp;"#"&amp;COUNTIFS($B$4:$B1448,$B1448,$C$4:$C1448,"&lt;&gt;"))</f>
        <v/>
      </c>
    </row>
    <row r="1449" spans="1:6" x14ac:dyDescent="0.3">
      <c r="A1449" s="19"/>
      <c r="B1449" s="17"/>
      <c r="C1449" s="18"/>
      <c r="D1449" s="17"/>
      <c r="E1449" s="17"/>
      <c r="F1449" s="21" t="str">
        <f>IF(OR($B1449="",$C1449=""),"",$B1449&amp;"#"&amp;COUNTIFS($B$4:$B1449,$B1449,$C$4:$C1449,"&lt;&gt;"))</f>
        <v/>
      </c>
    </row>
    <row r="1450" spans="1:6" x14ac:dyDescent="0.3">
      <c r="A1450" s="19"/>
      <c r="B1450" s="17"/>
      <c r="C1450" s="18"/>
      <c r="D1450" s="17"/>
      <c r="E1450" s="17"/>
      <c r="F1450" s="21" t="str">
        <f>IF(OR($B1450="",$C1450=""),"",$B1450&amp;"#"&amp;COUNTIFS($B$4:$B1450,$B1450,$C$4:$C1450,"&lt;&gt;"))</f>
        <v/>
      </c>
    </row>
    <row r="1451" spans="1:6" x14ac:dyDescent="0.3">
      <c r="A1451" s="19"/>
      <c r="B1451" s="17"/>
      <c r="C1451" s="18"/>
      <c r="D1451" s="17"/>
      <c r="E1451" s="17"/>
      <c r="F1451" s="21" t="str">
        <f>IF(OR($B1451="",$C1451=""),"",$B1451&amp;"#"&amp;COUNTIFS($B$4:$B1451,$B1451,$C$4:$C1451,"&lt;&gt;"))</f>
        <v/>
      </c>
    </row>
    <row r="1452" spans="1:6" x14ac:dyDescent="0.3">
      <c r="A1452" s="19"/>
      <c r="B1452" s="17"/>
      <c r="C1452" s="18"/>
      <c r="D1452" s="17"/>
      <c r="E1452" s="17"/>
      <c r="F1452" s="21" t="str">
        <f>IF(OR($B1452="",$C1452=""),"",$B1452&amp;"#"&amp;COUNTIFS($B$4:$B1452,$B1452,$C$4:$C1452,"&lt;&gt;"))</f>
        <v/>
      </c>
    </row>
    <row r="1453" spans="1:6" x14ac:dyDescent="0.3">
      <c r="A1453" s="19"/>
      <c r="B1453" s="17"/>
      <c r="C1453" s="18"/>
      <c r="D1453" s="17"/>
      <c r="E1453" s="17"/>
      <c r="F1453" s="21" t="str">
        <f>IF(OR($B1453="",$C1453=""),"",$B1453&amp;"#"&amp;COUNTIFS($B$4:$B1453,$B1453,$C$4:$C1453,"&lt;&gt;"))</f>
        <v/>
      </c>
    </row>
    <row r="1454" spans="1:6" x14ac:dyDescent="0.3">
      <c r="A1454" s="19"/>
      <c r="B1454" s="17"/>
      <c r="C1454" s="18"/>
      <c r="D1454" s="17"/>
      <c r="E1454" s="17"/>
      <c r="F1454" s="21" t="str">
        <f>IF(OR($B1454="",$C1454=""),"",$B1454&amp;"#"&amp;COUNTIFS($B$4:$B1454,$B1454,$C$4:$C1454,"&lt;&gt;"))</f>
        <v/>
      </c>
    </row>
    <row r="1455" spans="1:6" x14ac:dyDescent="0.3">
      <c r="A1455" s="19"/>
      <c r="B1455" s="17"/>
      <c r="C1455" s="18"/>
      <c r="D1455" s="17"/>
      <c r="E1455" s="17"/>
      <c r="F1455" s="21" t="str">
        <f>IF(OR($B1455="",$C1455=""),"",$B1455&amp;"#"&amp;COUNTIFS($B$4:$B1455,$B1455,$C$4:$C1455,"&lt;&gt;"))</f>
        <v/>
      </c>
    </row>
    <row r="1456" spans="1:6" x14ac:dyDescent="0.3">
      <c r="A1456" s="19"/>
      <c r="B1456" s="17"/>
      <c r="C1456" s="18"/>
      <c r="D1456" s="17"/>
      <c r="E1456" s="17"/>
      <c r="F1456" s="21" t="str">
        <f>IF(OR($B1456="",$C1456=""),"",$B1456&amp;"#"&amp;COUNTIFS($B$4:$B1456,$B1456,$C$4:$C1456,"&lt;&gt;"))</f>
        <v/>
      </c>
    </row>
    <row r="1457" spans="1:6" x14ac:dyDescent="0.3">
      <c r="A1457" s="19"/>
      <c r="B1457" s="17"/>
      <c r="C1457" s="18"/>
      <c r="D1457" s="17"/>
      <c r="E1457" s="17"/>
      <c r="F1457" s="21" t="str">
        <f>IF(OR($B1457="",$C1457=""),"",$B1457&amp;"#"&amp;COUNTIFS($B$4:$B1457,$B1457,$C$4:$C1457,"&lt;&gt;"))</f>
        <v/>
      </c>
    </row>
    <row r="1458" spans="1:6" x14ac:dyDescent="0.3">
      <c r="A1458" s="19"/>
      <c r="B1458" s="17"/>
      <c r="C1458" s="18"/>
      <c r="D1458" s="17"/>
      <c r="E1458" s="17"/>
      <c r="F1458" s="21" t="str">
        <f>IF(OR($B1458="",$C1458=""),"",$B1458&amp;"#"&amp;COUNTIFS($B$4:$B1458,$B1458,$C$4:$C1458,"&lt;&gt;"))</f>
        <v/>
      </c>
    </row>
    <row r="1459" spans="1:6" x14ac:dyDescent="0.3">
      <c r="A1459" s="19"/>
      <c r="B1459" s="17"/>
      <c r="C1459" s="18"/>
      <c r="D1459" s="17"/>
      <c r="E1459" s="17"/>
      <c r="F1459" s="21" t="str">
        <f>IF(OR($B1459="",$C1459=""),"",$B1459&amp;"#"&amp;COUNTIFS($B$4:$B1459,$B1459,$C$4:$C1459,"&lt;&gt;"))</f>
        <v/>
      </c>
    </row>
    <row r="1460" spans="1:6" x14ac:dyDescent="0.3">
      <c r="A1460" s="19"/>
      <c r="B1460" s="17"/>
      <c r="C1460" s="18"/>
      <c r="D1460" s="17"/>
      <c r="E1460" s="17"/>
      <c r="F1460" s="21" t="str">
        <f>IF(OR($B1460="",$C1460=""),"",$B1460&amp;"#"&amp;COUNTIFS($B$4:$B1460,$B1460,$C$4:$C1460,"&lt;&gt;"))</f>
        <v/>
      </c>
    </row>
    <row r="1461" spans="1:6" x14ac:dyDescent="0.3">
      <c r="A1461" s="19"/>
      <c r="B1461" s="17"/>
      <c r="C1461" s="18"/>
      <c r="D1461" s="17"/>
      <c r="E1461" s="17"/>
      <c r="F1461" s="21" t="str">
        <f>IF(OR($B1461="",$C1461=""),"",$B1461&amp;"#"&amp;COUNTIFS($B$4:$B1461,$B1461,$C$4:$C1461,"&lt;&gt;"))</f>
        <v/>
      </c>
    </row>
    <row r="1462" spans="1:6" x14ac:dyDescent="0.3">
      <c r="A1462" s="19"/>
      <c r="B1462" s="17"/>
      <c r="C1462" s="18"/>
      <c r="D1462" s="17"/>
      <c r="E1462" s="17"/>
      <c r="F1462" s="21" t="str">
        <f>IF(OR($B1462="",$C1462=""),"",$B1462&amp;"#"&amp;COUNTIFS($B$4:$B1462,$B1462,$C$4:$C1462,"&lt;&gt;"))</f>
        <v/>
      </c>
    </row>
    <row r="1463" spans="1:6" x14ac:dyDescent="0.3">
      <c r="A1463" s="19"/>
      <c r="B1463" s="17"/>
      <c r="C1463" s="18"/>
      <c r="D1463" s="17"/>
      <c r="E1463" s="17"/>
      <c r="F1463" s="21" t="str">
        <f>IF(OR($B1463="",$C1463=""),"",$B1463&amp;"#"&amp;COUNTIFS($B$4:$B1463,$B1463,$C$4:$C1463,"&lt;&gt;"))</f>
        <v/>
      </c>
    </row>
    <row r="1464" spans="1:6" x14ac:dyDescent="0.3">
      <c r="A1464" s="19"/>
      <c r="B1464" s="17"/>
      <c r="C1464" s="18"/>
      <c r="D1464" s="17"/>
      <c r="E1464" s="17"/>
      <c r="F1464" s="21" t="str">
        <f>IF(OR($B1464="",$C1464=""),"",$B1464&amp;"#"&amp;COUNTIFS($B$4:$B1464,$B1464,$C$4:$C1464,"&lt;&gt;"))</f>
        <v/>
      </c>
    </row>
    <row r="1465" spans="1:6" x14ac:dyDescent="0.3">
      <c r="A1465" s="19"/>
      <c r="B1465" s="17"/>
      <c r="C1465" s="18"/>
      <c r="D1465" s="17"/>
      <c r="E1465" s="17"/>
      <c r="F1465" s="21" t="str">
        <f>IF(OR($B1465="",$C1465=""),"",$B1465&amp;"#"&amp;COUNTIFS($B$4:$B1465,$B1465,$C$4:$C1465,"&lt;&gt;"))</f>
        <v/>
      </c>
    </row>
    <row r="1466" spans="1:6" x14ac:dyDescent="0.3">
      <c r="A1466" s="19"/>
      <c r="B1466" s="17"/>
      <c r="C1466" s="18"/>
      <c r="D1466" s="17"/>
      <c r="E1466" s="17"/>
      <c r="F1466" s="21" t="str">
        <f>IF(OR($B1466="",$C1466=""),"",$B1466&amp;"#"&amp;COUNTIFS($B$4:$B1466,$B1466,$C$4:$C1466,"&lt;&gt;"))</f>
        <v/>
      </c>
    </row>
    <row r="1467" spans="1:6" x14ac:dyDescent="0.3">
      <c r="A1467" s="19"/>
      <c r="B1467" s="17"/>
      <c r="C1467" s="18"/>
      <c r="D1467" s="17"/>
      <c r="E1467" s="17"/>
      <c r="F1467" s="21" t="str">
        <f>IF(OR($B1467="",$C1467=""),"",$B1467&amp;"#"&amp;COUNTIFS($B$4:$B1467,$B1467,$C$4:$C1467,"&lt;&gt;"))</f>
        <v/>
      </c>
    </row>
    <row r="1468" spans="1:6" x14ac:dyDescent="0.3">
      <c r="A1468" s="19"/>
      <c r="B1468" s="17"/>
      <c r="C1468" s="18"/>
      <c r="D1468" s="17"/>
      <c r="E1468" s="17"/>
      <c r="F1468" s="21" t="str">
        <f>IF(OR($B1468="",$C1468=""),"",$B1468&amp;"#"&amp;COUNTIFS($B$4:$B1468,$B1468,$C$4:$C1468,"&lt;&gt;"))</f>
        <v/>
      </c>
    </row>
    <row r="1469" spans="1:6" x14ac:dyDescent="0.3">
      <c r="A1469" s="19"/>
      <c r="B1469" s="17"/>
      <c r="C1469" s="18"/>
      <c r="D1469" s="17"/>
      <c r="E1469" s="17"/>
      <c r="F1469" s="21" t="str">
        <f>IF(OR($B1469="",$C1469=""),"",$B1469&amp;"#"&amp;COUNTIFS($B$4:$B1469,$B1469,$C$4:$C1469,"&lt;&gt;"))</f>
        <v/>
      </c>
    </row>
    <row r="1470" spans="1:6" x14ac:dyDescent="0.3">
      <c r="A1470" s="19"/>
      <c r="B1470" s="17"/>
      <c r="C1470" s="18"/>
      <c r="D1470" s="17"/>
      <c r="E1470" s="17"/>
      <c r="F1470" s="21" t="str">
        <f>IF(OR($B1470="",$C1470=""),"",$B1470&amp;"#"&amp;COUNTIFS($B$4:$B1470,$B1470,$C$4:$C1470,"&lt;&gt;"))</f>
        <v/>
      </c>
    </row>
    <row r="1471" spans="1:6" x14ac:dyDescent="0.3">
      <c r="A1471" s="19"/>
      <c r="B1471" s="17"/>
      <c r="C1471" s="18"/>
      <c r="D1471" s="17"/>
      <c r="E1471" s="17"/>
      <c r="F1471" s="21" t="str">
        <f>IF(OR($B1471="",$C1471=""),"",$B1471&amp;"#"&amp;COUNTIFS($B$4:$B1471,$B1471,$C$4:$C1471,"&lt;&gt;"))</f>
        <v/>
      </c>
    </row>
    <row r="1472" spans="1:6" x14ac:dyDescent="0.3">
      <c r="A1472" s="19"/>
      <c r="B1472" s="17"/>
      <c r="C1472" s="18"/>
      <c r="D1472" s="17"/>
      <c r="E1472" s="17"/>
      <c r="F1472" s="21" t="str">
        <f>IF(OR($B1472="",$C1472=""),"",$B1472&amp;"#"&amp;COUNTIFS($B$4:$B1472,$B1472,$C$4:$C1472,"&lt;&gt;"))</f>
        <v/>
      </c>
    </row>
    <row r="1473" spans="1:6" x14ac:dyDescent="0.3">
      <c r="A1473" s="19"/>
      <c r="B1473" s="17"/>
      <c r="C1473" s="18"/>
      <c r="D1473" s="17"/>
      <c r="E1473" s="17"/>
      <c r="F1473" s="21" t="str">
        <f>IF(OR($B1473="",$C1473=""),"",$B1473&amp;"#"&amp;COUNTIFS($B$4:$B1473,$B1473,$C$4:$C1473,"&lt;&gt;"))</f>
        <v/>
      </c>
    </row>
    <row r="1474" spans="1:6" x14ac:dyDescent="0.3">
      <c r="A1474" s="19"/>
      <c r="B1474" s="17"/>
      <c r="C1474" s="18"/>
      <c r="D1474" s="17"/>
      <c r="E1474" s="17"/>
      <c r="F1474" s="21" t="str">
        <f>IF(OR($B1474="",$C1474=""),"",$B1474&amp;"#"&amp;COUNTIFS($B$4:$B1474,$B1474,$C$4:$C1474,"&lt;&gt;"))</f>
        <v/>
      </c>
    </row>
    <row r="1475" spans="1:6" x14ac:dyDescent="0.3">
      <c r="A1475" s="19"/>
      <c r="B1475" s="17"/>
      <c r="C1475" s="18"/>
      <c r="D1475" s="17"/>
      <c r="E1475" s="17"/>
      <c r="F1475" s="21" t="str">
        <f>IF(OR($B1475="",$C1475=""),"",$B1475&amp;"#"&amp;COUNTIFS($B$4:$B1475,$B1475,$C$4:$C1475,"&lt;&gt;"))</f>
        <v/>
      </c>
    </row>
    <row r="1476" spans="1:6" x14ac:dyDescent="0.3">
      <c r="A1476" s="19"/>
      <c r="B1476" s="17"/>
      <c r="C1476" s="18"/>
      <c r="D1476" s="17"/>
      <c r="E1476" s="17"/>
      <c r="F1476" s="21" t="str">
        <f>IF(OR($B1476="",$C1476=""),"",$B1476&amp;"#"&amp;COUNTIFS($B$4:$B1476,$B1476,$C$4:$C1476,"&lt;&gt;"))</f>
        <v/>
      </c>
    </row>
    <row r="1477" spans="1:6" x14ac:dyDescent="0.3">
      <c r="A1477" s="19"/>
      <c r="B1477" s="17"/>
      <c r="C1477" s="18"/>
      <c r="D1477" s="17"/>
      <c r="E1477" s="17"/>
      <c r="F1477" s="21" t="str">
        <f>IF(OR($B1477="",$C1477=""),"",$B1477&amp;"#"&amp;COUNTIFS($B$4:$B1477,$B1477,$C$4:$C1477,"&lt;&gt;"))</f>
        <v/>
      </c>
    </row>
    <row r="1478" spans="1:6" x14ac:dyDescent="0.3">
      <c r="A1478" s="19"/>
      <c r="B1478" s="17"/>
      <c r="C1478" s="18"/>
      <c r="D1478" s="17"/>
      <c r="E1478" s="17"/>
      <c r="F1478" s="21" t="str">
        <f>IF(OR($B1478="",$C1478=""),"",$B1478&amp;"#"&amp;COUNTIFS($B$4:$B1478,$B1478,$C$4:$C1478,"&lt;&gt;"))</f>
        <v/>
      </c>
    </row>
    <row r="1479" spans="1:6" x14ac:dyDescent="0.3">
      <c r="A1479" s="19"/>
      <c r="B1479" s="17"/>
      <c r="C1479" s="18"/>
      <c r="D1479" s="17"/>
      <c r="E1479" s="17"/>
      <c r="F1479" s="21" t="str">
        <f>IF(OR($B1479="",$C1479=""),"",$B1479&amp;"#"&amp;COUNTIFS($B$4:$B1479,$B1479,$C$4:$C1479,"&lt;&gt;"))</f>
        <v/>
      </c>
    </row>
    <row r="1480" spans="1:6" x14ac:dyDescent="0.3">
      <c r="A1480" s="19"/>
      <c r="B1480" s="17"/>
      <c r="C1480" s="18"/>
      <c r="D1480" s="17"/>
      <c r="E1480" s="17"/>
      <c r="F1480" s="21" t="str">
        <f>IF(OR($B1480="",$C1480=""),"",$B1480&amp;"#"&amp;COUNTIFS($B$4:$B1480,$B1480,$C$4:$C1480,"&lt;&gt;"))</f>
        <v/>
      </c>
    </row>
    <row r="1481" spans="1:6" x14ac:dyDescent="0.3">
      <c r="A1481" s="19"/>
      <c r="B1481" s="17"/>
      <c r="C1481" s="18"/>
      <c r="D1481" s="17"/>
      <c r="E1481" s="17"/>
      <c r="F1481" s="21" t="str">
        <f>IF(OR($B1481="",$C1481=""),"",$B1481&amp;"#"&amp;COUNTIFS($B$4:$B1481,$B1481,$C$4:$C1481,"&lt;&gt;"))</f>
        <v/>
      </c>
    </row>
    <row r="1482" spans="1:6" x14ac:dyDescent="0.3">
      <c r="A1482" s="19"/>
      <c r="B1482" s="17"/>
      <c r="C1482" s="18"/>
      <c r="D1482" s="17"/>
      <c r="E1482" s="17"/>
      <c r="F1482" s="21" t="str">
        <f>IF(OR($B1482="",$C1482=""),"",$B1482&amp;"#"&amp;COUNTIFS($B$4:$B1482,$B1482,$C$4:$C1482,"&lt;&gt;"))</f>
        <v/>
      </c>
    </row>
    <row r="1483" spans="1:6" x14ac:dyDescent="0.3">
      <c r="A1483" s="19"/>
      <c r="B1483" s="17"/>
      <c r="C1483" s="18"/>
      <c r="D1483" s="17"/>
      <c r="E1483" s="17"/>
      <c r="F1483" s="21" t="str">
        <f>IF(OR($B1483="",$C1483=""),"",$B1483&amp;"#"&amp;COUNTIFS($B$4:$B1483,$B1483,$C$4:$C1483,"&lt;&gt;"))</f>
        <v/>
      </c>
    </row>
    <row r="1484" spans="1:6" x14ac:dyDescent="0.3">
      <c r="A1484" s="19"/>
      <c r="B1484" s="17"/>
      <c r="C1484" s="18"/>
      <c r="D1484" s="17"/>
      <c r="E1484" s="17"/>
      <c r="F1484" s="21" t="str">
        <f>IF(OR($B1484="",$C1484=""),"",$B1484&amp;"#"&amp;COUNTIFS($B$4:$B1484,$B1484,$C$4:$C1484,"&lt;&gt;"))</f>
        <v/>
      </c>
    </row>
    <row r="1485" spans="1:6" x14ac:dyDescent="0.3">
      <c r="A1485" s="19"/>
      <c r="B1485" s="17"/>
      <c r="C1485" s="18"/>
      <c r="D1485" s="17"/>
      <c r="E1485" s="17"/>
      <c r="F1485" s="21" t="str">
        <f>IF(OR($B1485="",$C1485=""),"",$B1485&amp;"#"&amp;COUNTIFS($B$4:$B1485,$B1485,$C$4:$C1485,"&lt;&gt;"))</f>
        <v/>
      </c>
    </row>
    <row r="1486" spans="1:6" x14ac:dyDescent="0.3">
      <c r="A1486" s="19"/>
      <c r="B1486" s="17"/>
      <c r="C1486" s="18"/>
      <c r="D1486" s="17"/>
      <c r="E1486" s="17"/>
      <c r="F1486" s="21" t="str">
        <f>IF(OR($B1486="",$C1486=""),"",$B1486&amp;"#"&amp;COUNTIFS($B$4:$B1486,$B1486,$C$4:$C1486,"&lt;&gt;"))</f>
        <v/>
      </c>
    </row>
    <row r="1487" spans="1:6" x14ac:dyDescent="0.3">
      <c r="A1487" s="19"/>
      <c r="B1487" s="17"/>
      <c r="C1487" s="18"/>
      <c r="D1487" s="17"/>
      <c r="E1487" s="17"/>
      <c r="F1487" s="21" t="str">
        <f>IF(OR($B1487="",$C1487=""),"",$B1487&amp;"#"&amp;COUNTIFS($B$4:$B1487,$B1487,$C$4:$C1487,"&lt;&gt;"))</f>
        <v/>
      </c>
    </row>
    <row r="1488" spans="1:6" x14ac:dyDescent="0.3">
      <c r="A1488" s="19"/>
      <c r="B1488" s="17"/>
      <c r="C1488" s="18"/>
      <c r="D1488" s="17"/>
      <c r="E1488" s="17"/>
      <c r="F1488" s="21" t="str">
        <f>IF(OR($B1488="",$C1488=""),"",$B1488&amp;"#"&amp;COUNTIFS($B$4:$B1488,$B1488,$C$4:$C1488,"&lt;&gt;"))</f>
        <v/>
      </c>
    </row>
    <row r="1489" spans="1:6" x14ac:dyDescent="0.3">
      <c r="A1489" s="19"/>
      <c r="B1489" s="17"/>
      <c r="C1489" s="18"/>
      <c r="D1489" s="17"/>
      <c r="E1489" s="17"/>
      <c r="F1489" s="21" t="str">
        <f>IF(OR($B1489="",$C1489=""),"",$B1489&amp;"#"&amp;COUNTIFS($B$4:$B1489,$B1489,$C$4:$C1489,"&lt;&gt;"))</f>
        <v/>
      </c>
    </row>
    <row r="1490" spans="1:6" x14ac:dyDescent="0.3">
      <c r="A1490" s="19"/>
      <c r="B1490" s="17"/>
      <c r="C1490" s="18"/>
      <c r="D1490" s="17"/>
      <c r="E1490" s="17"/>
      <c r="F1490" s="21" t="str">
        <f>IF(OR($B1490="",$C1490=""),"",$B1490&amp;"#"&amp;COUNTIFS($B$4:$B1490,$B1490,$C$4:$C1490,"&lt;&gt;"))</f>
        <v/>
      </c>
    </row>
    <row r="1491" spans="1:6" x14ac:dyDescent="0.3">
      <c r="A1491" s="19"/>
      <c r="B1491" s="17"/>
      <c r="C1491" s="18"/>
      <c r="D1491" s="17"/>
      <c r="E1491" s="17"/>
      <c r="F1491" s="21" t="str">
        <f>IF(OR($B1491="",$C1491=""),"",$B1491&amp;"#"&amp;COUNTIFS($B$4:$B1491,$B1491,$C$4:$C1491,"&lt;&gt;"))</f>
        <v/>
      </c>
    </row>
    <row r="1492" spans="1:6" x14ac:dyDescent="0.3">
      <c r="A1492" s="19"/>
      <c r="B1492" s="17"/>
      <c r="C1492" s="18"/>
      <c r="D1492" s="17"/>
      <c r="E1492" s="17"/>
      <c r="F1492" s="21" t="str">
        <f>IF(OR($B1492="",$C1492=""),"",$B1492&amp;"#"&amp;COUNTIFS($B$4:$B1492,$B1492,$C$4:$C1492,"&lt;&gt;"))</f>
        <v/>
      </c>
    </row>
    <row r="1493" spans="1:6" x14ac:dyDescent="0.3">
      <c r="A1493" s="19"/>
      <c r="B1493" s="17"/>
      <c r="C1493" s="18"/>
      <c r="D1493" s="17"/>
      <c r="E1493" s="17"/>
      <c r="F1493" s="21" t="str">
        <f>IF(OR($B1493="",$C1493=""),"",$B1493&amp;"#"&amp;COUNTIFS($B$4:$B1493,$B1493,$C$4:$C1493,"&lt;&gt;"))</f>
        <v/>
      </c>
    </row>
    <row r="1494" spans="1:6" x14ac:dyDescent="0.3">
      <c r="A1494" s="19"/>
      <c r="B1494" s="17"/>
      <c r="C1494" s="18"/>
      <c r="D1494" s="17"/>
      <c r="E1494" s="17"/>
      <c r="F1494" s="21" t="str">
        <f>IF(OR($B1494="",$C1494=""),"",$B1494&amp;"#"&amp;COUNTIFS($B$4:$B1494,$B1494,$C$4:$C1494,"&lt;&gt;"))</f>
        <v/>
      </c>
    </row>
    <row r="1495" spans="1:6" x14ac:dyDescent="0.3">
      <c r="A1495" s="19"/>
      <c r="B1495" s="17"/>
      <c r="C1495" s="18"/>
      <c r="D1495" s="17"/>
      <c r="E1495" s="17"/>
      <c r="F1495" s="21" t="str">
        <f>IF(OR($B1495="",$C1495=""),"",$B1495&amp;"#"&amp;COUNTIFS($B$4:$B1495,$B1495,$C$4:$C1495,"&lt;&gt;"))</f>
        <v/>
      </c>
    </row>
    <row r="1496" spans="1:6" x14ac:dyDescent="0.3">
      <c r="A1496" s="19"/>
      <c r="B1496" s="17"/>
      <c r="C1496" s="18"/>
      <c r="D1496" s="17"/>
      <c r="E1496" s="17"/>
      <c r="F1496" s="21" t="str">
        <f>IF(OR($B1496="",$C1496=""),"",$B1496&amp;"#"&amp;COUNTIFS($B$4:$B1496,$B1496,$C$4:$C1496,"&lt;&gt;"))</f>
        <v/>
      </c>
    </row>
    <row r="1497" spans="1:6" x14ac:dyDescent="0.3">
      <c r="A1497" s="19"/>
      <c r="B1497" s="17"/>
      <c r="C1497" s="18"/>
      <c r="D1497" s="17"/>
      <c r="E1497" s="17"/>
      <c r="F1497" s="21" t="str">
        <f>IF(OR($B1497="",$C1497=""),"",$B1497&amp;"#"&amp;COUNTIFS($B$4:$B1497,$B1497,$C$4:$C1497,"&lt;&gt;"))</f>
        <v/>
      </c>
    </row>
    <row r="1498" spans="1:6" x14ac:dyDescent="0.3">
      <c r="A1498" s="19"/>
      <c r="B1498" s="17"/>
      <c r="C1498" s="18"/>
      <c r="D1498" s="17"/>
      <c r="E1498" s="17"/>
      <c r="F1498" s="21" t="str">
        <f>IF(OR($B1498="",$C1498=""),"",$B1498&amp;"#"&amp;COUNTIFS($B$4:$B1498,$B1498,$C$4:$C1498,"&lt;&gt;"))</f>
        <v/>
      </c>
    </row>
    <row r="1499" spans="1:6" x14ac:dyDescent="0.3">
      <c r="A1499" s="19"/>
      <c r="B1499" s="17"/>
      <c r="C1499" s="18"/>
      <c r="D1499" s="17"/>
      <c r="E1499" s="17"/>
      <c r="F1499" s="21" t="str">
        <f>IF(OR($B1499="",$C1499=""),"",$B1499&amp;"#"&amp;COUNTIFS($B$4:$B1499,$B1499,$C$4:$C1499,"&lt;&gt;"))</f>
        <v/>
      </c>
    </row>
    <row r="1500" spans="1:6" x14ac:dyDescent="0.3">
      <c r="A1500" s="19"/>
      <c r="B1500" s="17"/>
      <c r="C1500" s="18"/>
      <c r="D1500" s="17"/>
      <c r="E1500" s="17"/>
      <c r="F1500" s="21" t="str">
        <f>IF(OR($B1500="",$C1500=""),"",$B1500&amp;"#"&amp;COUNTIFS($B$4:$B1500,$B1500,$C$4:$C1500,"&lt;&gt;"))</f>
        <v/>
      </c>
    </row>
    <row r="1501" spans="1:6" x14ac:dyDescent="0.3">
      <c r="A1501" s="19"/>
      <c r="B1501" s="17"/>
      <c r="C1501" s="18"/>
      <c r="D1501" s="17"/>
      <c r="E1501" s="17"/>
      <c r="F1501" s="21" t="str">
        <f>IF(OR($B1501="",$C1501=""),"",$B1501&amp;"#"&amp;COUNTIFS($B$4:$B1501,$B1501,$C$4:$C1501,"&lt;&gt;"))</f>
        <v/>
      </c>
    </row>
    <row r="1502" spans="1:6" x14ac:dyDescent="0.3">
      <c r="A1502" s="19"/>
      <c r="B1502" s="17"/>
      <c r="C1502" s="18"/>
      <c r="D1502" s="17"/>
      <c r="E1502" s="17"/>
      <c r="F1502" s="21" t="str">
        <f>IF(OR($B1502="",$C1502=""),"",$B1502&amp;"#"&amp;COUNTIFS($B$4:$B1502,$B1502,$C$4:$C1502,"&lt;&gt;"))</f>
        <v/>
      </c>
    </row>
    <row r="1503" spans="1:6" x14ac:dyDescent="0.3">
      <c r="A1503" s="19"/>
      <c r="B1503" s="17"/>
      <c r="C1503" s="18"/>
      <c r="D1503" s="17"/>
      <c r="E1503" s="17"/>
      <c r="F1503" s="21" t="str">
        <f>IF(OR($B1503="",$C1503=""),"",$B1503&amp;"#"&amp;COUNTIFS($B$4:$B1503,$B1503,$C$4:$C1503,"&lt;&gt;"))</f>
        <v/>
      </c>
    </row>
    <row r="1504" spans="1:6" x14ac:dyDescent="0.3">
      <c r="A1504" s="19"/>
      <c r="B1504" s="17"/>
      <c r="C1504" s="18"/>
      <c r="D1504" s="17"/>
      <c r="E1504" s="17"/>
      <c r="F1504" s="21" t="str">
        <f>IF(OR($B1504="",$C1504=""),"",$B1504&amp;"#"&amp;COUNTIFS($B$4:$B1504,$B1504,$C$4:$C1504,"&lt;&gt;"))</f>
        <v/>
      </c>
    </row>
    <row r="1505" spans="1:6" x14ac:dyDescent="0.3">
      <c r="A1505" s="19"/>
      <c r="B1505" s="17"/>
      <c r="C1505" s="18"/>
      <c r="D1505" s="17"/>
      <c r="E1505" s="17"/>
      <c r="F1505" s="21" t="str">
        <f>IF(OR($B1505="",$C1505=""),"",$B1505&amp;"#"&amp;COUNTIFS($B$4:$B1505,$B1505,$C$4:$C1505,"&lt;&gt;"))</f>
        <v/>
      </c>
    </row>
    <row r="1506" spans="1:6" x14ac:dyDescent="0.3">
      <c r="A1506" s="19"/>
      <c r="B1506" s="17"/>
      <c r="C1506" s="18"/>
      <c r="D1506" s="17"/>
      <c r="E1506" s="17"/>
      <c r="F1506" s="21" t="str">
        <f>IF(OR($B1506="",$C1506=""),"",$B1506&amp;"#"&amp;COUNTIFS($B$4:$B1506,$B1506,$C$4:$C1506,"&lt;&gt;"))</f>
        <v/>
      </c>
    </row>
    <row r="1507" spans="1:6" x14ac:dyDescent="0.3">
      <c r="A1507" s="19"/>
      <c r="B1507" s="17"/>
      <c r="C1507" s="18"/>
      <c r="D1507" s="17"/>
      <c r="E1507" s="17"/>
      <c r="F1507" s="21" t="str">
        <f>IF(OR($B1507="",$C1507=""),"",$B1507&amp;"#"&amp;COUNTIFS($B$4:$B1507,$B1507,$C$4:$C1507,"&lt;&gt;"))</f>
        <v/>
      </c>
    </row>
    <row r="1508" spans="1:6" x14ac:dyDescent="0.3">
      <c r="A1508" s="19"/>
      <c r="B1508" s="17"/>
      <c r="C1508" s="18"/>
      <c r="D1508" s="17"/>
      <c r="E1508" s="17"/>
      <c r="F1508" s="21" t="str">
        <f>IF(OR($B1508="",$C1508=""),"",$B1508&amp;"#"&amp;COUNTIFS($B$4:$B1508,$B1508,$C$4:$C1508,"&lt;&gt;"))</f>
        <v/>
      </c>
    </row>
    <row r="1509" spans="1:6" x14ac:dyDescent="0.3">
      <c r="A1509" s="19"/>
      <c r="B1509" s="17"/>
      <c r="C1509" s="18"/>
      <c r="D1509" s="17"/>
      <c r="E1509" s="17"/>
      <c r="F1509" s="21" t="str">
        <f>IF(OR($B1509="",$C1509=""),"",$B1509&amp;"#"&amp;COUNTIFS($B$4:$B1509,$B1509,$C$4:$C1509,"&lt;&gt;"))</f>
        <v/>
      </c>
    </row>
    <row r="1510" spans="1:6" x14ac:dyDescent="0.3">
      <c r="A1510" s="19"/>
      <c r="B1510" s="17"/>
      <c r="C1510" s="18"/>
      <c r="D1510" s="17"/>
      <c r="E1510" s="17"/>
      <c r="F1510" s="21" t="str">
        <f>IF(OR($B1510="",$C1510=""),"",$B1510&amp;"#"&amp;COUNTIFS($B$4:$B1510,$B1510,$C$4:$C1510,"&lt;&gt;"))</f>
        <v/>
      </c>
    </row>
    <row r="1511" spans="1:6" x14ac:dyDescent="0.3">
      <c r="A1511" s="19"/>
      <c r="B1511" s="17"/>
      <c r="C1511" s="18"/>
      <c r="D1511" s="17"/>
      <c r="E1511" s="17"/>
      <c r="F1511" s="21" t="str">
        <f>IF(OR($B1511="",$C1511=""),"",$B1511&amp;"#"&amp;COUNTIFS($B$4:$B1511,$B1511,$C$4:$C1511,"&lt;&gt;"))</f>
        <v/>
      </c>
    </row>
    <row r="1512" spans="1:6" x14ac:dyDescent="0.3">
      <c r="A1512" s="19"/>
      <c r="B1512" s="17"/>
      <c r="C1512" s="18"/>
      <c r="D1512" s="17"/>
      <c r="E1512" s="17"/>
      <c r="F1512" s="21" t="str">
        <f>IF(OR($B1512="",$C1512=""),"",$B1512&amp;"#"&amp;COUNTIFS($B$4:$B1512,$B1512,$C$4:$C1512,"&lt;&gt;"))</f>
        <v/>
      </c>
    </row>
    <row r="1513" spans="1:6" x14ac:dyDescent="0.3">
      <c r="A1513" s="19"/>
      <c r="B1513" s="17"/>
      <c r="C1513" s="18"/>
      <c r="D1513" s="17"/>
      <c r="E1513" s="17"/>
      <c r="F1513" s="21" t="str">
        <f>IF(OR($B1513="",$C1513=""),"",$B1513&amp;"#"&amp;COUNTIFS($B$4:$B1513,$B1513,$C$4:$C1513,"&lt;&gt;"))</f>
        <v/>
      </c>
    </row>
    <row r="1514" spans="1:6" x14ac:dyDescent="0.3">
      <c r="A1514" s="19"/>
      <c r="B1514" s="17"/>
      <c r="C1514" s="18"/>
      <c r="D1514" s="17"/>
      <c r="E1514" s="17"/>
      <c r="F1514" s="21" t="str">
        <f>IF(OR($B1514="",$C1514=""),"",$B1514&amp;"#"&amp;COUNTIFS($B$4:$B1514,$B1514,$C$4:$C1514,"&lt;&gt;"))</f>
        <v/>
      </c>
    </row>
    <row r="1515" spans="1:6" x14ac:dyDescent="0.3">
      <c r="A1515" s="19"/>
      <c r="B1515" s="17"/>
      <c r="C1515" s="18"/>
      <c r="D1515" s="17"/>
      <c r="E1515" s="17"/>
      <c r="F1515" s="21" t="str">
        <f>IF(OR($B1515="",$C1515=""),"",$B1515&amp;"#"&amp;COUNTIFS($B$4:$B1515,$B1515,$C$4:$C1515,"&lt;&gt;"))</f>
        <v/>
      </c>
    </row>
    <row r="1516" spans="1:6" x14ac:dyDescent="0.3">
      <c r="A1516" s="19"/>
      <c r="B1516" s="17"/>
      <c r="C1516" s="18"/>
      <c r="D1516" s="17"/>
      <c r="E1516" s="17"/>
      <c r="F1516" s="21" t="str">
        <f>IF(OR($B1516="",$C1516=""),"",$B1516&amp;"#"&amp;COUNTIFS($B$4:$B1516,$B1516,$C$4:$C1516,"&lt;&gt;"))</f>
        <v/>
      </c>
    </row>
    <row r="1517" spans="1:6" x14ac:dyDescent="0.3">
      <c r="A1517" s="19"/>
      <c r="B1517" s="17"/>
      <c r="C1517" s="18"/>
      <c r="D1517" s="17"/>
      <c r="E1517" s="17"/>
      <c r="F1517" s="21" t="str">
        <f>IF(OR($B1517="",$C1517=""),"",$B1517&amp;"#"&amp;COUNTIFS($B$4:$B1517,$B1517,$C$4:$C1517,"&lt;&gt;"))</f>
        <v/>
      </c>
    </row>
    <row r="1518" spans="1:6" x14ac:dyDescent="0.3">
      <c r="A1518" s="19"/>
      <c r="B1518" s="17"/>
      <c r="C1518" s="18"/>
      <c r="D1518" s="17"/>
      <c r="E1518" s="17"/>
      <c r="F1518" s="21" t="str">
        <f>IF(OR($B1518="",$C1518=""),"",$B1518&amp;"#"&amp;COUNTIFS($B$4:$B1518,$B1518,$C$4:$C1518,"&lt;&gt;"))</f>
        <v/>
      </c>
    </row>
    <row r="1519" spans="1:6" x14ac:dyDescent="0.3">
      <c r="A1519" s="19"/>
      <c r="B1519" s="17"/>
      <c r="C1519" s="18"/>
      <c r="D1519" s="17"/>
      <c r="E1519" s="17"/>
      <c r="F1519" s="21" t="str">
        <f>IF(OR($B1519="",$C1519=""),"",$B1519&amp;"#"&amp;COUNTIFS($B$4:$B1519,$B1519,$C$4:$C1519,"&lt;&gt;"))</f>
        <v/>
      </c>
    </row>
    <row r="1520" spans="1:6" x14ac:dyDescent="0.3">
      <c r="A1520" s="19"/>
      <c r="B1520" s="17"/>
      <c r="C1520" s="18"/>
      <c r="D1520" s="17"/>
      <c r="E1520" s="17"/>
      <c r="F1520" s="21" t="str">
        <f>IF(OR($B1520="",$C1520=""),"",$B1520&amp;"#"&amp;COUNTIFS($B$4:$B1520,$B1520,$C$4:$C1520,"&lt;&gt;"))</f>
        <v/>
      </c>
    </row>
    <row r="1521" spans="1:6" x14ac:dyDescent="0.3">
      <c r="A1521" s="19"/>
      <c r="B1521" s="17"/>
      <c r="C1521" s="18"/>
      <c r="D1521" s="17"/>
      <c r="E1521" s="17"/>
      <c r="F1521" s="21" t="str">
        <f>IF(OR($B1521="",$C1521=""),"",$B1521&amp;"#"&amp;COUNTIFS($B$4:$B1521,$B1521,$C$4:$C1521,"&lt;&gt;"))</f>
        <v/>
      </c>
    </row>
    <row r="1522" spans="1:6" x14ac:dyDescent="0.3">
      <c r="A1522" s="19"/>
      <c r="B1522" s="17"/>
      <c r="C1522" s="18"/>
      <c r="D1522" s="17"/>
      <c r="E1522" s="17"/>
      <c r="F1522" s="21" t="str">
        <f>IF(OR($B1522="",$C1522=""),"",$B1522&amp;"#"&amp;COUNTIFS($B$4:$B1522,$B1522,$C$4:$C1522,"&lt;&gt;"))</f>
        <v/>
      </c>
    </row>
    <row r="1523" spans="1:6" x14ac:dyDescent="0.3">
      <c r="A1523" s="19"/>
      <c r="B1523" s="17"/>
      <c r="C1523" s="18"/>
      <c r="D1523" s="17"/>
      <c r="E1523" s="17"/>
      <c r="F1523" s="21" t="str">
        <f>IF(OR($B1523="",$C1523=""),"",$B1523&amp;"#"&amp;COUNTIFS($B$4:$B1523,$B1523,$C$4:$C1523,"&lt;&gt;"))</f>
        <v/>
      </c>
    </row>
    <row r="1524" spans="1:6" x14ac:dyDescent="0.3">
      <c r="A1524" s="19"/>
      <c r="B1524" s="17"/>
      <c r="C1524" s="18"/>
      <c r="D1524" s="17"/>
      <c r="E1524" s="17"/>
      <c r="F1524" s="21" t="str">
        <f>IF(OR($B1524="",$C1524=""),"",$B1524&amp;"#"&amp;COUNTIFS($B$4:$B1524,$B1524,$C$4:$C1524,"&lt;&gt;"))</f>
        <v/>
      </c>
    </row>
    <row r="1525" spans="1:6" x14ac:dyDescent="0.3">
      <c r="A1525" s="19"/>
      <c r="B1525" s="17"/>
      <c r="C1525" s="18"/>
      <c r="D1525" s="17"/>
      <c r="E1525" s="17"/>
      <c r="F1525" s="21" t="str">
        <f>IF(OR($B1525="",$C1525=""),"",$B1525&amp;"#"&amp;COUNTIFS($B$4:$B1525,$B1525,$C$4:$C1525,"&lt;&gt;"))</f>
        <v/>
      </c>
    </row>
    <row r="1526" spans="1:6" x14ac:dyDescent="0.3">
      <c r="A1526" s="19"/>
      <c r="B1526" s="17"/>
      <c r="C1526" s="18"/>
      <c r="D1526" s="17"/>
      <c r="E1526" s="17"/>
      <c r="F1526" s="21" t="str">
        <f>IF(OR($B1526="",$C1526=""),"",$B1526&amp;"#"&amp;COUNTIFS($B$4:$B1526,$B1526,$C$4:$C1526,"&lt;&gt;"))</f>
        <v/>
      </c>
    </row>
    <row r="1527" spans="1:6" x14ac:dyDescent="0.3">
      <c r="A1527" s="19"/>
      <c r="B1527" s="17"/>
      <c r="C1527" s="18"/>
      <c r="D1527" s="17"/>
      <c r="E1527" s="17"/>
      <c r="F1527" s="21" t="str">
        <f>IF(OR($B1527="",$C1527=""),"",$B1527&amp;"#"&amp;COUNTIFS($B$4:$B1527,$B1527,$C$4:$C1527,"&lt;&gt;"))</f>
        <v/>
      </c>
    </row>
    <row r="1528" spans="1:6" x14ac:dyDescent="0.3">
      <c r="A1528" s="19"/>
      <c r="B1528" s="17"/>
      <c r="C1528" s="18"/>
      <c r="D1528" s="17"/>
      <c r="E1528" s="17"/>
      <c r="F1528" s="21" t="str">
        <f>IF(OR($B1528="",$C1528=""),"",$B1528&amp;"#"&amp;COUNTIFS($B$4:$B1528,$B1528,$C$4:$C1528,"&lt;&gt;"))</f>
        <v/>
      </c>
    </row>
    <row r="1529" spans="1:6" x14ac:dyDescent="0.3">
      <c r="A1529" s="19"/>
      <c r="B1529" s="17"/>
      <c r="C1529" s="18"/>
      <c r="D1529" s="17"/>
      <c r="E1529" s="17"/>
      <c r="F1529" s="21" t="str">
        <f>IF(OR($B1529="",$C1529=""),"",$B1529&amp;"#"&amp;COUNTIFS($B$4:$B1529,$B1529,$C$4:$C1529,"&lt;&gt;"))</f>
        <v/>
      </c>
    </row>
    <row r="1530" spans="1:6" x14ac:dyDescent="0.3">
      <c r="A1530" s="19"/>
      <c r="B1530" s="17"/>
      <c r="C1530" s="18"/>
      <c r="D1530" s="17"/>
      <c r="E1530" s="17"/>
      <c r="F1530" s="21" t="str">
        <f>IF(OR($B1530="",$C1530=""),"",$B1530&amp;"#"&amp;COUNTIFS($B$4:$B1530,$B1530,$C$4:$C1530,"&lt;&gt;"))</f>
        <v/>
      </c>
    </row>
    <row r="1531" spans="1:6" x14ac:dyDescent="0.3">
      <c r="A1531" s="19"/>
      <c r="B1531" s="17"/>
      <c r="C1531" s="18"/>
      <c r="D1531" s="17"/>
      <c r="E1531" s="17"/>
      <c r="F1531" s="21" t="str">
        <f>IF(OR($B1531="",$C1531=""),"",$B1531&amp;"#"&amp;COUNTIFS($B$4:$B1531,$B1531,$C$4:$C1531,"&lt;&gt;"))</f>
        <v/>
      </c>
    </row>
    <row r="1532" spans="1:6" x14ac:dyDescent="0.3">
      <c r="A1532" s="19"/>
      <c r="B1532" s="17"/>
      <c r="C1532" s="18"/>
      <c r="D1532" s="17"/>
      <c r="E1532" s="17"/>
      <c r="F1532" s="21" t="str">
        <f>IF(OR($B1532="",$C1532=""),"",$B1532&amp;"#"&amp;COUNTIFS($B$4:$B1532,$B1532,$C$4:$C1532,"&lt;&gt;"))</f>
        <v/>
      </c>
    </row>
    <row r="1533" spans="1:6" x14ac:dyDescent="0.3">
      <c r="A1533" s="19"/>
      <c r="B1533" s="17"/>
      <c r="C1533" s="18"/>
      <c r="D1533" s="17"/>
      <c r="E1533" s="17"/>
      <c r="F1533" s="21" t="str">
        <f>IF(OR($B1533="",$C1533=""),"",$B1533&amp;"#"&amp;COUNTIFS($B$4:$B1533,$B1533,$C$4:$C1533,"&lt;&gt;"))</f>
        <v/>
      </c>
    </row>
    <row r="1534" spans="1:6" x14ac:dyDescent="0.3">
      <c r="A1534" s="19"/>
      <c r="B1534" s="17"/>
      <c r="C1534" s="18"/>
      <c r="D1534" s="17"/>
      <c r="E1534" s="17"/>
      <c r="F1534" s="21" t="str">
        <f>IF(OR($B1534="",$C1534=""),"",$B1534&amp;"#"&amp;COUNTIFS($B$4:$B1534,$B1534,$C$4:$C1534,"&lt;&gt;"))</f>
        <v/>
      </c>
    </row>
    <row r="1535" spans="1:6" x14ac:dyDescent="0.3">
      <c r="A1535" s="19"/>
      <c r="B1535" s="17"/>
      <c r="C1535" s="18"/>
      <c r="D1535" s="17"/>
      <c r="E1535" s="17"/>
      <c r="F1535" s="21" t="str">
        <f>IF(OR($B1535="",$C1535=""),"",$B1535&amp;"#"&amp;COUNTIFS($B$4:$B1535,$B1535,$C$4:$C1535,"&lt;&gt;"))</f>
        <v/>
      </c>
    </row>
    <row r="1536" spans="1:6" x14ac:dyDescent="0.3">
      <c r="A1536" s="19"/>
      <c r="B1536" s="17"/>
      <c r="C1536" s="18"/>
      <c r="D1536" s="17"/>
      <c r="E1536" s="17"/>
      <c r="F1536" s="21" t="str">
        <f>IF(OR($B1536="",$C1536=""),"",$B1536&amp;"#"&amp;COUNTIFS($B$4:$B1536,$B1536,$C$4:$C1536,"&lt;&gt;"))</f>
        <v/>
      </c>
    </row>
    <row r="1537" spans="1:6" x14ac:dyDescent="0.3">
      <c r="A1537" s="19"/>
      <c r="B1537" s="17"/>
      <c r="C1537" s="18"/>
      <c r="D1537" s="17"/>
      <c r="E1537" s="17"/>
      <c r="F1537" s="21" t="str">
        <f>IF(OR($B1537="",$C1537=""),"",$B1537&amp;"#"&amp;COUNTIFS($B$4:$B1537,$B1537,$C$4:$C1537,"&lt;&gt;"))</f>
        <v/>
      </c>
    </row>
    <row r="1538" spans="1:6" x14ac:dyDescent="0.3">
      <c r="A1538" s="19"/>
      <c r="B1538" s="17"/>
      <c r="C1538" s="18"/>
      <c r="D1538" s="17"/>
      <c r="E1538" s="17"/>
      <c r="F1538" s="21" t="str">
        <f>IF(OR($B1538="",$C1538=""),"",$B1538&amp;"#"&amp;COUNTIFS($B$4:$B1538,$B1538,$C$4:$C1538,"&lt;&gt;"))</f>
        <v/>
      </c>
    </row>
    <row r="1539" spans="1:6" x14ac:dyDescent="0.3">
      <c r="A1539" s="19"/>
      <c r="B1539" s="17"/>
      <c r="C1539" s="18"/>
      <c r="D1539" s="17"/>
      <c r="E1539" s="17"/>
      <c r="F1539" s="21" t="str">
        <f>IF(OR($B1539="",$C1539=""),"",$B1539&amp;"#"&amp;COUNTIFS($B$4:$B1539,$B1539,$C$4:$C1539,"&lt;&gt;"))</f>
        <v/>
      </c>
    </row>
    <row r="1540" spans="1:6" x14ac:dyDescent="0.3">
      <c r="A1540" s="19"/>
      <c r="B1540" s="17"/>
      <c r="C1540" s="18"/>
      <c r="D1540" s="17"/>
      <c r="E1540" s="17"/>
      <c r="F1540" s="21" t="str">
        <f>IF(OR($B1540="",$C1540=""),"",$B1540&amp;"#"&amp;COUNTIFS($B$4:$B1540,$B1540,$C$4:$C1540,"&lt;&gt;"))</f>
        <v/>
      </c>
    </row>
    <row r="1541" spans="1:6" x14ac:dyDescent="0.3">
      <c r="A1541" s="19"/>
      <c r="B1541" s="17"/>
      <c r="C1541" s="18"/>
      <c r="D1541" s="17"/>
      <c r="E1541" s="17"/>
      <c r="F1541" s="21" t="str">
        <f>IF(OR($B1541="",$C1541=""),"",$B1541&amp;"#"&amp;COUNTIFS($B$4:$B1541,$B1541,$C$4:$C1541,"&lt;&gt;"))</f>
        <v/>
      </c>
    </row>
    <row r="1542" spans="1:6" x14ac:dyDescent="0.3">
      <c r="A1542" s="19"/>
      <c r="B1542" s="17"/>
      <c r="C1542" s="18"/>
      <c r="D1542" s="17"/>
      <c r="E1542" s="17"/>
      <c r="F1542" s="21" t="str">
        <f>IF(OR($B1542="",$C1542=""),"",$B1542&amp;"#"&amp;COUNTIFS($B$4:$B1542,$B1542,$C$4:$C1542,"&lt;&gt;"))</f>
        <v/>
      </c>
    </row>
    <row r="1543" spans="1:6" x14ac:dyDescent="0.3">
      <c r="A1543" s="19"/>
      <c r="B1543" s="17"/>
      <c r="C1543" s="18"/>
      <c r="D1543" s="17"/>
      <c r="E1543" s="17"/>
      <c r="F1543" s="21" t="str">
        <f>IF(OR($B1543="",$C1543=""),"",$B1543&amp;"#"&amp;COUNTIFS($B$4:$B1543,$B1543,$C$4:$C1543,"&lt;&gt;"))</f>
        <v/>
      </c>
    </row>
    <row r="1544" spans="1:6" x14ac:dyDescent="0.3">
      <c r="A1544" s="19"/>
      <c r="B1544" s="17"/>
      <c r="C1544" s="18"/>
      <c r="D1544" s="17"/>
      <c r="E1544" s="17"/>
      <c r="F1544" s="21" t="str">
        <f>IF(OR($B1544="",$C1544=""),"",$B1544&amp;"#"&amp;COUNTIFS($B$4:$B1544,$B1544,$C$4:$C1544,"&lt;&gt;"))</f>
        <v/>
      </c>
    </row>
    <row r="1545" spans="1:6" x14ac:dyDescent="0.3">
      <c r="A1545" s="19"/>
      <c r="B1545" s="17"/>
      <c r="C1545" s="18"/>
      <c r="D1545" s="17"/>
      <c r="E1545" s="17"/>
      <c r="F1545" s="21" t="str">
        <f>IF(OR($B1545="",$C1545=""),"",$B1545&amp;"#"&amp;COUNTIFS($B$4:$B1545,$B1545,$C$4:$C1545,"&lt;&gt;"))</f>
        <v/>
      </c>
    </row>
    <row r="1546" spans="1:6" x14ac:dyDescent="0.3">
      <c r="A1546" s="19"/>
      <c r="B1546" s="17"/>
      <c r="C1546" s="18"/>
      <c r="D1546" s="17"/>
      <c r="E1546" s="17"/>
      <c r="F1546" s="21" t="str">
        <f>IF(OR($B1546="",$C1546=""),"",$B1546&amp;"#"&amp;COUNTIFS($B$4:$B1546,$B1546,$C$4:$C1546,"&lt;&gt;"))</f>
        <v/>
      </c>
    </row>
    <row r="1547" spans="1:6" x14ac:dyDescent="0.3">
      <c r="A1547" s="19"/>
      <c r="B1547" s="17"/>
      <c r="C1547" s="18"/>
      <c r="D1547" s="17"/>
      <c r="E1547" s="17"/>
      <c r="F1547" s="21" t="str">
        <f>IF(OR($B1547="",$C1547=""),"",$B1547&amp;"#"&amp;COUNTIFS($B$4:$B1547,$B1547,$C$4:$C1547,"&lt;&gt;"))</f>
        <v/>
      </c>
    </row>
    <row r="1548" spans="1:6" x14ac:dyDescent="0.3">
      <c r="A1548" s="19"/>
      <c r="B1548" s="17"/>
      <c r="C1548" s="18"/>
      <c r="D1548" s="17"/>
      <c r="E1548" s="17"/>
      <c r="F1548" s="21" t="str">
        <f>IF(OR($B1548="",$C1548=""),"",$B1548&amp;"#"&amp;COUNTIFS($B$4:$B1548,$B1548,$C$4:$C1548,"&lt;&gt;"))</f>
        <v/>
      </c>
    </row>
    <row r="1549" spans="1:6" x14ac:dyDescent="0.3">
      <c r="A1549" s="19"/>
      <c r="B1549" s="17"/>
      <c r="C1549" s="18"/>
      <c r="D1549" s="17"/>
      <c r="E1549" s="17"/>
      <c r="F1549" s="21" t="str">
        <f>IF(OR($B1549="",$C1549=""),"",$B1549&amp;"#"&amp;COUNTIFS($B$4:$B1549,$B1549,$C$4:$C1549,"&lt;&gt;"))</f>
        <v/>
      </c>
    </row>
    <row r="1550" spans="1:6" x14ac:dyDescent="0.3">
      <c r="A1550" s="19"/>
      <c r="B1550" s="17"/>
      <c r="C1550" s="18"/>
      <c r="D1550" s="17"/>
      <c r="E1550" s="17"/>
      <c r="F1550" s="21" t="str">
        <f>IF(OR($B1550="",$C1550=""),"",$B1550&amp;"#"&amp;COUNTIFS($B$4:$B1550,$B1550,$C$4:$C1550,"&lt;&gt;"))</f>
        <v/>
      </c>
    </row>
    <row r="1551" spans="1:6" x14ac:dyDescent="0.3">
      <c r="A1551" s="19"/>
      <c r="B1551" s="17"/>
      <c r="C1551" s="18"/>
      <c r="D1551" s="17"/>
      <c r="E1551" s="17"/>
      <c r="F1551" s="21" t="str">
        <f>IF(OR($B1551="",$C1551=""),"",$B1551&amp;"#"&amp;COUNTIFS($B$4:$B1551,$B1551,$C$4:$C1551,"&lt;&gt;"))</f>
        <v/>
      </c>
    </row>
    <row r="1552" spans="1:6" x14ac:dyDescent="0.3">
      <c r="A1552" s="19"/>
      <c r="B1552" s="17"/>
      <c r="C1552" s="18"/>
      <c r="D1552" s="17"/>
      <c r="E1552" s="17"/>
      <c r="F1552" s="21" t="str">
        <f>IF(OR($B1552="",$C1552=""),"",$B1552&amp;"#"&amp;COUNTIFS($B$4:$B1552,$B1552,$C$4:$C1552,"&lt;&gt;"))</f>
        <v/>
      </c>
    </row>
    <row r="1553" spans="1:6" x14ac:dyDescent="0.3">
      <c r="A1553" s="19"/>
      <c r="B1553" s="17"/>
      <c r="C1553" s="18"/>
      <c r="D1553" s="17"/>
      <c r="E1553" s="17"/>
      <c r="F1553" s="21" t="str">
        <f>IF(OR($B1553="",$C1553=""),"",$B1553&amp;"#"&amp;COUNTIFS($B$4:$B1553,$B1553,$C$4:$C1553,"&lt;&gt;"))</f>
        <v/>
      </c>
    </row>
    <row r="1554" spans="1:6" x14ac:dyDescent="0.3">
      <c r="A1554" s="19"/>
      <c r="B1554" s="17"/>
      <c r="C1554" s="18"/>
      <c r="D1554" s="17"/>
      <c r="E1554" s="17"/>
      <c r="F1554" s="21" t="str">
        <f>IF(OR($B1554="",$C1554=""),"",$B1554&amp;"#"&amp;COUNTIFS($B$4:$B1554,$B1554,$C$4:$C1554,"&lt;&gt;"))</f>
        <v/>
      </c>
    </row>
    <row r="1555" spans="1:6" x14ac:dyDescent="0.3">
      <c r="A1555" s="19"/>
      <c r="B1555" s="17"/>
      <c r="C1555" s="18"/>
      <c r="D1555" s="17"/>
      <c r="E1555" s="17"/>
      <c r="F1555" s="21" t="str">
        <f>IF(OR($B1555="",$C1555=""),"",$B1555&amp;"#"&amp;COUNTIFS($B$4:$B1555,$B1555,$C$4:$C1555,"&lt;&gt;"))</f>
        <v/>
      </c>
    </row>
    <row r="1556" spans="1:6" x14ac:dyDescent="0.3">
      <c r="A1556" s="19"/>
      <c r="B1556" s="17"/>
      <c r="C1556" s="18"/>
      <c r="D1556" s="17"/>
      <c r="E1556" s="17"/>
      <c r="F1556" s="21" t="str">
        <f>IF(OR($B1556="",$C1556=""),"",$B1556&amp;"#"&amp;COUNTIFS($B$4:$B1556,$B1556,$C$4:$C1556,"&lt;&gt;"))</f>
        <v/>
      </c>
    </row>
    <row r="1557" spans="1:6" x14ac:dyDescent="0.3">
      <c r="A1557" s="19"/>
      <c r="B1557" s="17"/>
      <c r="C1557" s="18"/>
      <c r="D1557" s="17"/>
      <c r="E1557" s="17"/>
      <c r="F1557" s="21" t="str">
        <f>IF(OR($B1557="",$C1557=""),"",$B1557&amp;"#"&amp;COUNTIFS($B$4:$B1557,$B1557,$C$4:$C1557,"&lt;&gt;"))</f>
        <v/>
      </c>
    </row>
    <row r="1558" spans="1:6" x14ac:dyDescent="0.3">
      <c r="A1558" s="19"/>
      <c r="B1558" s="17"/>
      <c r="C1558" s="18"/>
      <c r="D1558" s="17"/>
      <c r="E1558" s="17"/>
      <c r="F1558" s="21" t="str">
        <f>IF(OR($B1558="",$C1558=""),"",$B1558&amp;"#"&amp;COUNTIFS($B$4:$B1558,$B1558,$C$4:$C1558,"&lt;&gt;"))</f>
        <v/>
      </c>
    </row>
    <row r="1559" spans="1:6" x14ac:dyDescent="0.3">
      <c r="A1559" s="19"/>
      <c r="B1559" s="17"/>
      <c r="C1559" s="18"/>
      <c r="D1559" s="17"/>
      <c r="E1559" s="17"/>
      <c r="F1559" s="21" t="str">
        <f>IF(OR($B1559="",$C1559=""),"",$B1559&amp;"#"&amp;COUNTIFS($B$4:$B1559,$B1559,$C$4:$C1559,"&lt;&gt;"))</f>
        <v/>
      </c>
    </row>
    <row r="1560" spans="1:6" x14ac:dyDescent="0.3">
      <c r="A1560" s="19"/>
      <c r="B1560" s="17"/>
      <c r="C1560" s="18"/>
      <c r="D1560" s="17"/>
      <c r="E1560" s="17"/>
      <c r="F1560" s="21" t="str">
        <f>IF(OR($B1560="",$C1560=""),"",$B1560&amp;"#"&amp;COUNTIFS($B$4:$B1560,$B1560,$C$4:$C1560,"&lt;&gt;"))</f>
        <v/>
      </c>
    </row>
    <row r="1561" spans="1:6" x14ac:dyDescent="0.3">
      <c r="A1561" s="19"/>
      <c r="B1561" s="17"/>
      <c r="C1561" s="18"/>
      <c r="D1561" s="17"/>
      <c r="E1561" s="17"/>
      <c r="F1561" s="21" t="str">
        <f>IF(OR($B1561="",$C1561=""),"",$B1561&amp;"#"&amp;COUNTIFS($B$4:$B1561,$B1561,$C$4:$C1561,"&lt;&gt;"))</f>
        <v/>
      </c>
    </row>
    <row r="1562" spans="1:6" x14ac:dyDescent="0.3">
      <c r="A1562" s="19"/>
      <c r="B1562" s="17"/>
      <c r="C1562" s="18"/>
      <c r="D1562" s="17"/>
      <c r="E1562" s="17"/>
      <c r="F1562" s="21" t="str">
        <f>IF(OR($B1562="",$C1562=""),"",$B1562&amp;"#"&amp;COUNTIFS($B$4:$B1562,$B1562,$C$4:$C1562,"&lt;&gt;"))</f>
        <v/>
      </c>
    </row>
    <row r="1563" spans="1:6" x14ac:dyDescent="0.3">
      <c r="A1563" s="19"/>
      <c r="B1563" s="17"/>
      <c r="C1563" s="18"/>
      <c r="D1563" s="17"/>
      <c r="E1563" s="17"/>
      <c r="F1563" s="21" t="str">
        <f>IF(OR($B1563="",$C1563=""),"",$B1563&amp;"#"&amp;COUNTIFS($B$4:$B1563,$B1563,$C$4:$C1563,"&lt;&gt;"))</f>
        <v/>
      </c>
    </row>
    <row r="1564" spans="1:6" x14ac:dyDescent="0.3">
      <c r="A1564" s="19"/>
      <c r="B1564" s="17"/>
      <c r="C1564" s="18"/>
      <c r="D1564" s="17"/>
      <c r="E1564" s="17"/>
      <c r="F1564" s="21" t="str">
        <f>IF(OR($B1564="",$C1564=""),"",$B1564&amp;"#"&amp;COUNTIFS($B$4:$B1564,$B1564,$C$4:$C1564,"&lt;&gt;"))</f>
        <v/>
      </c>
    </row>
    <row r="1565" spans="1:6" x14ac:dyDescent="0.3">
      <c r="A1565" s="19"/>
      <c r="B1565" s="17"/>
      <c r="C1565" s="18"/>
      <c r="D1565" s="17"/>
      <c r="E1565" s="17"/>
      <c r="F1565" s="21" t="str">
        <f>IF(OR($B1565="",$C1565=""),"",$B1565&amp;"#"&amp;COUNTIFS($B$4:$B1565,$B1565,$C$4:$C1565,"&lt;&gt;"))</f>
        <v/>
      </c>
    </row>
    <row r="1566" spans="1:6" x14ac:dyDescent="0.3">
      <c r="A1566" s="19"/>
      <c r="B1566" s="17"/>
      <c r="C1566" s="18"/>
      <c r="D1566" s="17"/>
      <c r="E1566" s="17"/>
      <c r="F1566" s="21" t="str">
        <f>IF(OR($B1566="",$C1566=""),"",$B1566&amp;"#"&amp;COUNTIFS($B$4:$B1566,$B1566,$C$4:$C1566,"&lt;&gt;"))</f>
        <v/>
      </c>
    </row>
    <row r="1567" spans="1:6" x14ac:dyDescent="0.3">
      <c r="A1567" s="19"/>
      <c r="B1567" s="17"/>
      <c r="C1567" s="18"/>
      <c r="D1567" s="17"/>
      <c r="E1567" s="17"/>
      <c r="F1567" s="21" t="str">
        <f>IF(OR($B1567="",$C1567=""),"",$B1567&amp;"#"&amp;COUNTIFS($B$4:$B1567,$B1567,$C$4:$C1567,"&lt;&gt;"))</f>
        <v/>
      </c>
    </row>
    <row r="1568" spans="1:6" x14ac:dyDescent="0.3">
      <c r="A1568" s="19"/>
      <c r="B1568" s="17"/>
      <c r="C1568" s="18"/>
      <c r="D1568" s="17"/>
      <c r="E1568" s="17"/>
      <c r="F1568" s="21" t="str">
        <f>IF(OR($B1568="",$C1568=""),"",$B1568&amp;"#"&amp;COUNTIFS($B$4:$B1568,$B1568,$C$4:$C1568,"&lt;&gt;"))</f>
        <v/>
      </c>
    </row>
    <row r="1569" spans="1:6" x14ac:dyDescent="0.3">
      <c r="A1569" s="19"/>
      <c r="B1569" s="17"/>
      <c r="C1569" s="18"/>
      <c r="D1569" s="17"/>
      <c r="E1569" s="17"/>
      <c r="F1569" s="21" t="str">
        <f>IF(OR($B1569="",$C1569=""),"",$B1569&amp;"#"&amp;COUNTIFS($B$4:$B1569,$B1569,$C$4:$C1569,"&lt;&gt;"))</f>
        <v/>
      </c>
    </row>
    <row r="1570" spans="1:6" x14ac:dyDescent="0.3">
      <c r="A1570" s="19"/>
      <c r="B1570" s="17"/>
      <c r="C1570" s="18"/>
      <c r="D1570" s="17"/>
      <c r="E1570" s="17"/>
      <c r="F1570" s="21" t="str">
        <f>IF(OR($B1570="",$C1570=""),"",$B1570&amp;"#"&amp;COUNTIFS($B$4:$B1570,$B1570,$C$4:$C1570,"&lt;&gt;"))</f>
        <v/>
      </c>
    </row>
    <row r="1571" spans="1:6" x14ac:dyDescent="0.3">
      <c r="A1571" s="19"/>
      <c r="B1571" s="17"/>
      <c r="C1571" s="18"/>
      <c r="D1571" s="17"/>
      <c r="E1571" s="17"/>
      <c r="F1571" s="21" t="str">
        <f>IF(OR($B1571="",$C1571=""),"",$B1571&amp;"#"&amp;COUNTIFS($B$4:$B1571,$B1571,$C$4:$C1571,"&lt;&gt;"))</f>
        <v/>
      </c>
    </row>
    <row r="1572" spans="1:6" x14ac:dyDescent="0.3">
      <c r="A1572" s="19"/>
      <c r="B1572" s="17"/>
      <c r="C1572" s="18"/>
      <c r="D1572" s="17"/>
      <c r="E1572" s="17"/>
      <c r="F1572" s="21" t="str">
        <f>IF(OR($B1572="",$C1572=""),"",$B1572&amp;"#"&amp;COUNTIFS($B$4:$B1572,$B1572,$C$4:$C1572,"&lt;&gt;"))</f>
        <v/>
      </c>
    </row>
    <row r="1573" spans="1:6" x14ac:dyDescent="0.3">
      <c r="A1573" s="19"/>
      <c r="B1573" s="17"/>
      <c r="C1573" s="18"/>
      <c r="D1573" s="17"/>
      <c r="E1573" s="17"/>
      <c r="F1573" s="21" t="str">
        <f>IF(OR($B1573="",$C1573=""),"",$B1573&amp;"#"&amp;COUNTIFS($B$4:$B1573,$B1573,$C$4:$C1573,"&lt;&gt;"))</f>
        <v/>
      </c>
    </row>
    <row r="1574" spans="1:6" x14ac:dyDescent="0.3">
      <c r="A1574" s="19"/>
      <c r="B1574" s="17"/>
      <c r="C1574" s="18"/>
      <c r="D1574" s="17"/>
      <c r="E1574" s="17"/>
      <c r="F1574" s="21" t="str">
        <f>IF(OR($B1574="",$C1574=""),"",$B1574&amp;"#"&amp;COUNTIFS($B$4:$B1574,$B1574,$C$4:$C1574,"&lt;&gt;"))</f>
        <v/>
      </c>
    </row>
    <row r="1575" spans="1:6" x14ac:dyDescent="0.3">
      <c r="A1575" s="19"/>
      <c r="B1575" s="17"/>
      <c r="C1575" s="18"/>
      <c r="D1575" s="17"/>
      <c r="E1575" s="17"/>
      <c r="F1575" s="21" t="str">
        <f>IF(OR($B1575="",$C1575=""),"",$B1575&amp;"#"&amp;COUNTIFS($B$4:$B1575,$B1575,$C$4:$C1575,"&lt;&gt;"))</f>
        <v/>
      </c>
    </row>
    <row r="1576" spans="1:6" x14ac:dyDescent="0.3">
      <c r="A1576" s="19"/>
      <c r="B1576" s="17"/>
      <c r="C1576" s="18"/>
      <c r="D1576" s="17"/>
      <c r="E1576" s="17"/>
      <c r="F1576" s="21" t="str">
        <f>IF(OR($B1576="",$C1576=""),"",$B1576&amp;"#"&amp;COUNTIFS($B$4:$B1576,$B1576,$C$4:$C1576,"&lt;&gt;"))</f>
        <v/>
      </c>
    </row>
    <row r="1577" spans="1:6" x14ac:dyDescent="0.3">
      <c r="A1577" s="19"/>
      <c r="B1577" s="17"/>
      <c r="C1577" s="18"/>
      <c r="D1577" s="17"/>
      <c r="E1577" s="17"/>
      <c r="F1577" s="21" t="str">
        <f>IF(OR($B1577="",$C1577=""),"",$B1577&amp;"#"&amp;COUNTIFS($B$4:$B1577,$B1577,$C$4:$C1577,"&lt;&gt;"))</f>
        <v/>
      </c>
    </row>
    <row r="1578" spans="1:6" x14ac:dyDescent="0.3">
      <c r="A1578" s="19"/>
      <c r="B1578" s="17"/>
      <c r="C1578" s="18"/>
      <c r="D1578" s="17"/>
      <c r="E1578" s="17"/>
      <c r="F1578" s="21" t="str">
        <f>IF(OR($B1578="",$C1578=""),"",$B1578&amp;"#"&amp;COUNTIFS($B$4:$B1578,$B1578,$C$4:$C1578,"&lt;&gt;"))</f>
        <v/>
      </c>
    </row>
    <row r="1579" spans="1:6" x14ac:dyDescent="0.3">
      <c r="A1579" s="19"/>
      <c r="B1579" s="17"/>
      <c r="C1579" s="18"/>
      <c r="D1579" s="17"/>
      <c r="E1579" s="17"/>
      <c r="F1579" s="21" t="str">
        <f>IF(OR($B1579="",$C1579=""),"",$B1579&amp;"#"&amp;COUNTIFS($B$4:$B1579,$B1579,$C$4:$C1579,"&lt;&gt;"))</f>
        <v/>
      </c>
    </row>
    <row r="1580" spans="1:6" x14ac:dyDescent="0.3">
      <c r="A1580" s="19"/>
      <c r="B1580" s="17"/>
      <c r="C1580" s="18"/>
      <c r="D1580" s="17"/>
      <c r="E1580" s="17"/>
      <c r="F1580" s="21" t="str">
        <f>IF(OR($B1580="",$C1580=""),"",$B1580&amp;"#"&amp;COUNTIFS($B$4:$B1580,$B1580,$C$4:$C1580,"&lt;&gt;"))</f>
        <v/>
      </c>
    </row>
    <row r="1581" spans="1:6" x14ac:dyDescent="0.3">
      <c r="A1581" s="19"/>
      <c r="B1581" s="17"/>
      <c r="C1581" s="18"/>
      <c r="D1581" s="17"/>
      <c r="E1581" s="17"/>
      <c r="F1581" s="21" t="str">
        <f>IF(OR($B1581="",$C1581=""),"",$B1581&amp;"#"&amp;COUNTIFS($B$4:$B1581,$B1581,$C$4:$C1581,"&lt;&gt;"))</f>
        <v/>
      </c>
    </row>
    <row r="1582" spans="1:6" x14ac:dyDescent="0.3">
      <c r="A1582" s="19"/>
      <c r="B1582" s="17"/>
      <c r="C1582" s="18"/>
      <c r="D1582" s="17"/>
      <c r="E1582" s="17"/>
      <c r="F1582" s="21" t="str">
        <f>IF(OR($B1582="",$C1582=""),"",$B1582&amp;"#"&amp;COUNTIFS($B$4:$B1582,$B1582,$C$4:$C1582,"&lt;&gt;"))</f>
        <v/>
      </c>
    </row>
    <row r="1583" spans="1:6" x14ac:dyDescent="0.3">
      <c r="A1583" s="19"/>
      <c r="B1583" s="17"/>
      <c r="C1583" s="18"/>
      <c r="D1583" s="17"/>
      <c r="E1583" s="17"/>
      <c r="F1583" s="21" t="str">
        <f>IF(OR($B1583="",$C1583=""),"",$B1583&amp;"#"&amp;COUNTIFS($B$4:$B1583,$B1583,$C$4:$C1583,"&lt;&gt;"))</f>
        <v/>
      </c>
    </row>
    <row r="1584" spans="1:6" x14ac:dyDescent="0.3">
      <c r="A1584" s="19"/>
      <c r="B1584" s="17"/>
      <c r="C1584" s="18"/>
      <c r="D1584" s="17"/>
      <c r="E1584" s="17"/>
      <c r="F1584" s="21" t="str">
        <f>IF(OR($B1584="",$C1584=""),"",$B1584&amp;"#"&amp;COUNTIFS($B$4:$B1584,$B1584,$C$4:$C1584,"&lt;&gt;"))</f>
        <v/>
      </c>
    </row>
    <row r="1585" spans="1:6" x14ac:dyDescent="0.3">
      <c r="A1585" s="19"/>
      <c r="B1585" s="17"/>
      <c r="C1585" s="18"/>
      <c r="D1585" s="17"/>
      <c r="E1585" s="17"/>
      <c r="F1585" s="21" t="str">
        <f>IF(OR($B1585="",$C1585=""),"",$B1585&amp;"#"&amp;COUNTIFS($B$4:$B1585,$B1585,$C$4:$C1585,"&lt;&gt;"))</f>
        <v/>
      </c>
    </row>
    <row r="1586" spans="1:6" x14ac:dyDescent="0.3">
      <c r="A1586" s="19"/>
      <c r="B1586" s="17"/>
      <c r="C1586" s="18"/>
      <c r="D1586" s="17"/>
      <c r="E1586" s="17"/>
      <c r="F1586" s="21" t="str">
        <f>IF(OR($B1586="",$C1586=""),"",$B1586&amp;"#"&amp;COUNTIFS($B$4:$B1586,$B1586,$C$4:$C1586,"&lt;&gt;"))</f>
        <v/>
      </c>
    </row>
    <row r="1587" spans="1:6" x14ac:dyDescent="0.3">
      <c r="A1587" s="19"/>
      <c r="B1587" s="17"/>
      <c r="C1587" s="18"/>
      <c r="D1587" s="17"/>
      <c r="E1587" s="17"/>
      <c r="F1587" s="21" t="str">
        <f>IF(OR($B1587="",$C1587=""),"",$B1587&amp;"#"&amp;COUNTIFS($B$4:$B1587,$B1587,$C$4:$C1587,"&lt;&gt;"))</f>
        <v/>
      </c>
    </row>
    <row r="1588" spans="1:6" x14ac:dyDescent="0.3">
      <c r="A1588" s="19"/>
      <c r="B1588" s="17"/>
      <c r="C1588" s="18"/>
      <c r="D1588" s="17"/>
      <c r="E1588" s="17"/>
      <c r="F1588" s="21" t="str">
        <f>IF(OR($B1588="",$C1588=""),"",$B1588&amp;"#"&amp;COUNTIFS($B$4:$B1588,$B1588,$C$4:$C1588,"&lt;&gt;"))</f>
        <v/>
      </c>
    </row>
    <row r="1589" spans="1:6" x14ac:dyDescent="0.3">
      <c r="A1589" s="19"/>
      <c r="B1589" s="17"/>
      <c r="C1589" s="18"/>
      <c r="D1589" s="17"/>
      <c r="E1589" s="17"/>
      <c r="F1589" s="21" t="str">
        <f>IF(OR($B1589="",$C1589=""),"",$B1589&amp;"#"&amp;COUNTIFS($B$4:$B1589,$B1589,$C$4:$C1589,"&lt;&gt;"))</f>
        <v/>
      </c>
    </row>
    <row r="1590" spans="1:6" x14ac:dyDescent="0.3">
      <c r="A1590" s="19"/>
      <c r="B1590" s="17"/>
      <c r="C1590" s="18"/>
      <c r="D1590" s="17"/>
      <c r="E1590" s="17"/>
      <c r="F1590" s="21" t="str">
        <f>IF(OR($B1590="",$C1590=""),"",$B1590&amp;"#"&amp;COUNTIFS($B$4:$B1590,$B1590,$C$4:$C1590,"&lt;&gt;"))</f>
        <v/>
      </c>
    </row>
    <row r="1591" spans="1:6" x14ac:dyDescent="0.3">
      <c r="A1591" s="19"/>
      <c r="B1591" s="17"/>
      <c r="C1591" s="18"/>
      <c r="D1591" s="17"/>
      <c r="E1591" s="17"/>
      <c r="F1591" s="21" t="str">
        <f>IF(OR($B1591="",$C1591=""),"",$B1591&amp;"#"&amp;COUNTIFS($B$4:$B1591,$B1591,$C$4:$C1591,"&lt;&gt;"))</f>
        <v/>
      </c>
    </row>
    <row r="1592" spans="1:6" x14ac:dyDescent="0.3">
      <c r="A1592" s="19"/>
      <c r="B1592" s="17"/>
      <c r="C1592" s="18"/>
      <c r="D1592" s="17"/>
      <c r="E1592" s="17"/>
      <c r="F1592" s="21" t="str">
        <f>IF(OR($B1592="",$C1592=""),"",$B1592&amp;"#"&amp;COUNTIFS($B$4:$B1592,$B1592,$C$4:$C1592,"&lt;&gt;"))</f>
        <v/>
      </c>
    </row>
    <row r="1593" spans="1:6" x14ac:dyDescent="0.3">
      <c r="A1593" s="19"/>
      <c r="B1593" s="17"/>
      <c r="C1593" s="18"/>
      <c r="D1593" s="17"/>
      <c r="E1593" s="17"/>
      <c r="F1593" s="21" t="str">
        <f>IF(OR($B1593="",$C1593=""),"",$B1593&amp;"#"&amp;COUNTIFS($B$4:$B1593,$B1593,$C$4:$C1593,"&lt;&gt;"))</f>
        <v/>
      </c>
    </row>
    <row r="1594" spans="1:6" x14ac:dyDescent="0.3">
      <c r="A1594" s="19"/>
      <c r="B1594" s="17"/>
      <c r="C1594" s="18"/>
      <c r="D1594" s="17"/>
      <c r="E1594" s="17"/>
      <c r="F1594" s="21" t="str">
        <f>IF(OR($B1594="",$C1594=""),"",$B1594&amp;"#"&amp;COUNTIFS($B$4:$B1594,$B1594,$C$4:$C1594,"&lt;&gt;"))</f>
        <v/>
      </c>
    </row>
    <row r="1595" spans="1:6" x14ac:dyDescent="0.3">
      <c r="A1595" s="19"/>
      <c r="B1595" s="17"/>
      <c r="C1595" s="18"/>
      <c r="D1595" s="17"/>
      <c r="E1595" s="17"/>
      <c r="F1595" s="21" t="str">
        <f>IF(OR($B1595="",$C1595=""),"",$B1595&amp;"#"&amp;COUNTIFS($B$4:$B1595,$B1595,$C$4:$C1595,"&lt;&gt;"))</f>
        <v/>
      </c>
    </row>
    <row r="1596" spans="1:6" x14ac:dyDescent="0.3">
      <c r="A1596" s="19"/>
      <c r="B1596" s="17"/>
      <c r="C1596" s="18"/>
      <c r="D1596" s="17"/>
      <c r="E1596" s="17"/>
      <c r="F1596" s="21" t="str">
        <f>IF(OR($B1596="",$C1596=""),"",$B1596&amp;"#"&amp;COUNTIFS($B$4:$B1596,$B1596,$C$4:$C1596,"&lt;&gt;"))</f>
        <v/>
      </c>
    </row>
    <row r="1597" spans="1:6" x14ac:dyDescent="0.3">
      <c r="A1597" s="19"/>
      <c r="B1597" s="17"/>
      <c r="C1597" s="18"/>
      <c r="D1597" s="17"/>
      <c r="E1597" s="17"/>
      <c r="F1597" s="21" t="str">
        <f>IF(OR($B1597="",$C1597=""),"",$B1597&amp;"#"&amp;COUNTIFS($B$4:$B1597,$B1597,$C$4:$C1597,"&lt;&gt;"))</f>
        <v/>
      </c>
    </row>
    <row r="1598" spans="1:6" x14ac:dyDescent="0.3">
      <c r="A1598" s="19"/>
      <c r="B1598" s="17"/>
      <c r="C1598" s="18"/>
      <c r="D1598" s="17"/>
      <c r="E1598" s="17"/>
      <c r="F1598" s="21" t="str">
        <f>IF(OR($B1598="",$C1598=""),"",$B1598&amp;"#"&amp;COUNTIFS($B$4:$B1598,$B1598,$C$4:$C1598,"&lt;&gt;"))</f>
        <v/>
      </c>
    </row>
    <row r="1599" spans="1:6" x14ac:dyDescent="0.3">
      <c r="A1599" s="19"/>
      <c r="B1599" s="17"/>
      <c r="C1599" s="18"/>
      <c r="D1599" s="17"/>
      <c r="E1599" s="17"/>
      <c r="F1599" s="21" t="str">
        <f>IF(OR($B1599="",$C1599=""),"",$B1599&amp;"#"&amp;COUNTIFS($B$4:$B1599,$B1599,$C$4:$C1599,"&lt;&gt;"))</f>
        <v/>
      </c>
    </row>
    <row r="1600" spans="1:6" x14ac:dyDescent="0.3">
      <c r="A1600" s="19"/>
      <c r="B1600" s="17"/>
      <c r="C1600" s="18"/>
      <c r="D1600" s="17"/>
      <c r="E1600" s="17"/>
      <c r="F1600" s="21" t="str">
        <f>IF(OR($B1600="",$C1600=""),"",$B1600&amp;"#"&amp;COUNTIFS($B$4:$B1600,$B1600,$C$4:$C1600,"&lt;&gt;"))</f>
        <v/>
      </c>
    </row>
    <row r="1601" spans="1:6" x14ac:dyDescent="0.3">
      <c r="A1601" s="19"/>
      <c r="B1601" s="17"/>
      <c r="C1601" s="18"/>
      <c r="D1601" s="17"/>
      <c r="E1601" s="17"/>
      <c r="F1601" s="21" t="str">
        <f>IF(OR($B1601="",$C1601=""),"",$B1601&amp;"#"&amp;COUNTIFS($B$4:$B1601,$B1601,$C$4:$C1601,"&lt;&gt;"))</f>
        <v/>
      </c>
    </row>
    <row r="1602" spans="1:6" x14ac:dyDescent="0.3">
      <c r="A1602" s="19"/>
      <c r="B1602" s="17"/>
      <c r="C1602" s="18"/>
      <c r="D1602" s="17"/>
      <c r="E1602" s="17"/>
      <c r="F1602" s="21" t="str">
        <f>IF(OR($B1602="",$C1602=""),"",$B1602&amp;"#"&amp;COUNTIFS($B$4:$B1602,$B1602,$C$4:$C1602,"&lt;&gt;"))</f>
        <v/>
      </c>
    </row>
    <row r="1603" spans="1:6" x14ac:dyDescent="0.3">
      <c r="A1603" s="19"/>
      <c r="B1603" s="17"/>
      <c r="C1603" s="18"/>
      <c r="D1603" s="17"/>
      <c r="E1603" s="17"/>
      <c r="F1603" s="21" t="str">
        <f>IF(OR($B1603="",$C1603=""),"",$B1603&amp;"#"&amp;COUNTIFS($B$4:$B1603,$B1603,$C$4:$C1603,"&lt;&gt;"))</f>
        <v/>
      </c>
    </row>
    <row r="1604" spans="1:6" x14ac:dyDescent="0.3">
      <c r="A1604" s="19"/>
      <c r="B1604" s="17"/>
      <c r="C1604" s="18"/>
      <c r="D1604" s="17"/>
      <c r="E1604" s="17"/>
      <c r="F1604" s="21" t="str">
        <f>IF(OR($B1604="",$C1604=""),"",$B1604&amp;"#"&amp;COUNTIFS($B$4:$B1604,$B1604,$C$4:$C1604,"&lt;&gt;"))</f>
        <v/>
      </c>
    </row>
    <row r="1605" spans="1:6" x14ac:dyDescent="0.3">
      <c r="A1605" s="19"/>
      <c r="B1605" s="17"/>
      <c r="C1605" s="18"/>
      <c r="D1605" s="17"/>
      <c r="E1605" s="17"/>
      <c r="F1605" s="21" t="str">
        <f>IF(OR($B1605="",$C1605=""),"",$B1605&amp;"#"&amp;COUNTIFS($B$4:$B1605,$B1605,$C$4:$C1605,"&lt;&gt;"))</f>
        <v/>
      </c>
    </row>
    <row r="1606" spans="1:6" x14ac:dyDescent="0.3">
      <c r="A1606" s="19"/>
      <c r="B1606" s="17"/>
      <c r="C1606" s="18"/>
      <c r="D1606" s="17"/>
      <c r="E1606" s="17"/>
      <c r="F1606" s="21" t="str">
        <f>IF(OR($B1606="",$C1606=""),"",$B1606&amp;"#"&amp;COUNTIFS($B$4:$B1606,$B1606,$C$4:$C1606,"&lt;&gt;"))</f>
        <v/>
      </c>
    </row>
    <row r="1607" spans="1:6" x14ac:dyDescent="0.3">
      <c r="A1607" s="19"/>
      <c r="B1607" s="17"/>
      <c r="C1607" s="18"/>
      <c r="D1607" s="17"/>
      <c r="E1607" s="17"/>
      <c r="F1607" s="21" t="str">
        <f>IF(OR($B1607="",$C1607=""),"",$B1607&amp;"#"&amp;COUNTIFS($B$4:$B1607,$B1607,$C$4:$C1607,"&lt;&gt;"))</f>
        <v/>
      </c>
    </row>
    <row r="1608" spans="1:6" x14ac:dyDescent="0.3">
      <c r="A1608" s="19"/>
      <c r="B1608" s="17"/>
      <c r="C1608" s="18"/>
      <c r="D1608" s="17"/>
      <c r="E1608" s="17"/>
      <c r="F1608" s="21" t="str">
        <f>IF(OR($B1608="",$C1608=""),"",$B1608&amp;"#"&amp;COUNTIFS($B$4:$B1608,$B1608,$C$4:$C1608,"&lt;&gt;"))</f>
        <v/>
      </c>
    </row>
    <row r="1609" spans="1:6" x14ac:dyDescent="0.3">
      <c r="A1609" s="19"/>
      <c r="B1609" s="17"/>
      <c r="C1609" s="18"/>
      <c r="D1609" s="17"/>
      <c r="E1609" s="17"/>
      <c r="F1609" s="21" t="str">
        <f>IF(OR($B1609="",$C1609=""),"",$B1609&amp;"#"&amp;COUNTIFS($B$4:$B1609,$B1609,$C$4:$C1609,"&lt;&gt;"))</f>
        <v/>
      </c>
    </row>
    <row r="1610" spans="1:6" x14ac:dyDescent="0.3">
      <c r="A1610" s="19"/>
      <c r="B1610" s="17"/>
      <c r="C1610" s="18"/>
      <c r="D1610" s="17"/>
      <c r="E1610" s="17"/>
      <c r="F1610" s="21" t="str">
        <f>IF(OR($B1610="",$C1610=""),"",$B1610&amp;"#"&amp;COUNTIFS($B$4:$B1610,$B1610,$C$4:$C1610,"&lt;&gt;"))</f>
        <v/>
      </c>
    </row>
    <row r="1611" spans="1:6" x14ac:dyDescent="0.3">
      <c r="A1611" s="19"/>
      <c r="B1611" s="17"/>
      <c r="C1611" s="18"/>
      <c r="D1611" s="17"/>
      <c r="E1611" s="17"/>
      <c r="F1611" s="21" t="str">
        <f>IF(OR($B1611="",$C1611=""),"",$B1611&amp;"#"&amp;COUNTIFS($B$4:$B1611,$B1611,$C$4:$C1611,"&lt;&gt;"))</f>
        <v/>
      </c>
    </row>
    <row r="1612" spans="1:6" x14ac:dyDescent="0.3">
      <c r="A1612" s="19"/>
      <c r="B1612" s="17"/>
      <c r="C1612" s="18"/>
      <c r="D1612" s="17"/>
      <c r="E1612" s="17"/>
      <c r="F1612" s="21" t="str">
        <f>IF(OR($B1612="",$C1612=""),"",$B1612&amp;"#"&amp;COUNTIFS($B$4:$B1612,$B1612,$C$4:$C1612,"&lt;&gt;"))</f>
        <v/>
      </c>
    </row>
    <row r="1613" spans="1:6" x14ac:dyDescent="0.3">
      <c r="A1613" s="19"/>
      <c r="B1613" s="17"/>
      <c r="C1613" s="18"/>
      <c r="D1613" s="17"/>
      <c r="E1613" s="17"/>
      <c r="F1613" s="21" t="str">
        <f>IF(OR($B1613="",$C1613=""),"",$B1613&amp;"#"&amp;COUNTIFS($B$4:$B1613,$B1613,$C$4:$C1613,"&lt;&gt;"))</f>
        <v/>
      </c>
    </row>
    <row r="1614" spans="1:6" x14ac:dyDescent="0.3">
      <c r="A1614" s="19"/>
      <c r="B1614" s="17"/>
      <c r="C1614" s="18"/>
      <c r="D1614" s="17"/>
      <c r="E1614" s="17"/>
      <c r="F1614" s="21" t="str">
        <f>IF(OR($B1614="",$C1614=""),"",$B1614&amp;"#"&amp;COUNTIFS($B$4:$B1614,$B1614,$C$4:$C1614,"&lt;&gt;"))</f>
        <v/>
      </c>
    </row>
    <row r="1615" spans="1:6" x14ac:dyDescent="0.3">
      <c r="A1615" s="19"/>
      <c r="B1615" s="17"/>
      <c r="C1615" s="18"/>
      <c r="D1615" s="17"/>
      <c r="E1615" s="17"/>
      <c r="F1615" s="21" t="str">
        <f>IF(OR($B1615="",$C1615=""),"",$B1615&amp;"#"&amp;COUNTIFS($B$4:$B1615,$B1615,$C$4:$C1615,"&lt;&gt;"))</f>
        <v/>
      </c>
    </row>
    <row r="1616" spans="1:6" x14ac:dyDescent="0.3">
      <c r="A1616" s="19"/>
      <c r="B1616" s="17"/>
      <c r="C1616" s="18"/>
      <c r="D1616" s="17"/>
      <c r="E1616" s="17"/>
      <c r="F1616" s="21" t="str">
        <f>IF(OR($B1616="",$C1616=""),"",$B1616&amp;"#"&amp;COUNTIFS($B$4:$B1616,$B1616,$C$4:$C1616,"&lt;&gt;"))</f>
        <v/>
      </c>
    </row>
    <row r="1617" spans="1:6" x14ac:dyDescent="0.3">
      <c r="A1617" s="19"/>
      <c r="B1617" s="17"/>
      <c r="C1617" s="18"/>
      <c r="D1617" s="17"/>
      <c r="E1617" s="17"/>
      <c r="F1617" s="21" t="str">
        <f>IF(OR($B1617="",$C1617=""),"",$B1617&amp;"#"&amp;COUNTIFS($B$4:$B1617,$B1617,$C$4:$C1617,"&lt;&gt;"))</f>
        <v/>
      </c>
    </row>
    <row r="1618" spans="1:6" x14ac:dyDescent="0.3">
      <c r="A1618" s="19"/>
      <c r="B1618" s="17"/>
      <c r="C1618" s="18"/>
      <c r="D1618" s="17"/>
      <c r="E1618" s="17"/>
      <c r="F1618" s="21" t="str">
        <f>IF(OR($B1618="",$C1618=""),"",$B1618&amp;"#"&amp;COUNTIFS($B$4:$B1618,$B1618,$C$4:$C1618,"&lt;&gt;"))</f>
        <v/>
      </c>
    </row>
    <row r="1619" spans="1:6" x14ac:dyDescent="0.3">
      <c r="A1619" s="19"/>
      <c r="B1619" s="17"/>
      <c r="C1619" s="18"/>
      <c r="D1619" s="17"/>
      <c r="E1619" s="17"/>
      <c r="F1619" s="21" t="str">
        <f>IF(OR($B1619="",$C1619=""),"",$B1619&amp;"#"&amp;COUNTIFS($B$4:$B1619,$B1619,$C$4:$C1619,"&lt;&gt;"))</f>
        <v/>
      </c>
    </row>
    <row r="1620" spans="1:6" x14ac:dyDescent="0.3">
      <c r="A1620" s="19"/>
      <c r="B1620" s="17"/>
      <c r="C1620" s="18"/>
      <c r="D1620" s="17"/>
      <c r="E1620" s="17"/>
      <c r="F1620" s="21" t="str">
        <f>IF(OR($B1620="",$C1620=""),"",$B1620&amp;"#"&amp;COUNTIFS($B$4:$B1620,$B1620,$C$4:$C1620,"&lt;&gt;"))</f>
        <v/>
      </c>
    </row>
    <row r="1621" spans="1:6" x14ac:dyDescent="0.3">
      <c r="A1621" s="19"/>
      <c r="B1621" s="17"/>
      <c r="C1621" s="18"/>
      <c r="D1621" s="17"/>
      <c r="E1621" s="17"/>
      <c r="F1621" s="21" t="str">
        <f>IF(OR($B1621="",$C1621=""),"",$B1621&amp;"#"&amp;COUNTIFS($B$4:$B1621,$B1621,$C$4:$C1621,"&lt;&gt;"))</f>
        <v/>
      </c>
    </row>
    <row r="1622" spans="1:6" x14ac:dyDescent="0.3">
      <c r="A1622" s="19"/>
      <c r="B1622" s="17"/>
      <c r="C1622" s="18"/>
      <c r="D1622" s="17"/>
      <c r="E1622" s="17"/>
      <c r="F1622" s="21" t="str">
        <f>IF(OR($B1622="",$C1622=""),"",$B1622&amp;"#"&amp;COUNTIFS($B$4:$B1622,$B1622,$C$4:$C1622,"&lt;&gt;"))</f>
        <v/>
      </c>
    </row>
    <row r="1623" spans="1:6" x14ac:dyDescent="0.3">
      <c r="A1623" s="19"/>
      <c r="B1623" s="17"/>
      <c r="C1623" s="18"/>
      <c r="D1623" s="17"/>
      <c r="E1623" s="17"/>
      <c r="F1623" s="21" t="str">
        <f>IF(OR($B1623="",$C1623=""),"",$B1623&amp;"#"&amp;COUNTIFS($B$4:$B1623,$B1623,$C$4:$C1623,"&lt;&gt;"))</f>
        <v/>
      </c>
    </row>
    <row r="1624" spans="1:6" x14ac:dyDescent="0.3">
      <c r="A1624" s="19"/>
      <c r="B1624" s="17"/>
      <c r="C1624" s="18"/>
      <c r="D1624" s="17"/>
      <c r="E1624" s="17"/>
      <c r="F1624" s="21" t="str">
        <f>IF(OR($B1624="",$C1624=""),"",$B1624&amp;"#"&amp;COUNTIFS($B$4:$B1624,$B1624,$C$4:$C1624,"&lt;&gt;"))</f>
        <v/>
      </c>
    </row>
    <row r="1625" spans="1:6" x14ac:dyDescent="0.3">
      <c r="A1625" s="19"/>
      <c r="B1625" s="17"/>
      <c r="C1625" s="18"/>
      <c r="D1625" s="17"/>
      <c r="E1625" s="17"/>
      <c r="F1625" s="21" t="str">
        <f>IF(OR($B1625="",$C1625=""),"",$B1625&amp;"#"&amp;COUNTIFS($B$4:$B1625,$B1625,$C$4:$C1625,"&lt;&gt;"))</f>
        <v/>
      </c>
    </row>
    <row r="1626" spans="1:6" x14ac:dyDescent="0.3">
      <c r="A1626" s="19"/>
      <c r="B1626" s="17"/>
      <c r="C1626" s="18"/>
      <c r="D1626" s="17"/>
      <c r="E1626" s="17"/>
      <c r="F1626" s="21" t="str">
        <f>IF(OR($B1626="",$C1626=""),"",$B1626&amp;"#"&amp;COUNTIFS($B$4:$B1626,$B1626,$C$4:$C1626,"&lt;&gt;"))</f>
        <v/>
      </c>
    </row>
    <row r="1627" spans="1:6" x14ac:dyDescent="0.3">
      <c r="A1627" s="19"/>
      <c r="B1627" s="17"/>
      <c r="C1627" s="18"/>
      <c r="D1627" s="17"/>
      <c r="E1627" s="17"/>
      <c r="F1627" s="21" t="str">
        <f>IF(OR($B1627="",$C1627=""),"",$B1627&amp;"#"&amp;COUNTIFS($B$4:$B1627,$B1627,$C$4:$C1627,"&lt;&gt;"))</f>
        <v/>
      </c>
    </row>
    <row r="1628" spans="1:6" x14ac:dyDescent="0.3">
      <c r="A1628" s="19"/>
      <c r="B1628" s="17"/>
      <c r="C1628" s="18"/>
      <c r="D1628" s="17"/>
      <c r="E1628" s="17"/>
      <c r="F1628" s="21" t="str">
        <f>IF(OR($B1628="",$C1628=""),"",$B1628&amp;"#"&amp;COUNTIFS($B$4:$B1628,$B1628,$C$4:$C1628,"&lt;&gt;"))</f>
        <v/>
      </c>
    </row>
    <row r="1629" spans="1:6" x14ac:dyDescent="0.3">
      <c r="A1629" s="19"/>
      <c r="B1629" s="17"/>
      <c r="C1629" s="18"/>
      <c r="D1629" s="17"/>
      <c r="E1629" s="17"/>
      <c r="F1629" s="21" t="str">
        <f>IF(OR($B1629="",$C1629=""),"",$B1629&amp;"#"&amp;COUNTIFS($B$4:$B1629,$B1629,$C$4:$C1629,"&lt;&gt;"))</f>
        <v/>
      </c>
    </row>
    <row r="1630" spans="1:6" x14ac:dyDescent="0.3">
      <c r="A1630" s="19"/>
      <c r="B1630" s="17"/>
      <c r="C1630" s="18"/>
      <c r="D1630" s="17"/>
      <c r="E1630" s="17"/>
      <c r="F1630" s="21" t="str">
        <f>IF(OR($B1630="",$C1630=""),"",$B1630&amp;"#"&amp;COUNTIFS($B$4:$B1630,$B1630,$C$4:$C1630,"&lt;&gt;"))</f>
        <v/>
      </c>
    </row>
    <row r="1631" spans="1:6" x14ac:dyDescent="0.3">
      <c r="A1631" s="19"/>
      <c r="B1631" s="17"/>
      <c r="C1631" s="18"/>
      <c r="D1631" s="17"/>
      <c r="E1631" s="17"/>
      <c r="F1631" s="21" t="str">
        <f>IF(OR($B1631="",$C1631=""),"",$B1631&amp;"#"&amp;COUNTIFS($B$4:$B1631,$B1631,$C$4:$C1631,"&lt;&gt;"))</f>
        <v/>
      </c>
    </row>
    <row r="1632" spans="1:6" x14ac:dyDescent="0.3">
      <c r="A1632" s="19"/>
      <c r="B1632" s="17"/>
      <c r="C1632" s="18"/>
      <c r="D1632" s="17"/>
      <c r="E1632" s="17"/>
      <c r="F1632" s="21" t="str">
        <f>IF(OR($B1632="",$C1632=""),"",$B1632&amp;"#"&amp;COUNTIFS($B$4:$B1632,$B1632,$C$4:$C1632,"&lt;&gt;"))</f>
        <v/>
      </c>
    </row>
    <row r="1633" spans="1:6" x14ac:dyDescent="0.3">
      <c r="A1633" s="19"/>
      <c r="B1633" s="17"/>
      <c r="C1633" s="18"/>
      <c r="D1633" s="17"/>
      <c r="E1633" s="17"/>
      <c r="F1633" s="21" t="str">
        <f>IF(OR($B1633="",$C1633=""),"",$B1633&amp;"#"&amp;COUNTIFS($B$4:$B1633,$B1633,$C$4:$C1633,"&lt;&gt;"))</f>
        <v/>
      </c>
    </row>
    <row r="1634" spans="1:6" x14ac:dyDescent="0.3">
      <c r="A1634" s="19"/>
      <c r="B1634" s="17"/>
      <c r="C1634" s="18"/>
      <c r="D1634" s="17"/>
      <c r="E1634" s="17"/>
      <c r="F1634" s="21" t="str">
        <f>IF(OR($B1634="",$C1634=""),"",$B1634&amp;"#"&amp;COUNTIFS($B$4:$B1634,$B1634,$C$4:$C1634,"&lt;&gt;"))</f>
        <v/>
      </c>
    </row>
    <row r="1635" spans="1:6" x14ac:dyDescent="0.3">
      <c r="A1635" s="19"/>
      <c r="B1635" s="17"/>
      <c r="C1635" s="18"/>
      <c r="D1635" s="17"/>
      <c r="E1635" s="17"/>
      <c r="F1635" s="21" t="str">
        <f>IF(OR($B1635="",$C1635=""),"",$B1635&amp;"#"&amp;COUNTIFS($B$4:$B1635,$B1635,$C$4:$C1635,"&lt;&gt;"))</f>
        <v/>
      </c>
    </row>
    <row r="1636" spans="1:6" x14ac:dyDescent="0.3">
      <c r="A1636" s="19"/>
      <c r="B1636" s="17"/>
      <c r="C1636" s="18"/>
      <c r="D1636" s="17"/>
      <c r="E1636" s="17"/>
      <c r="F1636" s="21" t="str">
        <f>IF(OR($B1636="",$C1636=""),"",$B1636&amp;"#"&amp;COUNTIFS($B$4:$B1636,$B1636,$C$4:$C1636,"&lt;&gt;"))</f>
        <v/>
      </c>
    </row>
    <row r="1637" spans="1:6" x14ac:dyDescent="0.3">
      <c r="A1637" s="19"/>
      <c r="B1637" s="17"/>
      <c r="C1637" s="18"/>
      <c r="D1637" s="17"/>
      <c r="E1637" s="17"/>
      <c r="F1637" s="21" t="str">
        <f>IF(OR($B1637="",$C1637=""),"",$B1637&amp;"#"&amp;COUNTIFS($B$4:$B1637,$B1637,$C$4:$C1637,"&lt;&gt;"))</f>
        <v/>
      </c>
    </row>
    <row r="1638" spans="1:6" x14ac:dyDescent="0.3">
      <c r="A1638" s="19"/>
      <c r="B1638" s="17"/>
      <c r="C1638" s="18"/>
      <c r="D1638" s="17"/>
      <c r="E1638" s="17"/>
      <c r="F1638" s="21" t="str">
        <f>IF(OR($B1638="",$C1638=""),"",$B1638&amp;"#"&amp;COUNTIFS($B$4:$B1638,$B1638,$C$4:$C1638,"&lt;&gt;"))</f>
        <v/>
      </c>
    </row>
    <row r="1639" spans="1:6" x14ac:dyDescent="0.3">
      <c r="A1639" s="19"/>
      <c r="B1639" s="17"/>
      <c r="C1639" s="18"/>
      <c r="D1639" s="17"/>
      <c r="E1639" s="17"/>
      <c r="F1639" s="21" t="str">
        <f>IF(OR($B1639="",$C1639=""),"",$B1639&amp;"#"&amp;COUNTIFS($B$4:$B1639,$B1639,$C$4:$C1639,"&lt;&gt;"))</f>
        <v/>
      </c>
    </row>
    <row r="1640" spans="1:6" x14ac:dyDescent="0.3">
      <c r="A1640" s="19"/>
      <c r="B1640" s="17"/>
      <c r="C1640" s="18"/>
      <c r="D1640" s="17"/>
      <c r="E1640" s="17"/>
      <c r="F1640" s="21" t="str">
        <f>IF(OR($B1640="",$C1640=""),"",$B1640&amp;"#"&amp;COUNTIFS($B$4:$B1640,$B1640,$C$4:$C1640,"&lt;&gt;"))</f>
        <v/>
      </c>
    </row>
    <row r="1641" spans="1:6" x14ac:dyDescent="0.3">
      <c r="A1641" s="19"/>
      <c r="B1641" s="17"/>
      <c r="C1641" s="18"/>
      <c r="D1641" s="17"/>
      <c r="E1641" s="17"/>
      <c r="F1641" s="21" t="str">
        <f>IF(OR($B1641="",$C1641=""),"",$B1641&amp;"#"&amp;COUNTIFS($B$4:$B1641,$B1641,$C$4:$C1641,"&lt;&gt;"))</f>
        <v/>
      </c>
    </row>
    <row r="1642" spans="1:6" x14ac:dyDescent="0.3">
      <c r="A1642" s="19"/>
      <c r="B1642" s="17"/>
      <c r="C1642" s="18"/>
      <c r="D1642" s="17"/>
      <c r="E1642" s="17"/>
      <c r="F1642" s="21" t="str">
        <f>IF(OR($B1642="",$C1642=""),"",$B1642&amp;"#"&amp;COUNTIFS($B$4:$B1642,$B1642,$C$4:$C1642,"&lt;&gt;"))</f>
        <v/>
      </c>
    </row>
    <row r="1643" spans="1:6" x14ac:dyDescent="0.3">
      <c r="A1643" s="19"/>
      <c r="B1643" s="17"/>
      <c r="C1643" s="18"/>
      <c r="D1643" s="17"/>
      <c r="E1643" s="17"/>
      <c r="F1643" s="21" t="str">
        <f>IF(OR($B1643="",$C1643=""),"",$B1643&amp;"#"&amp;COUNTIFS($B$4:$B1643,$B1643,$C$4:$C1643,"&lt;&gt;"))</f>
        <v/>
      </c>
    </row>
    <row r="1644" spans="1:6" x14ac:dyDescent="0.3">
      <c r="A1644" s="19"/>
      <c r="B1644" s="17"/>
      <c r="C1644" s="18"/>
      <c r="D1644" s="17"/>
      <c r="E1644" s="17"/>
      <c r="F1644" s="21" t="str">
        <f>IF(OR($B1644="",$C1644=""),"",$B1644&amp;"#"&amp;COUNTIFS($B$4:$B1644,$B1644,$C$4:$C1644,"&lt;&gt;"))</f>
        <v/>
      </c>
    </row>
    <row r="1645" spans="1:6" x14ac:dyDescent="0.3">
      <c r="A1645" s="19"/>
      <c r="B1645" s="17"/>
      <c r="C1645" s="18"/>
      <c r="D1645" s="17"/>
      <c r="E1645" s="17"/>
      <c r="F1645" s="21" t="str">
        <f>IF(OR($B1645="",$C1645=""),"",$B1645&amp;"#"&amp;COUNTIFS($B$4:$B1645,$B1645,$C$4:$C1645,"&lt;&gt;"))</f>
        <v/>
      </c>
    </row>
    <row r="1646" spans="1:6" x14ac:dyDescent="0.3">
      <c r="A1646" s="19"/>
      <c r="B1646" s="17"/>
      <c r="C1646" s="18"/>
      <c r="D1646" s="17"/>
      <c r="E1646" s="17"/>
      <c r="F1646" s="21" t="str">
        <f>IF(OR($B1646="",$C1646=""),"",$B1646&amp;"#"&amp;COUNTIFS($B$4:$B1646,$B1646,$C$4:$C1646,"&lt;&gt;"))</f>
        <v/>
      </c>
    </row>
    <row r="1647" spans="1:6" x14ac:dyDescent="0.3">
      <c r="A1647" s="19"/>
      <c r="B1647" s="17"/>
      <c r="C1647" s="18"/>
      <c r="D1647" s="17"/>
      <c r="E1647" s="17"/>
      <c r="F1647" s="21" t="str">
        <f>IF(OR($B1647="",$C1647=""),"",$B1647&amp;"#"&amp;COUNTIFS($B$4:$B1647,$B1647,$C$4:$C1647,"&lt;&gt;"))</f>
        <v/>
      </c>
    </row>
    <row r="1648" spans="1:6" x14ac:dyDescent="0.3">
      <c r="A1648" s="19"/>
      <c r="B1648" s="17"/>
      <c r="C1648" s="18"/>
      <c r="D1648" s="17"/>
      <c r="E1648" s="17"/>
      <c r="F1648" s="21" t="str">
        <f>IF(OR($B1648="",$C1648=""),"",$B1648&amp;"#"&amp;COUNTIFS($B$4:$B1648,$B1648,$C$4:$C1648,"&lt;&gt;"))</f>
        <v/>
      </c>
    </row>
    <row r="1649" spans="1:6" x14ac:dyDescent="0.3">
      <c r="A1649" s="19"/>
      <c r="B1649" s="17"/>
      <c r="C1649" s="18"/>
      <c r="D1649" s="17"/>
      <c r="E1649" s="17"/>
      <c r="F1649" s="21" t="str">
        <f>IF(OR($B1649="",$C1649=""),"",$B1649&amp;"#"&amp;COUNTIFS($B$4:$B1649,$B1649,$C$4:$C1649,"&lt;&gt;"))</f>
        <v/>
      </c>
    </row>
    <row r="1650" spans="1:6" x14ac:dyDescent="0.3">
      <c r="A1650" s="19"/>
      <c r="B1650" s="17"/>
      <c r="C1650" s="18"/>
      <c r="D1650" s="17"/>
      <c r="E1650" s="17"/>
      <c r="F1650" s="21" t="str">
        <f>IF(OR($B1650="",$C1650=""),"",$B1650&amp;"#"&amp;COUNTIFS($B$4:$B1650,$B1650,$C$4:$C1650,"&lt;&gt;"))</f>
        <v/>
      </c>
    </row>
    <row r="1651" spans="1:6" x14ac:dyDescent="0.3">
      <c r="A1651" s="19"/>
      <c r="B1651" s="17"/>
      <c r="C1651" s="18"/>
      <c r="D1651" s="17"/>
      <c r="E1651" s="17"/>
      <c r="F1651" s="21" t="str">
        <f>IF(OR($B1651="",$C1651=""),"",$B1651&amp;"#"&amp;COUNTIFS($B$4:$B1651,$B1651,$C$4:$C1651,"&lt;&gt;"))</f>
        <v/>
      </c>
    </row>
    <row r="1652" spans="1:6" x14ac:dyDescent="0.3">
      <c r="A1652" s="19"/>
      <c r="B1652" s="17"/>
      <c r="C1652" s="18"/>
      <c r="D1652" s="17"/>
      <c r="E1652" s="17"/>
      <c r="F1652" s="21" t="str">
        <f>IF(OR($B1652="",$C1652=""),"",$B1652&amp;"#"&amp;COUNTIFS($B$4:$B1652,$B1652,$C$4:$C1652,"&lt;&gt;"))</f>
        <v/>
      </c>
    </row>
    <row r="1653" spans="1:6" x14ac:dyDescent="0.3">
      <c r="A1653" s="19"/>
      <c r="B1653" s="17"/>
      <c r="C1653" s="18"/>
      <c r="D1653" s="17"/>
      <c r="E1653" s="17"/>
      <c r="F1653" s="21" t="str">
        <f>IF(OR($B1653="",$C1653=""),"",$B1653&amp;"#"&amp;COUNTIFS($B$4:$B1653,$B1653,$C$4:$C1653,"&lt;&gt;"))</f>
        <v/>
      </c>
    </row>
    <row r="1654" spans="1:6" x14ac:dyDescent="0.3">
      <c r="A1654" s="19"/>
      <c r="B1654" s="17"/>
      <c r="C1654" s="18"/>
      <c r="D1654" s="17"/>
      <c r="E1654" s="17"/>
      <c r="F1654" s="21" t="str">
        <f>IF(OR($B1654="",$C1654=""),"",$B1654&amp;"#"&amp;COUNTIFS($B$4:$B1654,$B1654,$C$4:$C1654,"&lt;&gt;"))</f>
        <v/>
      </c>
    </row>
    <row r="1655" spans="1:6" x14ac:dyDescent="0.3">
      <c r="A1655" s="19"/>
      <c r="B1655" s="17"/>
      <c r="C1655" s="18"/>
      <c r="D1655" s="17"/>
      <c r="E1655" s="17"/>
      <c r="F1655" s="21" t="str">
        <f>IF(OR($B1655="",$C1655=""),"",$B1655&amp;"#"&amp;COUNTIFS($B$4:$B1655,$B1655,$C$4:$C1655,"&lt;&gt;"))</f>
        <v/>
      </c>
    </row>
    <row r="1656" spans="1:6" x14ac:dyDescent="0.3">
      <c r="A1656" s="19"/>
      <c r="B1656" s="17"/>
      <c r="C1656" s="18"/>
      <c r="D1656" s="17"/>
      <c r="E1656" s="17"/>
      <c r="F1656" s="21" t="str">
        <f>IF(OR($B1656="",$C1656=""),"",$B1656&amp;"#"&amp;COUNTIFS($B$4:$B1656,$B1656,$C$4:$C1656,"&lt;&gt;"))</f>
        <v/>
      </c>
    </row>
    <row r="1657" spans="1:6" x14ac:dyDescent="0.3">
      <c r="A1657" s="19"/>
      <c r="B1657" s="17"/>
      <c r="C1657" s="18"/>
      <c r="D1657" s="17"/>
      <c r="E1657" s="17"/>
      <c r="F1657" s="21" t="str">
        <f>IF(OR($B1657="",$C1657=""),"",$B1657&amp;"#"&amp;COUNTIFS($B$4:$B1657,$B1657,$C$4:$C1657,"&lt;&gt;"))</f>
        <v/>
      </c>
    </row>
    <row r="1658" spans="1:6" x14ac:dyDescent="0.3">
      <c r="A1658" s="19"/>
      <c r="B1658" s="17"/>
      <c r="C1658" s="18"/>
      <c r="D1658" s="17"/>
      <c r="E1658" s="17"/>
      <c r="F1658" s="21" t="str">
        <f>IF(OR($B1658="",$C1658=""),"",$B1658&amp;"#"&amp;COUNTIFS($B$4:$B1658,$B1658,$C$4:$C1658,"&lt;&gt;"))</f>
        <v/>
      </c>
    </row>
    <row r="1659" spans="1:6" x14ac:dyDescent="0.3">
      <c r="A1659" s="19"/>
      <c r="B1659" s="17"/>
      <c r="C1659" s="18"/>
      <c r="D1659" s="17"/>
      <c r="E1659" s="17"/>
      <c r="F1659" s="21" t="str">
        <f>IF(OR($B1659="",$C1659=""),"",$B1659&amp;"#"&amp;COUNTIFS($B$4:$B1659,$B1659,$C$4:$C1659,"&lt;&gt;"))</f>
        <v/>
      </c>
    </row>
    <row r="1660" spans="1:6" x14ac:dyDescent="0.3">
      <c r="A1660" s="19"/>
      <c r="B1660" s="17"/>
      <c r="C1660" s="18"/>
      <c r="D1660" s="17"/>
      <c r="E1660" s="17"/>
      <c r="F1660" s="21" t="str">
        <f>IF(OR($B1660="",$C1660=""),"",$B1660&amp;"#"&amp;COUNTIFS($B$4:$B1660,$B1660,$C$4:$C1660,"&lt;&gt;"))</f>
        <v/>
      </c>
    </row>
    <row r="1661" spans="1:6" x14ac:dyDescent="0.3">
      <c r="A1661" s="19"/>
      <c r="B1661" s="17"/>
      <c r="C1661" s="18"/>
      <c r="D1661" s="17"/>
      <c r="E1661" s="17"/>
      <c r="F1661" s="21" t="str">
        <f>IF(OR($B1661="",$C1661=""),"",$B1661&amp;"#"&amp;COUNTIFS($B$4:$B1661,$B1661,$C$4:$C1661,"&lt;&gt;"))</f>
        <v/>
      </c>
    </row>
    <row r="1662" spans="1:6" x14ac:dyDescent="0.3">
      <c r="A1662" s="19"/>
      <c r="B1662" s="17"/>
      <c r="C1662" s="18"/>
      <c r="D1662" s="17"/>
      <c r="E1662" s="17"/>
      <c r="F1662" s="21" t="str">
        <f>IF(OR($B1662="",$C1662=""),"",$B1662&amp;"#"&amp;COUNTIFS($B$4:$B1662,$B1662,$C$4:$C1662,"&lt;&gt;"))</f>
        <v/>
      </c>
    </row>
    <row r="1663" spans="1:6" x14ac:dyDescent="0.3">
      <c r="A1663" s="19"/>
      <c r="B1663" s="17"/>
      <c r="C1663" s="18"/>
      <c r="D1663" s="17"/>
      <c r="E1663" s="17"/>
      <c r="F1663" s="21" t="str">
        <f>IF(OR($B1663="",$C1663=""),"",$B1663&amp;"#"&amp;COUNTIFS($B$4:$B1663,$B1663,$C$4:$C1663,"&lt;&gt;"))</f>
        <v/>
      </c>
    </row>
    <row r="1664" spans="1:6" x14ac:dyDescent="0.3">
      <c r="A1664" s="19"/>
      <c r="B1664" s="17"/>
      <c r="C1664" s="18"/>
      <c r="D1664" s="17"/>
      <c r="E1664" s="17"/>
      <c r="F1664" s="21" t="str">
        <f>IF(OR($B1664="",$C1664=""),"",$B1664&amp;"#"&amp;COUNTIFS($B$4:$B1664,$B1664,$C$4:$C1664,"&lt;&gt;"))</f>
        <v/>
      </c>
    </row>
    <row r="1665" spans="1:6" x14ac:dyDescent="0.3">
      <c r="A1665" s="19"/>
      <c r="B1665" s="17"/>
      <c r="C1665" s="18"/>
      <c r="D1665" s="17"/>
      <c r="E1665" s="17"/>
      <c r="F1665" s="21" t="str">
        <f>IF(OR($B1665="",$C1665=""),"",$B1665&amp;"#"&amp;COUNTIFS($B$4:$B1665,$B1665,$C$4:$C1665,"&lt;&gt;"))</f>
        <v/>
      </c>
    </row>
    <row r="1666" spans="1:6" x14ac:dyDescent="0.3">
      <c r="A1666" s="19"/>
      <c r="B1666" s="17"/>
      <c r="C1666" s="18"/>
      <c r="D1666" s="17"/>
      <c r="E1666" s="17"/>
      <c r="F1666" s="21" t="str">
        <f>IF(OR($B1666="",$C1666=""),"",$B1666&amp;"#"&amp;COUNTIFS($B$4:$B1666,$B1666,$C$4:$C1666,"&lt;&gt;"))</f>
        <v/>
      </c>
    </row>
    <row r="1667" spans="1:6" x14ac:dyDescent="0.3">
      <c r="A1667" s="19"/>
      <c r="B1667" s="17"/>
      <c r="C1667" s="18"/>
      <c r="D1667" s="17"/>
      <c r="E1667" s="17"/>
      <c r="F1667" s="21" t="str">
        <f>IF(OR($B1667="",$C1667=""),"",$B1667&amp;"#"&amp;COUNTIFS($B$4:$B1667,$B1667,$C$4:$C1667,"&lt;&gt;"))</f>
        <v/>
      </c>
    </row>
    <row r="1668" spans="1:6" x14ac:dyDescent="0.3">
      <c r="A1668" s="19"/>
      <c r="B1668" s="17"/>
      <c r="C1668" s="18"/>
      <c r="D1668" s="17"/>
      <c r="E1668" s="17"/>
      <c r="F1668" s="21" t="str">
        <f>IF(OR($B1668="",$C1668=""),"",$B1668&amp;"#"&amp;COUNTIFS($B$4:$B1668,$B1668,$C$4:$C1668,"&lt;&gt;"))</f>
        <v/>
      </c>
    </row>
    <row r="1669" spans="1:6" x14ac:dyDescent="0.3">
      <c r="A1669" s="19"/>
      <c r="B1669" s="17"/>
      <c r="C1669" s="18"/>
      <c r="D1669" s="17"/>
      <c r="E1669" s="17"/>
      <c r="F1669" s="21" t="str">
        <f>IF(OR($B1669="",$C1669=""),"",$B1669&amp;"#"&amp;COUNTIFS($B$4:$B1669,$B1669,$C$4:$C1669,"&lt;&gt;"))</f>
        <v/>
      </c>
    </row>
    <row r="1670" spans="1:6" x14ac:dyDescent="0.3">
      <c r="A1670" s="19"/>
      <c r="B1670" s="17"/>
      <c r="C1670" s="18"/>
      <c r="D1670" s="17"/>
      <c r="E1670" s="17"/>
      <c r="F1670" s="21" t="str">
        <f>IF(OR($B1670="",$C1670=""),"",$B1670&amp;"#"&amp;COUNTIFS($B$4:$B1670,$B1670,$C$4:$C1670,"&lt;&gt;"))</f>
        <v/>
      </c>
    </row>
    <row r="1671" spans="1:6" x14ac:dyDescent="0.3">
      <c r="A1671" s="19"/>
      <c r="B1671" s="17"/>
      <c r="C1671" s="18"/>
      <c r="D1671" s="17"/>
      <c r="E1671" s="17"/>
      <c r="F1671" s="21" t="str">
        <f>IF(OR($B1671="",$C1671=""),"",$B1671&amp;"#"&amp;COUNTIFS($B$4:$B1671,$B1671,$C$4:$C1671,"&lt;&gt;"))</f>
        <v/>
      </c>
    </row>
    <row r="1672" spans="1:6" x14ac:dyDescent="0.3">
      <c r="A1672" s="19"/>
      <c r="B1672" s="17"/>
      <c r="C1672" s="18"/>
      <c r="D1672" s="17"/>
      <c r="E1672" s="17"/>
      <c r="F1672" s="21" t="str">
        <f>IF(OR($B1672="",$C1672=""),"",$B1672&amp;"#"&amp;COUNTIFS($B$4:$B1672,$B1672,$C$4:$C1672,"&lt;&gt;"))</f>
        <v/>
      </c>
    </row>
    <row r="1673" spans="1:6" x14ac:dyDescent="0.3">
      <c r="A1673" s="19"/>
      <c r="B1673" s="17"/>
      <c r="C1673" s="18"/>
      <c r="D1673" s="17"/>
      <c r="E1673" s="17"/>
      <c r="F1673" s="21" t="str">
        <f>IF(OR($B1673="",$C1673=""),"",$B1673&amp;"#"&amp;COUNTIFS($B$4:$B1673,$B1673,$C$4:$C1673,"&lt;&gt;"))</f>
        <v/>
      </c>
    </row>
    <row r="1674" spans="1:6" x14ac:dyDescent="0.3">
      <c r="A1674" s="19"/>
      <c r="B1674" s="17"/>
      <c r="C1674" s="18"/>
      <c r="D1674" s="17"/>
      <c r="E1674" s="17"/>
      <c r="F1674" s="21" t="str">
        <f>IF(OR($B1674="",$C1674=""),"",$B1674&amp;"#"&amp;COUNTIFS($B$4:$B1674,$B1674,$C$4:$C1674,"&lt;&gt;"))</f>
        <v/>
      </c>
    </row>
    <row r="1675" spans="1:6" x14ac:dyDescent="0.3">
      <c r="A1675" s="19"/>
      <c r="B1675" s="17"/>
      <c r="C1675" s="18"/>
      <c r="D1675" s="17"/>
      <c r="E1675" s="17"/>
      <c r="F1675" s="21" t="str">
        <f>IF(OR($B1675="",$C1675=""),"",$B1675&amp;"#"&amp;COUNTIFS($B$4:$B1675,$B1675,$C$4:$C1675,"&lt;&gt;"))</f>
        <v/>
      </c>
    </row>
    <row r="1676" spans="1:6" x14ac:dyDescent="0.3">
      <c r="A1676" s="19"/>
      <c r="B1676" s="17"/>
      <c r="C1676" s="18"/>
      <c r="D1676" s="17"/>
      <c r="E1676" s="17"/>
      <c r="F1676" s="21" t="str">
        <f>IF(OR($B1676="",$C1676=""),"",$B1676&amp;"#"&amp;COUNTIFS($B$4:$B1676,$B1676,$C$4:$C1676,"&lt;&gt;"))</f>
        <v/>
      </c>
    </row>
    <row r="1677" spans="1:6" x14ac:dyDescent="0.3">
      <c r="A1677" s="19"/>
      <c r="B1677" s="17"/>
      <c r="C1677" s="18"/>
      <c r="D1677" s="17"/>
      <c r="E1677" s="17"/>
      <c r="F1677" s="21" t="str">
        <f>IF(OR($B1677="",$C1677=""),"",$B1677&amp;"#"&amp;COUNTIFS($B$4:$B1677,$B1677,$C$4:$C1677,"&lt;&gt;"))</f>
        <v/>
      </c>
    </row>
    <row r="1678" spans="1:6" x14ac:dyDescent="0.3">
      <c r="A1678" s="19"/>
      <c r="B1678" s="17"/>
      <c r="C1678" s="18"/>
      <c r="D1678" s="17"/>
      <c r="E1678" s="17"/>
      <c r="F1678" s="21" t="str">
        <f>IF(OR($B1678="",$C1678=""),"",$B1678&amp;"#"&amp;COUNTIFS($B$4:$B1678,$B1678,$C$4:$C1678,"&lt;&gt;"))</f>
        <v/>
      </c>
    </row>
    <row r="1679" spans="1:6" x14ac:dyDescent="0.3">
      <c r="A1679" s="19"/>
      <c r="B1679" s="17"/>
      <c r="C1679" s="18"/>
      <c r="D1679" s="17"/>
      <c r="E1679" s="17"/>
      <c r="F1679" s="21" t="str">
        <f>IF(OR($B1679="",$C1679=""),"",$B1679&amp;"#"&amp;COUNTIFS($B$4:$B1679,$B1679,$C$4:$C1679,"&lt;&gt;"))</f>
        <v/>
      </c>
    </row>
    <row r="1680" spans="1:6" x14ac:dyDescent="0.3">
      <c r="A1680" s="19"/>
      <c r="B1680" s="17"/>
      <c r="C1680" s="18"/>
      <c r="D1680" s="17"/>
      <c r="E1680" s="17"/>
      <c r="F1680" s="21" t="str">
        <f>IF(OR($B1680="",$C1680=""),"",$B1680&amp;"#"&amp;COUNTIFS($B$4:$B1680,$B1680,$C$4:$C1680,"&lt;&gt;"))</f>
        <v/>
      </c>
    </row>
    <row r="1681" spans="1:6" x14ac:dyDescent="0.3">
      <c r="A1681" s="19"/>
      <c r="B1681" s="17"/>
      <c r="C1681" s="18"/>
      <c r="D1681" s="17"/>
      <c r="E1681" s="17"/>
      <c r="F1681" s="21" t="str">
        <f>IF(OR($B1681="",$C1681=""),"",$B1681&amp;"#"&amp;COUNTIFS($B$4:$B1681,$B1681,$C$4:$C1681,"&lt;&gt;"))</f>
        <v/>
      </c>
    </row>
    <row r="1682" spans="1:6" x14ac:dyDescent="0.3">
      <c r="A1682" s="19"/>
      <c r="B1682" s="17"/>
      <c r="C1682" s="18"/>
      <c r="D1682" s="17"/>
      <c r="E1682" s="17"/>
      <c r="F1682" s="21" t="str">
        <f>IF(OR($B1682="",$C1682=""),"",$B1682&amp;"#"&amp;COUNTIFS($B$4:$B1682,$B1682,$C$4:$C1682,"&lt;&gt;"))</f>
        <v/>
      </c>
    </row>
    <row r="1683" spans="1:6" x14ac:dyDescent="0.3">
      <c r="A1683" s="19"/>
      <c r="B1683" s="17"/>
      <c r="C1683" s="18"/>
      <c r="D1683" s="17"/>
      <c r="E1683" s="17"/>
      <c r="F1683" s="21" t="str">
        <f>IF(OR($B1683="",$C1683=""),"",$B1683&amp;"#"&amp;COUNTIFS($B$4:$B1683,$B1683,$C$4:$C1683,"&lt;&gt;"))</f>
        <v/>
      </c>
    </row>
    <row r="1684" spans="1:6" x14ac:dyDescent="0.3">
      <c r="A1684" s="19"/>
      <c r="B1684" s="17"/>
      <c r="C1684" s="18"/>
      <c r="D1684" s="17"/>
      <c r="E1684" s="17"/>
      <c r="F1684" s="21" t="str">
        <f>IF(OR($B1684="",$C1684=""),"",$B1684&amp;"#"&amp;COUNTIFS($B$4:$B1684,$B1684,$C$4:$C1684,"&lt;&gt;"))</f>
        <v/>
      </c>
    </row>
    <row r="1685" spans="1:6" x14ac:dyDescent="0.3">
      <c r="A1685" s="19"/>
      <c r="B1685" s="17"/>
      <c r="C1685" s="18"/>
      <c r="D1685" s="17"/>
      <c r="E1685" s="17"/>
      <c r="F1685" s="21" t="str">
        <f>IF(OR($B1685="",$C1685=""),"",$B1685&amp;"#"&amp;COUNTIFS($B$4:$B1685,$B1685,$C$4:$C1685,"&lt;&gt;"))</f>
        <v/>
      </c>
    </row>
    <row r="1686" spans="1:6" x14ac:dyDescent="0.3">
      <c r="A1686" s="19"/>
      <c r="B1686" s="17"/>
      <c r="C1686" s="18"/>
      <c r="D1686" s="17"/>
      <c r="E1686" s="17"/>
      <c r="F1686" s="21" t="str">
        <f>IF(OR($B1686="",$C1686=""),"",$B1686&amp;"#"&amp;COUNTIFS($B$4:$B1686,$B1686,$C$4:$C1686,"&lt;&gt;"))</f>
        <v/>
      </c>
    </row>
    <row r="1687" spans="1:6" x14ac:dyDescent="0.3">
      <c r="A1687" s="19"/>
      <c r="B1687" s="17"/>
      <c r="C1687" s="18"/>
      <c r="D1687" s="17"/>
      <c r="E1687" s="17"/>
      <c r="F1687" s="21" t="str">
        <f>IF(OR($B1687="",$C1687=""),"",$B1687&amp;"#"&amp;COUNTIFS($B$4:$B1687,$B1687,$C$4:$C1687,"&lt;&gt;"))</f>
        <v/>
      </c>
    </row>
    <row r="1688" spans="1:6" x14ac:dyDescent="0.3">
      <c r="A1688" s="19"/>
      <c r="B1688" s="17"/>
      <c r="C1688" s="18"/>
      <c r="D1688" s="17"/>
      <c r="E1688" s="17"/>
      <c r="F1688" s="21" t="str">
        <f>IF(OR($B1688="",$C1688=""),"",$B1688&amp;"#"&amp;COUNTIFS($B$4:$B1688,$B1688,$C$4:$C1688,"&lt;&gt;"))</f>
        <v/>
      </c>
    </row>
    <row r="1689" spans="1:6" x14ac:dyDescent="0.3">
      <c r="A1689" s="19"/>
      <c r="B1689" s="17"/>
      <c r="C1689" s="18"/>
      <c r="D1689" s="17"/>
      <c r="E1689" s="17"/>
      <c r="F1689" s="21" t="str">
        <f>IF(OR($B1689="",$C1689=""),"",$B1689&amp;"#"&amp;COUNTIFS($B$4:$B1689,$B1689,$C$4:$C1689,"&lt;&gt;"))</f>
        <v/>
      </c>
    </row>
    <row r="1690" spans="1:6" x14ac:dyDescent="0.3">
      <c r="A1690" s="19"/>
      <c r="B1690" s="17"/>
      <c r="C1690" s="18"/>
      <c r="D1690" s="17"/>
      <c r="E1690" s="17"/>
      <c r="F1690" s="21" t="str">
        <f>IF(OR($B1690="",$C1690=""),"",$B1690&amp;"#"&amp;COUNTIFS($B$4:$B1690,$B1690,$C$4:$C1690,"&lt;&gt;"))</f>
        <v/>
      </c>
    </row>
    <row r="1691" spans="1:6" x14ac:dyDescent="0.3">
      <c r="A1691" s="19"/>
      <c r="B1691" s="17"/>
      <c r="C1691" s="18"/>
      <c r="D1691" s="17"/>
      <c r="E1691" s="17"/>
      <c r="F1691" s="21" t="str">
        <f>IF(OR($B1691="",$C1691=""),"",$B1691&amp;"#"&amp;COUNTIFS($B$4:$B1691,$B1691,$C$4:$C1691,"&lt;&gt;"))</f>
        <v/>
      </c>
    </row>
    <row r="1692" spans="1:6" x14ac:dyDescent="0.3">
      <c r="A1692" s="19"/>
      <c r="B1692" s="17"/>
      <c r="C1692" s="18"/>
      <c r="D1692" s="17"/>
      <c r="E1692" s="17"/>
      <c r="F1692" s="21" t="str">
        <f>IF(OR($B1692="",$C1692=""),"",$B1692&amp;"#"&amp;COUNTIFS($B$4:$B1692,$B1692,$C$4:$C1692,"&lt;&gt;"))</f>
        <v/>
      </c>
    </row>
    <row r="1693" spans="1:6" x14ac:dyDescent="0.3">
      <c r="A1693" s="19"/>
      <c r="B1693" s="17"/>
      <c r="C1693" s="18"/>
      <c r="D1693" s="17"/>
      <c r="E1693" s="17"/>
      <c r="F1693" s="21" t="str">
        <f>IF(OR($B1693="",$C1693=""),"",$B1693&amp;"#"&amp;COUNTIFS($B$4:$B1693,$B1693,$C$4:$C1693,"&lt;&gt;"))</f>
        <v/>
      </c>
    </row>
    <row r="1694" spans="1:6" x14ac:dyDescent="0.3">
      <c r="A1694" s="19"/>
      <c r="B1694" s="17"/>
      <c r="C1694" s="18"/>
      <c r="D1694" s="17"/>
      <c r="E1694" s="17"/>
      <c r="F1694" s="21" t="str">
        <f>IF(OR($B1694="",$C1694=""),"",$B1694&amp;"#"&amp;COUNTIFS($B$4:$B1694,$B1694,$C$4:$C1694,"&lt;&gt;"))</f>
        <v/>
      </c>
    </row>
    <row r="1695" spans="1:6" x14ac:dyDescent="0.3">
      <c r="A1695" s="19"/>
      <c r="B1695" s="17"/>
      <c r="C1695" s="18"/>
      <c r="D1695" s="17"/>
      <c r="E1695" s="17"/>
      <c r="F1695" s="21" t="str">
        <f>IF(OR($B1695="",$C1695=""),"",$B1695&amp;"#"&amp;COUNTIFS($B$4:$B1695,$B1695,$C$4:$C1695,"&lt;&gt;"))</f>
        <v/>
      </c>
    </row>
    <row r="1696" spans="1:6" x14ac:dyDescent="0.3">
      <c r="A1696" s="19"/>
      <c r="B1696" s="17"/>
      <c r="C1696" s="18"/>
      <c r="D1696" s="17"/>
      <c r="E1696" s="17"/>
      <c r="F1696" s="21" t="str">
        <f>IF(OR($B1696="",$C1696=""),"",$B1696&amp;"#"&amp;COUNTIFS($B$4:$B1696,$B1696,$C$4:$C1696,"&lt;&gt;"))</f>
        <v/>
      </c>
    </row>
    <row r="1697" spans="1:6" x14ac:dyDescent="0.3">
      <c r="A1697" s="19"/>
      <c r="B1697" s="17"/>
      <c r="C1697" s="18"/>
      <c r="D1697" s="17"/>
      <c r="E1697" s="17"/>
      <c r="F1697" s="21" t="str">
        <f>IF(OR($B1697="",$C1697=""),"",$B1697&amp;"#"&amp;COUNTIFS($B$4:$B1697,$B1697,$C$4:$C1697,"&lt;&gt;"))</f>
        <v/>
      </c>
    </row>
    <row r="1698" spans="1:6" x14ac:dyDescent="0.3">
      <c r="A1698" s="19"/>
      <c r="B1698" s="17"/>
      <c r="C1698" s="18"/>
      <c r="D1698" s="17"/>
      <c r="E1698" s="17"/>
      <c r="F1698" s="21" t="str">
        <f>IF(OR($B1698="",$C1698=""),"",$B1698&amp;"#"&amp;COUNTIFS($B$4:$B1698,$B1698,$C$4:$C1698,"&lt;&gt;"))</f>
        <v/>
      </c>
    </row>
    <row r="1699" spans="1:6" x14ac:dyDescent="0.3">
      <c r="A1699" s="19"/>
      <c r="B1699" s="17"/>
      <c r="C1699" s="18"/>
      <c r="D1699" s="17"/>
      <c r="E1699" s="17"/>
      <c r="F1699" s="21" t="str">
        <f>IF(OR($B1699="",$C1699=""),"",$B1699&amp;"#"&amp;COUNTIFS($B$4:$B1699,$B1699,$C$4:$C1699,"&lt;&gt;"))</f>
        <v/>
      </c>
    </row>
    <row r="1700" spans="1:6" x14ac:dyDescent="0.3">
      <c r="A1700" s="19"/>
      <c r="B1700" s="17"/>
      <c r="C1700" s="18"/>
      <c r="D1700" s="17"/>
      <c r="E1700" s="17"/>
      <c r="F1700" s="21" t="str">
        <f>IF(OR($B1700="",$C1700=""),"",$B1700&amp;"#"&amp;COUNTIFS($B$4:$B1700,$B1700,$C$4:$C1700,"&lt;&gt;"))</f>
        <v/>
      </c>
    </row>
    <row r="1701" spans="1:6" x14ac:dyDescent="0.3">
      <c r="A1701" s="19"/>
      <c r="B1701" s="17"/>
      <c r="C1701" s="18"/>
      <c r="D1701" s="17"/>
      <c r="E1701" s="17"/>
      <c r="F1701" s="21" t="str">
        <f>IF(OR($B1701="",$C1701=""),"",$B1701&amp;"#"&amp;COUNTIFS($B$4:$B1701,$B1701,$C$4:$C1701,"&lt;&gt;"))</f>
        <v/>
      </c>
    </row>
    <row r="1702" spans="1:6" x14ac:dyDescent="0.3">
      <c r="A1702" s="19"/>
      <c r="B1702" s="17"/>
      <c r="C1702" s="18"/>
      <c r="D1702" s="17"/>
      <c r="E1702" s="17"/>
      <c r="F1702" s="21" t="str">
        <f>IF(OR($B1702="",$C1702=""),"",$B1702&amp;"#"&amp;COUNTIFS($B$4:$B1702,$B1702,$C$4:$C1702,"&lt;&gt;"))</f>
        <v/>
      </c>
    </row>
    <row r="1703" spans="1:6" x14ac:dyDescent="0.3">
      <c r="A1703" s="19"/>
      <c r="B1703" s="17"/>
      <c r="C1703" s="18"/>
      <c r="D1703" s="17"/>
      <c r="E1703" s="17"/>
      <c r="F1703" s="21" t="str">
        <f>IF(OR($B1703="",$C1703=""),"",$B1703&amp;"#"&amp;COUNTIFS($B$4:$B1703,$B1703,$C$4:$C1703,"&lt;&gt;"))</f>
        <v/>
      </c>
    </row>
    <row r="1704" spans="1:6" x14ac:dyDescent="0.3">
      <c r="A1704" s="19"/>
      <c r="B1704" s="17"/>
      <c r="C1704" s="18"/>
      <c r="D1704" s="17"/>
      <c r="E1704" s="17"/>
      <c r="F1704" s="21" t="str">
        <f>IF(OR($B1704="",$C1704=""),"",$B1704&amp;"#"&amp;COUNTIFS($B$4:$B1704,$B1704,$C$4:$C1704,"&lt;&gt;"))</f>
        <v/>
      </c>
    </row>
    <row r="1705" spans="1:6" x14ac:dyDescent="0.3">
      <c r="A1705" s="19"/>
      <c r="B1705" s="17"/>
      <c r="C1705" s="18"/>
      <c r="D1705" s="17"/>
      <c r="E1705" s="17"/>
      <c r="F1705" s="21" t="str">
        <f>IF(OR($B1705="",$C1705=""),"",$B1705&amp;"#"&amp;COUNTIFS($B$4:$B1705,$B1705,$C$4:$C1705,"&lt;&gt;"))</f>
        <v/>
      </c>
    </row>
    <row r="1706" spans="1:6" x14ac:dyDescent="0.3">
      <c r="A1706" s="19"/>
      <c r="B1706" s="17"/>
      <c r="C1706" s="18"/>
      <c r="D1706" s="17"/>
      <c r="E1706" s="17"/>
      <c r="F1706" s="21" t="str">
        <f>IF(OR($B1706="",$C1706=""),"",$B1706&amp;"#"&amp;COUNTIFS($B$4:$B1706,$B1706,$C$4:$C1706,"&lt;&gt;"))</f>
        <v/>
      </c>
    </row>
    <row r="1707" spans="1:6" x14ac:dyDescent="0.3">
      <c r="A1707" s="19"/>
      <c r="B1707" s="17"/>
      <c r="C1707" s="18"/>
      <c r="D1707" s="17"/>
      <c r="E1707" s="17"/>
      <c r="F1707" s="21" t="str">
        <f>IF(OR($B1707="",$C1707=""),"",$B1707&amp;"#"&amp;COUNTIFS($B$4:$B1707,$B1707,$C$4:$C1707,"&lt;&gt;"))</f>
        <v/>
      </c>
    </row>
    <row r="1708" spans="1:6" x14ac:dyDescent="0.3">
      <c r="A1708" s="19"/>
      <c r="B1708" s="17"/>
      <c r="C1708" s="18"/>
      <c r="D1708" s="17"/>
      <c r="E1708" s="17"/>
      <c r="F1708" s="21" t="str">
        <f>IF(OR($B1708="",$C1708=""),"",$B1708&amp;"#"&amp;COUNTIFS($B$4:$B1708,$B1708,$C$4:$C1708,"&lt;&gt;"))</f>
        <v/>
      </c>
    </row>
    <row r="1709" spans="1:6" x14ac:dyDescent="0.3">
      <c r="A1709" s="19"/>
      <c r="B1709" s="17"/>
      <c r="C1709" s="18"/>
      <c r="D1709" s="17"/>
      <c r="E1709" s="17"/>
      <c r="F1709" s="21" t="str">
        <f>IF(OR($B1709="",$C1709=""),"",$B1709&amp;"#"&amp;COUNTIFS($B$4:$B1709,$B1709,$C$4:$C1709,"&lt;&gt;"))</f>
        <v/>
      </c>
    </row>
    <row r="1710" spans="1:6" x14ac:dyDescent="0.3">
      <c r="A1710" s="19"/>
      <c r="B1710" s="17"/>
      <c r="C1710" s="18"/>
      <c r="D1710" s="17"/>
      <c r="E1710" s="17"/>
      <c r="F1710" s="21" t="str">
        <f>IF(OR($B1710="",$C1710=""),"",$B1710&amp;"#"&amp;COUNTIFS($B$4:$B1710,$B1710,$C$4:$C1710,"&lt;&gt;"))</f>
        <v/>
      </c>
    </row>
    <row r="1711" spans="1:6" x14ac:dyDescent="0.3">
      <c r="A1711" s="19"/>
      <c r="B1711" s="17"/>
      <c r="C1711" s="18"/>
      <c r="D1711" s="17"/>
      <c r="E1711" s="17"/>
      <c r="F1711" s="21" t="str">
        <f>IF(OR($B1711="",$C1711=""),"",$B1711&amp;"#"&amp;COUNTIFS($B$4:$B1711,$B1711,$C$4:$C1711,"&lt;&gt;"))</f>
        <v/>
      </c>
    </row>
    <row r="1712" spans="1:6" x14ac:dyDescent="0.3">
      <c r="A1712" s="19"/>
      <c r="B1712" s="17"/>
      <c r="C1712" s="18"/>
      <c r="D1712" s="17"/>
      <c r="E1712" s="17"/>
      <c r="F1712" s="21" t="str">
        <f>IF(OR($B1712="",$C1712=""),"",$B1712&amp;"#"&amp;COUNTIFS($B$4:$B1712,$B1712,$C$4:$C1712,"&lt;&gt;"))</f>
        <v/>
      </c>
    </row>
    <row r="1713" spans="1:6" x14ac:dyDescent="0.3">
      <c r="A1713" s="19"/>
      <c r="B1713" s="17"/>
      <c r="C1713" s="18"/>
      <c r="D1713" s="17"/>
      <c r="E1713" s="17"/>
      <c r="F1713" s="21" t="str">
        <f>IF(OR($B1713="",$C1713=""),"",$B1713&amp;"#"&amp;COUNTIFS($B$4:$B1713,$B1713,$C$4:$C1713,"&lt;&gt;"))</f>
        <v/>
      </c>
    </row>
    <row r="1714" spans="1:6" x14ac:dyDescent="0.3">
      <c r="A1714" s="19"/>
      <c r="B1714" s="17"/>
      <c r="C1714" s="18"/>
      <c r="D1714" s="17"/>
      <c r="E1714" s="17"/>
      <c r="F1714" s="21" t="str">
        <f>IF(OR($B1714="",$C1714=""),"",$B1714&amp;"#"&amp;COUNTIFS($B$4:$B1714,$B1714,$C$4:$C1714,"&lt;&gt;"))</f>
        <v/>
      </c>
    </row>
    <row r="1715" spans="1:6" x14ac:dyDescent="0.3">
      <c r="A1715" s="19"/>
      <c r="B1715" s="17"/>
      <c r="C1715" s="18"/>
      <c r="D1715" s="17"/>
      <c r="E1715" s="17"/>
      <c r="F1715" s="21" t="str">
        <f>IF(OR($B1715="",$C1715=""),"",$B1715&amp;"#"&amp;COUNTIFS($B$4:$B1715,$B1715,$C$4:$C1715,"&lt;&gt;"))</f>
        <v/>
      </c>
    </row>
    <row r="1716" spans="1:6" x14ac:dyDescent="0.3">
      <c r="A1716" s="19"/>
      <c r="B1716" s="17"/>
      <c r="C1716" s="18"/>
      <c r="D1716" s="17"/>
      <c r="E1716" s="17"/>
      <c r="F1716" s="21" t="str">
        <f>IF(OR($B1716="",$C1716=""),"",$B1716&amp;"#"&amp;COUNTIFS($B$4:$B1716,$B1716,$C$4:$C1716,"&lt;&gt;"))</f>
        <v/>
      </c>
    </row>
    <row r="1717" spans="1:6" x14ac:dyDescent="0.3">
      <c r="A1717" s="19"/>
      <c r="B1717" s="17"/>
      <c r="C1717" s="18"/>
      <c r="D1717" s="17"/>
      <c r="E1717" s="17"/>
      <c r="F1717" s="21" t="str">
        <f>IF(OR($B1717="",$C1717=""),"",$B1717&amp;"#"&amp;COUNTIFS($B$4:$B1717,$B1717,$C$4:$C1717,"&lt;&gt;"))</f>
        <v/>
      </c>
    </row>
    <row r="1718" spans="1:6" x14ac:dyDescent="0.3">
      <c r="A1718" s="19"/>
      <c r="B1718" s="17"/>
      <c r="C1718" s="18"/>
      <c r="D1718" s="17"/>
      <c r="E1718" s="17"/>
      <c r="F1718" s="21" t="str">
        <f>IF(OR($B1718="",$C1718=""),"",$B1718&amp;"#"&amp;COUNTIFS($B$4:$B1718,$B1718,$C$4:$C1718,"&lt;&gt;"))</f>
        <v/>
      </c>
    </row>
    <row r="1719" spans="1:6" x14ac:dyDescent="0.3">
      <c r="A1719" s="19"/>
      <c r="B1719" s="17"/>
      <c r="C1719" s="18"/>
      <c r="D1719" s="17"/>
      <c r="E1719" s="17"/>
      <c r="F1719" s="21" t="str">
        <f>IF(OR($B1719="",$C1719=""),"",$B1719&amp;"#"&amp;COUNTIFS($B$4:$B1719,$B1719,$C$4:$C1719,"&lt;&gt;"))</f>
        <v/>
      </c>
    </row>
    <row r="1720" spans="1:6" x14ac:dyDescent="0.3">
      <c r="A1720" s="19"/>
      <c r="B1720" s="17"/>
      <c r="C1720" s="18"/>
      <c r="D1720" s="17"/>
      <c r="E1720" s="17"/>
      <c r="F1720" s="21" t="str">
        <f>IF(OR($B1720="",$C1720=""),"",$B1720&amp;"#"&amp;COUNTIFS($B$4:$B1720,$B1720,$C$4:$C1720,"&lt;&gt;"))</f>
        <v/>
      </c>
    </row>
    <row r="1721" spans="1:6" x14ac:dyDescent="0.3">
      <c r="A1721" s="19"/>
      <c r="B1721" s="17"/>
      <c r="C1721" s="18"/>
      <c r="D1721" s="17"/>
      <c r="E1721" s="17"/>
      <c r="F1721" s="21" t="str">
        <f>IF(OR($B1721="",$C1721=""),"",$B1721&amp;"#"&amp;COUNTIFS($B$4:$B1721,$B1721,$C$4:$C1721,"&lt;&gt;"))</f>
        <v/>
      </c>
    </row>
    <row r="1722" spans="1:6" x14ac:dyDescent="0.3">
      <c r="A1722" s="19"/>
      <c r="B1722" s="17"/>
      <c r="C1722" s="18"/>
      <c r="D1722" s="17"/>
      <c r="E1722" s="17"/>
      <c r="F1722" s="21" t="str">
        <f>IF(OR($B1722="",$C1722=""),"",$B1722&amp;"#"&amp;COUNTIFS($B$4:$B1722,$B1722,$C$4:$C1722,"&lt;&gt;"))</f>
        <v/>
      </c>
    </row>
    <row r="1723" spans="1:6" x14ac:dyDescent="0.3">
      <c r="A1723" s="19"/>
      <c r="B1723" s="17"/>
      <c r="C1723" s="18"/>
      <c r="D1723" s="17"/>
      <c r="E1723" s="17"/>
      <c r="F1723" s="21" t="str">
        <f>IF(OR($B1723="",$C1723=""),"",$B1723&amp;"#"&amp;COUNTIFS($B$4:$B1723,$B1723,$C$4:$C1723,"&lt;&gt;"))</f>
        <v/>
      </c>
    </row>
    <row r="1724" spans="1:6" x14ac:dyDescent="0.3">
      <c r="A1724" s="19"/>
      <c r="B1724" s="17"/>
      <c r="C1724" s="18"/>
      <c r="D1724" s="17"/>
      <c r="E1724" s="17"/>
      <c r="F1724" s="21" t="str">
        <f>IF(OR($B1724="",$C1724=""),"",$B1724&amp;"#"&amp;COUNTIFS($B$4:$B1724,$B1724,$C$4:$C1724,"&lt;&gt;"))</f>
        <v/>
      </c>
    </row>
    <row r="1725" spans="1:6" x14ac:dyDescent="0.3">
      <c r="A1725" s="19"/>
      <c r="B1725" s="17"/>
      <c r="C1725" s="18"/>
      <c r="D1725" s="17"/>
      <c r="E1725" s="17"/>
      <c r="F1725" s="21" t="str">
        <f>IF(OR($B1725="",$C1725=""),"",$B1725&amp;"#"&amp;COUNTIFS($B$4:$B1725,$B1725,$C$4:$C1725,"&lt;&gt;"))</f>
        <v/>
      </c>
    </row>
    <row r="1726" spans="1:6" x14ac:dyDescent="0.3">
      <c r="A1726" s="19"/>
      <c r="B1726" s="17"/>
      <c r="C1726" s="18"/>
      <c r="D1726" s="17"/>
      <c r="E1726" s="17"/>
      <c r="F1726" s="21" t="str">
        <f>IF(OR($B1726="",$C1726=""),"",$B1726&amp;"#"&amp;COUNTIFS($B$4:$B1726,$B1726,$C$4:$C1726,"&lt;&gt;"))</f>
        <v/>
      </c>
    </row>
    <row r="1727" spans="1:6" x14ac:dyDescent="0.3">
      <c r="A1727" s="19"/>
      <c r="B1727" s="17"/>
      <c r="C1727" s="18"/>
      <c r="D1727" s="17"/>
      <c r="E1727" s="17"/>
      <c r="F1727" s="21" t="str">
        <f>IF(OR($B1727="",$C1727=""),"",$B1727&amp;"#"&amp;COUNTIFS($B$4:$B1727,$B1727,$C$4:$C1727,"&lt;&gt;"))</f>
        <v/>
      </c>
    </row>
    <row r="1728" spans="1:6" x14ac:dyDescent="0.3">
      <c r="A1728" s="19"/>
      <c r="B1728" s="17"/>
      <c r="C1728" s="18"/>
      <c r="D1728" s="17"/>
      <c r="E1728" s="17"/>
      <c r="F1728" s="21" t="str">
        <f>IF(OR($B1728="",$C1728=""),"",$B1728&amp;"#"&amp;COUNTIFS($B$4:$B1728,$B1728,$C$4:$C1728,"&lt;&gt;"))</f>
        <v/>
      </c>
    </row>
    <row r="1729" spans="1:6" x14ac:dyDescent="0.3">
      <c r="A1729" s="19"/>
      <c r="B1729" s="17"/>
      <c r="C1729" s="18"/>
      <c r="D1729" s="17"/>
      <c r="E1729" s="17"/>
      <c r="F1729" s="21" t="str">
        <f>IF(OR($B1729="",$C1729=""),"",$B1729&amp;"#"&amp;COUNTIFS($B$4:$B1729,$B1729,$C$4:$C1729,"&lt;&gt;"))</f>
        <v/>
      </c>
    </row>
    <row r="1730" spans="1:6" x14ac:dyDescent="0.3">
      <c r="A1730" s="19"/>
      <c r="B1730" s="17"/>
      <c r="C1730" s="18"/>
      <c r="D1730" s="17"/>
      <c r="E1730" s="17"/>
      <c r="F1730" s="21" t="str">
        <f>IF(OR($B1730="",$C1730=""),"",$B1730&amp;"#"&amp;COUNTIFS($B$4:$B1730,$B1730,$C$4:$C1730,"&lt;&gt;"))</f>
        <v/>
      </c>
    </row>
    <row r="1731" spans="1:6" x14ac:dyDescent="0.3">
      <c r="A1731" s="19"/>
      <c r="B1731" s="17"/>
      <c r="C1731" s="18"/>
      <c r="D1731" s="17"/>
      <c r="E1731" s="17"/>
      <c r="F1731" s="21" t="str">
        <f>IF(OR($B1731="",$C1731=""),"",$B1731&amp;"#"&amp;COUNTIFS($B$4:$B1731,$B1731,$C$4:$C1731,"&lt;&gt;"))</f>
        <v/>
      </c>
    </row>
    <row r="1732" spans="1:6" x14ac:dyDescent="0.3">
      <c r="A1732" s="19"/>
      <c r="B1732" s="17"/>
      <c r="C1732" s="18"/>
      <c r="D1732" s="17"/>
      <c r="E1732" s="17"/>
      <c r="F1732" s="21" t="str">
        <f>IF(OR($B1732="",$C1732=""),"",$B1732&amp;"#"&amp;COUNTIFS($B$4:$B1732,$B1732,$C$4:$C1732,"&lt;&gt;"))</f>
        <v/>
      </c>
    </row>
    <row r="1733" spans="1:6" x14ac:dyDescent="0.3">
      <c r="A1733" s="19"/>
      <c r="B1733" s="17"/>
      <c r="C1733" s="18"/>
      <c r="D1733" s="17"/>
      <c r="E1733" s="17"/>
      <c r="F1733" s="21" t="str">
        <f>IF(OR($B1733="",$C1733=""),"",$B1733&amp;"#"&amp;COUNTIFS($B$4:$B1733,$B1733,$C$4:$C1733,"&lt;&gt;"))</f>
        <v/>
      </c>
    </row>
    <row r="1734" spans="1:6" x14ac:dyDescent="0.3">
      <c r="A1734" s="19"/>
      <c r="B1734" s="17"/>
      <c r="C1734" s="18"/>
      <c r="D1734" s="17"/>
      <c r="E1734" s="17"/>
      <c r="F1734" s="21" t="str">
        <f>IF(OR($B1734="",$C1734=""),"",$B1734&amp;"#"&amp;COUNTIFS($B$4:$B1734,$B1734,$C$4:$C1734,"&lt;&gt;"))</f>
        <v/>
      </c>
    </row>
    <row r="1735" spans="1:6" x14ac:dyDescent="0.3">
      <c r="A1735" s="19"/>
      <c r="B1735" s="17"/>
      <c r="C1735" s="18"/>
      <c r="D1735" s="17"/>
      <c r="E1735" s="17"/>
      <c r="F1735" s="21" t="str">
        <f>IF(OR($B1735="",$C1735=""),"",$B1735&amp;"#"&amp;COUNTIFS($B$4:$B1735,$B1735,$C$4:$C1735,"&lt;&gt;"))</f>
        <v/>
      </c>
    </row>
    <row r="1736" spans="1:6" x14ac:dyDescent="0.3">
      <c r="A1736" s="19"/>
      <c r="B1736" s="17"/>
      <c r="C1736" s="18"/>
      <c r="D1736" s="17"/>
      <c r="E1736" s="17"/>
      <c r="F1736" s="21" t="str">
        <f>IF(OR($B1736="",$C1736=""),"",$B1736&amp;"#"&amp;COUNTIFS($B$4:$B1736,$B1736,$C$4:$C1736,"&lt;&gt;"))</f>
        <v/>
      </c>
    </row>
    <row r="1737" spans="1:6" x14ac:dyDescent="0.3">
      <c r="A1737" s="19"/>
      <c r="B1737" s="17"/>
      <c r="C1737" s="18"/>
      <c r="D1737" s="17"/>
      <c r="E1737" s="17"/>
      <c r="F1737" s="21" t="str">
        <f>IF(OR($B1737="",$C1737=""),"",$B1737&amp;"#"&amp;COUNTIFS($B$4:$B1737,$B1737,$C$4:$C1737,"&lt;&gt;"))</f>
        <v/>
      </c>
    </row>
    <row r="1738" spans="1:6" x14ac:dyDescent="0.3">
      <c r="A1738" s="19"/>
      <c r="B1738" s="17"/>
      <c r="C1738" s="18"/>
      <c r="D1738" s="17"/>
      <c r="E1738" s="17"/>
      <c r="F1738" s="21" t="str">
        <f>IF(OR($B1738="",$C1738=""),"",$B1738&amp;"#"&amp;COUNTIFS($B$4:$B1738,$B1738,$C$4:$C1738,"&lt;&gt;"))</f>
        <v/>
      </c>
    </row>
    <row r="1739" spans="1:6" x14ac:dyDescent="0.3">
      <c r="A1739" s="19"/>
      <c r="B1739" s="17"/>
      <c r="C1739" s="18"/>
      <c r="D1739" s="17"/>
      <c r="E1739" s="17"/>
      <c r="F1739" s="21" t="str">
        <f>IF(OR($B1739="",$C1739=""),"",$B1739&amp;"#"&amp;COUNTIFS($B$4:$B1739,$B1739,$C$4:$C1739,"&lt;&gt;"))</f>
        <v/>
      </c>
    </row>
    <row r="1740" spans="1:6" x14ac:dyDescent="0.3">
      <c r="A1740" s="19"/>
      <c r="B1740" s="17"/>
      <c r="C1740" s="18"/>
      <c r="D1740" s="17"/>
      <c r="E1740" s="17"/>
      <c r="F1740" s="21" t="str">
        <f>IF(OR($B1740="",$C1740=""),"",$B1740&amp;"#"&amp;COUNTIFS($B$4:$B1740,$B1740,$C$4:$C1740,"&lt;&gt;"))</f>
        <v/>
      </c>
    </row>
    <row r="1741" spans="1:6" x14ac:dyDescent="0.3">
      <c r="A1741" s="19"/>
      <c r="B1741" s="17"/>
      <c r="C1741" s="18"/>
      <c r="D1741" s="17"/>
      <c r="E1741" s="17"/>
      <c r="F1741" s="21" t="str">
        <f>IF(OR($B1741="",$C1741=""),"",$B1741&amp;"#"&amp;COUNTIFS($B$4:$B1741,$B1741,$C$4:$C1741,"&lt;&gt;"))</f>
        <v/>
      </c>
    </row>
    <row r="1742" spans="1:6" x14ac:dyDescent="0.3">
      <c r="A1742" s="19"/>
      <c r="B1742" s="17"/>
      <c r="C1742" s="18"/>
      <c r="D1742" s="17"/>
      <c r="E1742" s="17"/>
      <c r="F1742" s="21" t="str">
        <f>IF(OR($B1742="",$C1742=""),"",$B1742&amp;"#"&amp;COUNTIFS($B$4:$B1742,$B1742,$C$4:$C1742,"&lt;&gt;"))</f>
        <v/>
      </c>
    </row>
    <row r="1743" spans="1:6" x14ac:dyDescent="0.3">
      <c r="A1743" s="19"/>
      <c r="B1743" s="17"/>
      <c r="C1743" s="18"/>
      <c r="D1743" s="17"/>
      <c r="E1743" s="17"/>
      <c r="F1743" s="21" t="str">
        <f>IF(OR($B1743="",$C1743=""),"",$B1743&amp;"#"&amp;COUNTIFS($B$4:$B1743,$B1743,$C$4:$C1743,"&lt;&gt;"))</f>
        <v/>
      </c>
    </row>
    <row r="1744" spans="1:6" x14ac:dyDescent="0.3">
      <c r="A1744" s="19"/>
      <c r="B1744" s="17"/>
      <c r="C1744" s="18"/>
      <c r="D1744" s="17"/>
      <c r="E1744" s="17"/>
      <c r="F1744" s="21" t="str">
        <f>IF(OR($B1744="",$C1744=""),"",$B1744&amp;"#"&amp;COUNTIFS($B$4:$B1744,$B1744,$C$4:$C1744,"&lt;&gt;"))</f>
        <v/>
      </c>
    </row>
    <row r="1745" spans="1:6" x14ac:dyDescent="0.3">
      <c r="A1745" s="19"/>
      <c r="B1745" s="17"/>
      <c r="C1745" s="18"/>
      <c r="D1745" s="17"/>
      <c r="E1745" s="17"/>
      <c r="F1745" s="21" t="str">
        <f>IF(OR($B1745="",$C1745=""),"",$B1745&amp;"#"&amp;COUNTIFS($B$4:$B1745,$B1745,$C$4:$C1745,"&lt;&gt;"))</f>
        <v/>
      </c>
    </row>
    <row r="1746" spans="1:6" x14ac:dyDescent="0.3">
      <c r="A1746" s="19"/>
      <c r="B1746" s="17"/>
      <c r="C1746" s="18"/>
      <c r="D1746" s="17"/>
      <c r="E1746" s="17"/>
      <c r="F1746" s="21" t="str">
        <f>IF(OR($B1746="",$C1746=""),"",$B1746&amp;"#"&amp;COUNTIFS($B$4:$B1746,$B1746,$C$4:$C1746,"&lt;&gt;"))</f>
        <v/>
      </c>
    </row>
    <row r="1747" spans="1:6" x14ac:dyDescent="0.3">
      <c r="A1747" s="19"/>
      <c r="B1747" s="17"/>
      <c r="C1747" s="18"/>
      <c r="D1747" s="17"/>
      <c r="E1747" s="17"/>
      <c r="F1747" s="21" t="str">
        <f>IF(OR($B1747="",$C1747=""),"",$B1747&amp;"#"&amp;COUNTIFS($B$4:$B1747,$B1747,$C$4:$C1747,"&lt;&gt;"))</f>
        <v/>
      </c>
    </row>
    <row r="1748" spans="1:6" x14ac:dyDescent="0.3">
      <c r="A1748" s="19"/>
      <c r="B1748" s="17"/>
      <c r="C1748" s="18"/>
      <c r="D1748" s="17"/>
      <c r="E1748" s="17"/>
      <c r="F1748" s="21" t="str">
        <f>IF(OR($B1748="",$C1748=""),"",$B1748&amp;"#"&amp;COUNTIFS($B$4:$B1748,$B1748,$C$4:$C1748,"&lt;&gt;"))</f>
        <v/>
      </c>
    </row>
    <row r="1749" spans="1:6" x14ac:dyDescent="0.3">
      <c r="A1749" s="19"/>
      <c r="B1749" s="17"/>
      <c r="C1749" s="18"/>
      <c r="D1749" s="17"/>
      <c r="E1749" s="17"/>
      <c r="F1749" s="21" t="str">
        <f>IF(OR($B1749="",$C1749=""),"",$B1749&amp;"#"&amp;COUNTIFS($B$4:$B1749,$B1749,$C$4:$C1749,"&lt;&gt;"))</f>
        <v/>
      </c>
    </row>
    <row r="1750" spans="1:6" x14ac:dyDescent="0.3">
      <c r="A1750" s="19"/>
      <c r="B1750" s="17"/>
      <c r="C1750" s="18"/>
      <c r="D1750" s="17"/>
      <c r="E1750" s="17"/>
      <c r="F1750" s="21" t="str">
        <f>IF(OR($B1750="",$C1750=""),"",$B1750&amp;"#"&amp;COUNTIFS($B$4:$B1750,$B1750,$C$4:$C1750,"&lt;&gt;"))</f>
        <v/>
      </c>
    </row>
    <row r="1751" spans="1:6" x14ac:dyDescent="0.3">
      <c r="A1751" s="19"/>
      <c r="B1751" s="17"/>
      <c r="C1751" s="18"/>
      <c r="D1751" s="17"/>
      <c r="E1751" s="17"/>
      <c r="F1751" s="21" t="str">
        <f>IF(OR($B1751="",$C1751=""),"",$B1751&amp;"#"&amp;COUNTIFS($B$4:$B1751,$B1751,$C$4:$C1751,"&lt;&gt;"))</f>
        <v/>
      </c>
    </row>
    <row r="1752" spans="1:6" x14ac:dyDescent="0.3">
      <c r="A1752" s="19"/>
      <c r="B1752" s="17"/>
      <c r="C1752" s="18"/>
      <c r="D1752" s="17"/>
      <c r="E1752" s="17"/>
      <c r="F1752" s="21" t="str">
        <f>IF(OR($B1752="",$C1752=""),"",$B1752&amp;"#"&amp;COUNTIFS($B$4:$B1752,$B1752,$C$4:$C1752,"&lt;&gt;"))</f>
        <v/>
      </c>
    </row>
    <row r="1753" spans="1:6" x14ac:dyDescent="0.3">
      <c r="A1753" s="19"/>
      <c r="B1753" s="17"/>
      <c r="C1753" s="18"/>
      <c r="D1753" s="17"/>
      <c r="E1753" s="17"/>
      <c r="F1753" s="21" t="str">
        <f>IF(OR($B1753="",$C1753=""),"",$B1753&amp;"#"&amp;COUNTIFS($B$4:$B1753,$B1753,$C$4:$C1753,"&lt;&gt;"))</f>
        <v/>
      </c>
    </row>
    <row r="1754" spans="1:6" x14ac:dyDescent="0.3">
      <c r="A1754" s="19"/>
      <c r="B1754" s="17"/>
      <c r="C1754" s="18"/>
      <c r="D1754" s="17"/>
      <c r="E1754" s="17"/>
      <c r="F1754" s="21" t="str">
        <f>IF(OR($B1754="",$C1754=""),"",$B1754&amp;"#"&amp;COUNTIFS($B$4:$B1754,$B1754,$C$4:$C1754,"&lt;&gt;"))</f>
        <v/>
      </c>
    </row>
    <row r="1755" spans="1:6" x14ac:dyDescent="0.3">
      <c r="A1755" s="19"/>
      <c r="B1755" s="17"/>
      <c r="C1755" s="18"/>
      <c r="D1755" s="17"/>
      <c r="E1755" s="17"/>
      <c r="F1755" s="21" t="str">
        <f>IF(OR($B1755="",$C1755=""),"",$B1755&amp;"#"&amp;COUNTIFS($B$4:$B1755,$B1755,$C$4:$C1755,"&lt;&gt;"))</f>
        <v/>
      </c>
    </row>
    <row r="1756" spans="1:6" x14ac:dyDescent="0.3">
      <c r="A1756" s="19"/>
      <c r="B1756" s="17"/>
      <c r="C1756" s="18"/>
      <c r="D1756" s="17"/>
      <c r="E1756" s="17"/>
      <c r="F1756" s="21" t="str">
        <f>IF(OR($B1756="",$C1756=""),"",$B1756&amp;"#"&amp;COUNTIFS($B$4:$B1756,$B1756,$C$4:$C1756,"&lt;&gt;"))</f>
        <v/>
      </c>
    </row>
    <row r="1757" spans="1:6" x14ac:dyDescent="0.3">
      <c r="A1757" s="19"/>
      <c r="B1757" s="17"/>
      <c r="C1757" s="18"/>
      <c r="D1757" s="17"/>
      <c r="E1757" s="17"/>
      <c r="F1757" s="21" t="str">
        <f>IF(OR($B1757="",$C1757=""),"",$B1757&amp;"#"&amp;COUNTIFS($B$4:$B1757,$B1757,$C$4:$C1757,"&lt;&gt;"))</f>
        <v/>
      </c>
    </row>
    <row r="1758" spans="1:6" x14ac:dyDescent="0.3">
      <c r="A1758" s="19"/>
      <c r="B1758" s="17"/>
      <c r="C1758" s="18"/>
      <c r="D1758" s="17"/>
      <c r="E1758" s="17"/>
      <c r="F1758" s="21" t="str">
        <f>IF(OR($B1758="",$C1758=""),"",$B1758&amp;"#"&amp;COUNTIFS($B$4:$B1758,$B1758,$C$4:$C1758,"&lt;&gt;"))</f>
        <v/>
      </c>
    </row>
    <row r="1759" spans="1:6" x14ac:dyDescent="0.3">
      <c r="A1759" s="19"/>
      <c r="B1759" s="17"/>
      <c r="C1759" s="18"/>
      <c r="D1759" s="17"/>
      <c r="E1759" s="17"/>
      <c r="F1759" s="21" t="str">
        <f>IF(OR($B1759="",$C1759=""),"",$B1759&amp;"#"&amp;COUNTIFS($B$4:$B1759,$B1759,$C$4:$C1759,"&lt;&gt;"))</f>
        <v/>
      </c>
    </row>
    <row r="1760" spans="1:6" x14ac:dyDescent="0.3">
      <c r="A1760" s="19"/>
      <c r="B1760" s="17"/>
      <c r="C1760" s="18"/>
      <c r="D1760" s="17"/>
      <c r="E1760" s="17"/>
      <c r="F1760" s="21" t="str">
        <f>IF(OR($B1760="",$C1760=""),"",$B1760&amp;"#"&amp;COUNTIFS($B$4:$B1760,$B1760,$C$4:$C1760,"&lt;&gt;"))</f>
        <v/>
      </c>
    </row>
    <row r="1761" spans="1:6" x14ac:dyDescent="0.3">
      <c r="A1761" s="19"/>
      <c r="B1761" s="17"/>
      <c r="C1761" s="18"/>
      <c r="D1761" s="17"/>
      <c r="E1761" s="17"/>
      <c r="F1761" s="21" t="str">
        <f>IF(OR($B1761="",$C1761=""),"",$B1761&amp;"#"&amp;COUNTIFS($B$4:$B1761,$B1761,$C$4:$C1761,"&lt;&gt;"))</f>
        <v/>
      </c>
    </row>
    <row r="1762" spans="1:6" x14ac:dyDescent="0.3">
      <c r="A1762" s="19"/>
      <c r="B1762" s="17"/>
      <c r="C1762" s="18"/>
      <c r="D1762" s="17"/>
      <c r="E1762" s="17"/>
      <c r="F1762" s="21" t="str">
        <f>IF(OR($B1762="",$C1762=""),"",$B1762&amp;"#"&amp;COUNTIFS($B$4:$B1762,$B1762,$C$4:$C1762,"&lt;&gt;"))</f>
        <v/>
      </c>
    </row>
    <row r="1763" spans="1:6" x14ac:dyDescent="0.3">
      <c r="A1763" s="19"/>
      <c r="B1763" s="17"/>
      <c r="C1763" s="18"/>
      <c r="D1763" s="17"/>
      <c r="E1763" s="17"/>
      <c r="F1763" s="21" t="str">
        <f>IF(OR($B1763="",$C1763=""),"",$B1763&amp;"#"&amp;COUNTIFS($B$4:$B1763,$B1763,$C$4:$C1763,"&lt;&gt;"))</f>
        <v/>
      </c>
    </row>
    <row r="1764" spans="1:6" x14ac:dyDescent="0.3">
      <c r="A1764" s="19"/>
      <c r="B1764" s="17"/>
      <c r="C1764" s="18"/>
      <c r="D1764" s="17"/>
      <c r="E1764" s="17"/>
      <c r="F1764" s="21" t="str">
        <f>IF(OR($B1764="",$C1764=""),"",$B1764&amp;"#"&amp;COUNTIFS($B$4:$B1764,$B1764,$C$4:$C1764,"&lt;&gt;"))</f>
        <v/>
      </c>
    </row>
    <row r="1765" spans="1:6" x14ac:dyDescent="0.3">
      <c r="A1765" s="19"/>
      <c r="B1765" s="17"/>
      <c r="C1765" s="18"/>
      <c r="D1765" s="17"/>
      <c r="E1765" s="17"/>
      <c r="F1765" s="21" t="str">
        <f>IF(OR($B1765="",$C1765=""),"",$B1765&amp;"#"&amp;COUNTIFS($B$4:$B1765,$B1765,$C$4:$C1765,"&lt;&gt;"))</f>
        <v/>
      </c>
    </row>
    <row r="1766" spans="1:6" x14ac:dyDescent="0.3">
      <c r="A1766" s="19"/>
      <c r="B1766" s="17"/>
      <c r="C1766" s="18"/>
      <c r="D1766" s="17"/>
      <c r="E1766" s="17"/>
      <c r="F1766" s="21" t="str">
        <f>IF(OR($B1766="",$C1766=""),"",$B1766&amp;"#"&amp;COUNTIFS($B$4:$B1766,$B1766,$C$4:$C1766,"&lt;&gt;"))</f>
        <v/>
      </c>
    </row>
    <row r="1767" spans="1:6" x14ac:dyDescent="0.3">
      <c r="A1767" s="19"/>
      <c r="B1767" s="17"/>
      <c r="C1767" s="18"/>
      <c r="D1767" s="17"/>
      <c r="E1767" s="17"/>
      <c r="F1767" s="21" t="str">
        <f>IF(OR($B1767="",$C1767=""),"",$B1767&amp;"#"&amp;COUNTIFS($B$4:$B1767,$B1767,$C$4:$C1767,"&lt;&gt;"))</f>
        <v/>
      </c>
    </row>
    <row r="1768" spans="1:6" x14ac:dyDescent="0.3">
      <c r="A1768" s="19"/>
      <c r="B1768" s="17"/>
      <c r="C1768" s="18"/>
      <c r="D1768" s="17"/>
      <c r="E1768" s="17"/>
      <c r="F1768" s="21" t="str">
        <f>IF(OR($B1768="",$C1768=""),"",$B1768&amp;"#"&amp;COUNTIFS($B$4:$B1768,$B1768,$C$4:$C1768,"&lt;&gt;"))</f>
        <v/>
      </c>
    </row>
    <row r="1769" spans="1:6" x14ac:dyDescent="0.3">
      <c r="A1769" s="19"/>
      <c r="B1769" s="17"/>
      <c r="C1769" s="18"/>
      <c r="D1769" s="17"/>
      <c r="E1769" s="17"/>
      <c r="F1769" s="21" t="str">
        <f>IF(OR($B1769="",$C1769=""),"",$B1769&amp;"#"&amp;COUNTIFS($B$4:$B1769,$B1769,$C$4:$C1769,"&lt;&gt;"))</f>
        <v/>
      </c>
    </row>
    <row r="1770" spans="1:6" x14ac:dyDescent="0.3">
      <c r="A1770" s="19"/>
      <c r="B1770" s="17"/>
      <c r="C1770" s="18"/>
      <c r="D1770" s="17"/>
      <c r="E1770" s="17"/>
      <c r="F1770" s="21" t="str">
        <f>IF(OR($B1770="",$C1770=""),"",$B1770&amp;"#"&amp;COUNTIFS($B$4:$B1770,$B1770,$C$4:$C1770,"&lt;&gt;"))</f>
        <v/>
      </c>
    </row>
    <row r="1771" spans="1:6" x14ac:dyDescent="0.3">
      <c r="A1771" s="19"/>
      <c r="B1771" s="17"/>
      <c r="C1771" s="18"/>
      <c r="D1771" s="17"/>
      <c r="E1771" s="17"/>
      <c r="F1771" s="21" t="str">
        <f>IF(OR($B1771="",$C1771=""),"",$B1771&amp;"#"&amp;COUNTIFS($B$4:$B1771,$B1771,$C$4:$C1771,"&lt;&gt;"))</f>
        <v/>
      </c>
    </row>
    <row r="1772" spans="1:6" x14ac:dyDescent="0.3">
      <c r="A1772" s="19"/>
      <c r="B1772" s="17"/>
      <c r="C1772" s="18"/>
      <c r="D1772" s="17"/>
      <c r="E1772" s="17"/>
      <c r="F1772" s="21" t="str">
        <f>IF(OR($B1772="",$C1772=""),"",$B1772&amp;"#"&amp;COUNTIFS($B$4:$B1772,$B1772,$C$4:$C1772,"&lt;&gt;"))</f>
        <v/>
      </c>
    </row>
    <row r="1773" spans="1:6" x14ac:dyDescent="0.3">
      <c r="A1773" s="19"/>
      <c r="B1773" s="17"/>
      <c r="C1773" s="18"/>
      <c r="D1773" s="17"/>
      <c r="E1773" s="17"/>
      <c r="F1773" s="21" t="str">
        <f>IF(OR($B1773="",$C1773=""),"",$B1773&amp;"#"&amp;COUNTIFS($B$4:$B1773,$B1773,$C$4:$C1773,"&lt;&gt;"))</f>
        <v/>
      </c>
    </row>
    <row r="1774" spans="1:6" x14ac:dyDescent="0.3">
      <c r="A1774" s="19"/>
      <c r="B1774" s="17"/>
      <c r="C1774" s="18"/>
      <c r="D1774" s="17"/>
      <c r="E1774" s="17"/>
      <c r="F1774" s="21" t="str">
        <f>IF(OR($B1774="",$C1774=""),"",$B1774&amp;"#"&amp;COUNTIFS($B$4:$B1774,$B1774,$C$4:$C1774,"&lt;&gt;"))</f>
        <v/>
      </c>
    </row>
    <row r="1775" spans="1:6" x14ac:dyDescent="0.3">
      <c r="A1775" s="19"/>
      <c r="B1775" s="17"/>
      <c r="C1775" s="18"/>
      <c r="D1775" s="17"/>
      <c r="E1775" s="17"/>
      <c r="F1775" s="21" t="str">
        <f>IF(OR($B1775="",$C1775=""),"",$B1775&amp;"#"&amp;COUNTIFS($B$4:$B1775,$B1775,$C$4:$C1775,"&lt;&gt;"))</f>
        <v/>
      </c>
    </row>
    <row r="1776" spans="1:6" x14ac:dyDescent="0.3">
      <c r="A1776" s="19"/>
      <c r="B1776" s="17"/>
      <c r="C1776" s="18"/>
      <c r="D1776" s="17"/>
      <c r="E1776" s="17"/>
      <c r="F1776" s="21" t="str">
        <f>IF(OR($B1776="",$C1776=""),"",$B1776&amp;"#"&amp;COUNTIFS($B$4:$B1776,$B1776,$C$4:$C1776,"&lt;&gt;"))</f>
        <v/>
      </c>
    </row>
    <row r="1777" spans="1:6" x14ac:dyDescent="0.3">
      <c r="A1777" s="19"/>
      <c r="B1777" s="17"/>
      <c r="C1777" s="18"/>
      <c r="D1777" s="17"/>
      <c r="E1777" s="17"/>
      <c r="F1777" s="21" t="str">
        <f>IF(OR($B1777="",$C1777=""),"",$B1777&amp;"#"&amp;COUNTIFS($B$4:$B1777,$B1777,$C$4:$C1777,"&lt;&gt;"))</f>
        <v/>
      </c>
    </row>
    <row r="1778" spans="1:6" x14ac:dyDescent="0.3">
      <c r="A1778" s="19"/>
      <c r="B1778" s="17"/>
      <c r="C1778" s="18"/>
      <c r="D1778" s="17"/>
      <c r="E1778" s="17"/>
      <c r="F1778" s="21" t="str">
        <f>IF(OR($B1778="",$C1778=""),"",$B1778&amp;"#"&amp;COUNTIFS($B$4:$B1778,$B1778,$C$4:$C1778,"&lt;&gt;"))</f>
        <v/>
      </c>
    </row>
    <row r="1779" spans="1:6" x14ac:dyDescent="0.3">
      <c r="A1779" s="19"/>
      <c r="B1779" s="17"/>
      <c r="C1779" s="18"/>
      <c r="D1779" s="17"/>
      <c r="E1779" s="17"/>
      <c r="F1779" s="21" t="str">
        <f>IF(OR($B1779="",$C1779=""),"",$B1779&amp;"#"&amp;COUNTIFS($B$4:$B1779,$B1779,$C$4:$C1779,"&lt;&gt;"))</f>
        <v/>
      </c>
    </row>
    <row r="1780" spans="1:6" x14ac:dyDescent="0.3">
      <c r="A1780" s="19"/>
      <c r="B1780" s="17"/>
      <c r="C1780" s="18"/>
      <c r="D1780" s="17"/>
      <c r="E1780" s="17"/>
      <c r="F1780" s="21" t="str">
        <f>IF(OR($B1780="",$C1780=""),"",$B1780&amp;"#"&amp;COUNTIFS($B$4:$B1780,$B1780,$C$4:$C1780,"&lt;&gt;"))</f>
        <v/>
      </c>
    </row>
    <row r="1781" spans="1:6" x14ac:dyDescent="0.3">
      <c r="A1781" s="19"/>
      <c r="B1781" s="17"/>
      <c r="C1781" s="18"/>
      <c r="D1781" s="17"/>
      <c r="E1781" s="17"/>
      <c r="F1781" s="21" t="str">
        <f>IF(OR($B1781="",$C1781=""),"",$B1781&amp;"#"&amp;COUNTIFS($B$4:$B1781,$B1781,$C$4:$C1781,"&lt;&gt;"))</f>
        <v/>
      </c>
    </row>
    <row r="1782" spans="1:6" x14ac:dyDescent="0.3">
      <c r="A1782" s="19"/>
      <c r="B1782" s="17"/>
      <c r="C1782" s="18"/>
      <c r="D1782" s="17"/>
      <c r="E1782" s="17"/>
      <c r="F1782" s="21" t="str">
        <f>IF(OR($B1782="",$C1782=""),"",$B1782&amp;"#"&amp;COUNTIFS($B$4:$B1782,$B1782,$C$4:$C1782,"&lt;&gt;"))</f>
        <v/>
      </c>
    </row>
    <row r="1783" spans="1:6" x14ac:dyDescent="0.3">
      <c r="A1783" s="19"/>
      <c r="B1783" s="17"/>
      <c r="C1783" s="18"/>
      <c r="D1783" s="17"/>
      <c r="E1783" s="17"/>
      <c r="F1783" s="21" t="str">
        <f>IF(OR($B1783="",$C1783=""),"",$B1783&amp;"#"&amp;COUNTIFS($B$4:$B1783,$B1783,$C$4:$C1783,"&lt;&gt;"))</f>
        <v/>
      </c>
    </row>
    <row r="1784" spans="1:6" x14ac:dyDescent="0.3">
      <c r="A1784" s="19"/>
      <c r="B1784" s="17"/>
      <c r="C1784" s="18"/>
      <c r="D1784" s="17"/>
      <c r="E1784" s="17"/>
      <c r="F1784" s="21" t="str">
        <f>IF(OR($B1784="",$C1784=""),"",$B1784&amp;"#"&amp;COUNTIFS($B$4:$B1784,$B1784,$C$4:$C1784,"&lt;&gt;"))</f>
        <v/>
      </c>
    </row>
    <row r="1785" spans="1:6" x14ac:dyDescent="0.3">
      <c r="A1785" s="19"/>
      <c r="B1785" s="17"/>
      <c r="C1785" s="18"/>
      <c r="D1785" s="17"/>
      <c r="E1785" s="17"/>
      <c r="F1785" s="21" t="str">
        <f>IF(OR($B1785="",$C1785=""),"",$B1785&amp;"#"&amp;COUNTIFS($B$4:$B1785,$B1785,$C$4:$C1785,"&lt;&gt;"))</f>
        <v/>
      </c>
    </row>
    <row r="1786" spans="1:6" x14ac:dyDescent="0.3">
      <c r="A1786" s="19"/>
      <c r="B1786" s="17"/>
      <c r="C1786" s="18"/>
      <c r="D1786" s="17"/>
      <c r="E1786" s="17"/>
      <c r="F1786" s="21" t="str">
        <f>IF(OR($B1786="",$C1786=""),"",$B1786&amp;"#"&amp;COUNTIFS($B$4:$B1786,$B1786,$C$4:$C1786,"&lt;&gt;"))</f>
        <v/>
      </c>
    </row>
    <row r="1787" spans="1:6" x14ac:dyDescent="0.3">
      <c r="A1787" s="19"/>
      <c r="B1787" s="17"/>
      <c r="C1787" s="18"/>
      <c r="D1787" s="17"/>
      <c r="E1787" s="17"/>
      <c r="F1787" s="21" t="str">
        <f>IF(OR($B1787="",$C1787=""),"",$B1787&amp;"#"&amp;COUNTIFS($B$4:$B1787,$B1787,$C$4:$C1787,"&lt;&gt;"))</f>
        <v/>
      </c>
    </row>
    <row r="1788" spans="1:6" x14ac:dyDescent="0.3">
      <c r="A1788" s="19"/>
      <c r="B1788" s="17"/>
      <c r="C1788" s="18"/>
      <c r="D1788" s="17"/>
      <c r="E1788" s="17"/>
      <c r="F1788" s="21" t="str">
        <f>IF(OR($B1788="",$C1788=""),"",$B1788&amp;"#"&amp;COUNTIFS($B$4:$B1788,$B1788,$C$4:$C1788,"&lt;&gt;"))</f>
        <v/>
      </c>
    </row>
    <row r="1789" spans="1:6" x14ac:dyDescent="0.3">
      <c r="A1789" s="19"/>
      <c r="B1789" s="17"/>
      <c r="C1789" s="18"/>
      <c r="D1789" s="17"/>
      <c r="E1789" s="17"/>
      <c r="F1789" s="21" t="str">
        <f>IF(OR($B1789="",$C1789=""),"",$B1789&amp;"#"&amp;COUNTIFS($B$4:$B1789,$B1789,$C$4:$C1789,"&lt;&gt;"))</f>
        <v/>
      </c>
    </row>
    <row r="1790" spans="1:6" x14ac:dyDescent="0.3">
      <c r="A1790" s="19"/>
      <c r="B1790" s="17"/>
      <c r="C1790" s="18"/>
      <c r="D1790" s="17"/>
      <c r="E1790" s="17"/>
      <c r="F1790" s="21" t="str">
        <f>IF(OR($B1790="",$C1790=""),"",$B1790&amp;"#"&amp;COUNTIFS($B$4:$B1790,$B1790,$C$4:$C1790,"&lt;&gt;"))</f>
        <v/>
      </c>
    </row>
    <row r="1791" spans="1:6" x14ac:dyDescent="0.3">
      <c r="A1791" s="19"/>
      <c r="B1791" s="17"/>
      <c r="C1791" s="18"/>
      <c r="D1791" s="17"/>
      <c r="E1791" s="17"/>
      <c r="F1791" s="21" t="str">
        <f>IF(OR($B1791="",$C1791=""),"",$B1791&amp;"#"&amp;COUNTIFS($B$4:$B1791,$B1791,$C$4:$C1791,"&lt;&gt;"))</f>
        <v/>
      </c>
    </row>
    <row r="1792" spans="1:6" x14ac:dyDescent="0.3">
      <c r="A1792" s="19"/>
      <c r="B1792" s="17"/>
      <c r="C1792" s="18"/>
      <c r="D1792" s="17"/>
      <c r="E1792" s="17"/>
      <c r="F1792" s="21" t="str">
        <f>IF(OR($B1792="",$C1792=""),"",$B1792&amp;"#"&amp;COUNTIFS($B$4:$B1792,$B1792,$C$4:$C1792,"&lt;&gt;"))</f>
        <v/>
      </c>
    </row>
    <row r="1793" spans="1:6" x14ac:dyDescent="0.3">
      <c r="A1793" s="19"/>
      <c r="B1793" s="17"/>
      <c r="C1793" s="18"/>
      <c r="D1793" s="17"/>
      <c r="E1793" s="17"/>
      <c r="F1793" s="21" t="str">
        <f>IF(OR($B1793="",$C1793=""),"",$B1793&amp;"#"&amp;COUNTIFS($B$4:$B1793,$B1793,$C$4:$C1793,"&lt;&gt;"))</f>
        <v/>
      </c>
    </row>
    <row r="1794" spans="1:6" x14ac:dyDescent="0.3">
      <c r="A1794" s="19"/>
      <c r="B1794" s="17"/>
      <c r="C1794" s="18"/>
      <c r="D1794" s="17"/>
      <c r="E1794" s="17"/>
      <c r="F1794" s="21" t="str">
        <f>IF(OR($B1794="",$C1794=""),"",$B1794&amp;"#"&amp;COUNTIFS($B$4:$B1794,$B1794,$C$4:$C1794,"&lt;&gt;"))</f>
        <v/>
      </c>
    </row>
    <row r="1795" spans="1:6" x14ac:dyDescent="0.3">
      <c r="A1795" s="19"/>
      <c r="B1795" s="17"/>
      <c r="C1795" s="18"/>
      <c r="D1795" s="17"/>
      <c r="E1795" s="17"/>
      <c r="F1795" s="21" t="str">
        <f>IF(OR($B1795="",$C1795=""),"",$B1795&amp;"#"&amp;COUNTIFS($B$4:$B1795,$B1795,$C$4:$C1795,"&lt;&gt;"))</f>
        <v/>
      </c>
    </row>
    <row r="1796" spans="1:6" x14ac:dyDescent="0.3">
      <c r="A1796" s="19"/>
      <c r="B1796" s="17"/>
      <c r="C1796" s="18"/>
      <c r="D1796" s="17"/>
      <c r="E1796" s="17"/>
      <c r="F1796" s="21" t="str">
        <f>IF(OR($B1796="",$C1796=""),"",$B1796&amp;"#"&amp;COUNTIFS($B$4:$B1796,$B1796,$C$4:$C1796,"&lt;&gt;"))</f>
        <v/>
      </c>
    </row>
    <row r="1797" spans="1:6" x14ac:dyDescent="0.3">
      <c r="A1797" s="19"/>
      <c r="B1797" s="17"/>
      <c r="C1797" s="18"/>
      <c r="D1797" s="17"/>
      <c r="E1797" s="17"/>
      <c r="F1797" s="21" t="str">
        <f>IF(OR($B1797="",$C1797=""),"",$B1797&amp;"#"&amp;COUNTIFS($B$4:$B1797,$B1797,$C$4:$C1797,"&lt;&gt;"))</f>
        <v/>
      </c>
    </row>
    <row r="1798" spans="1:6" x14ac:dyDescent="0.3">
      <c r="A1798" s="19"/>
      <c r="B1798" s="17"/>
      <c r="C1798" s="18"/>
      <c r="D1798" s="17"/>
      <c r="E1798" s="17"/>
      <c r="F1798" s="21" t="str">
        <f>IF(OR($B1798="",$C1798=""),"",$B1798&amp;"#"&amp;COUNTIFS($B$4:$B1798,$B1798,$C$4:$C1798,"&lt;&gt;"))</f>
        <v/>
      </c>
    </row>
    <row r="1799" spans="1:6" x14ac:dyDescent="0.3">
      <c r="A1799" s="19"/>
      <c r="B1799" s="17"/>
      <c r="C1799" s="18"/>
      <c r="D1799" s="17"/>
      <c r="E1799" s="17"/>
      <c r="F1799" s="21" t="str">
        <f>IF(OR($B1799="",$C1799=""),"",$B1799&amp;"#"&amp;COUNTIFS($B$4:$B1799,$B1799,$C$4:$C1799,"&lt;&gt;"))</f>
        <v/>
      </c>
    </row>
    <row r="1800" spans="1:6" x14ac:dyDescent="0.3">
      <c r="A1800" s="19"/>
      <c r="B1800" s="17"/>
      <c r="C1800" s="18"/>
      <c r="D1800" s="17"/>
      <c r="E1800" s="17"/>
      <c r="F1800" s="21" t="str">
        <f>IF(OR($B1800="",$C1800=""),"",$B1800&amp;"#"&amp;COUNTIFS($B$4:$B1800,$B1800,$C$4:$C1800,"&lt;&gt;"))</f>
        <v/>
      </c>
    </row>
    <row r="1801" spans="1:6" x14ac:dyDescent="0.3">
      <c r="A1801" s="19"/>
      <c r="B1801" s="17"/>
      <c r="C1801" s="18"/>
      <c r="D1801" s="17"/>
      <c r="E1801" s="17"/>
      <c r="F1801" s="21" t="str">
        <f>IF(OR($B1801="",$C1801=""),"",$B1801&amp;"#"&amp;COUNTIFS($B$4:$B1801,$B1801,$C$4:$C1801,"&lt;&gt;"))</f>
        <v/>
      </c>
    </row>
    <row r="1802" spans="1:6" x14ac:dyDescent="0.3">
      <c r="A1802" s="19"/>
      <c r="B1802" s="17"/>
      <c r="C1802" s="18"/>
      <c r="D1802" s="17"/>
      <c r="E1802" s="17"/>
      <c r="F1802" s="21" t="str">
        <f>IF(OR($B1802="",$C1802=""),"",$B1802&amp;"#"&amp;COUNTIFS($B$4:$B1802,$B1802,$C$4:$C1802,"&lt;&gt;"))</f>
        <v/>
      </c>
    </row>
    <row r="1803" spans="1:6" x14ac:dyDescent="0.3">
      <c r="A1803" s="19"/>
      <c r="B1803" s="17"/>
      <c r="C1803" s="18"/>
      <c r="D1803" s="17"/>
      <c r="E1803" s="17"/>
      <c r="F1803" s="21" t="str">
        <f>IF(OR($B1803="",$C1803=""),"",$B1803&amp;"#"&amp;COUNTIFS($B$4:$B1803,$B1803,$C$4:$C1803,"&lt;&gt;"))</f>
        <v/>
      </c>
    </row>
    <row r="1804" spans="1:6" x14ac:dyDescent="0.3">
      <c r="A1804" s="19"/>
      <c r="B1804" s="17"/>
      <c r="C1804" s="18"/>
      <c r="D1804" s="17"/>
      <c r="E1804" s="17"/>
      <c r="F1804" s="21" t="str">
        <f>IF(OR($B1804="",$C1804=""),"",$B1804&amp;"#"&amp;COUNTIFS($B$4:$B1804,$B1804,$C$4:$C1804,"&lt;&gt;"))</f>
        <v/>
      </c>
    </row>
    <row r="1805" spans="1:6" x14ac:dyDescent="0.3">
      <c r="A1805" s="19"/>
      <c r="B1805" s="17"/>
      <c r="C1805" s="18"/>
      <c r="D1805" s="17"/>
      <c r="E1805" s="17"/>
      <c r="F1805" s="21" t="str">
        <f>IF(OR($B1805="",$C1805=""),"",$B1805&amp;"#"&amp;COUNTIFS($B$4:$B1805,$B1805,$C$4:$C1805,"&lt;&gt;"))</f>
        <v/>
      </c>
    </row>
    <row r="1806" spans="1:6" x14ac:dyDescent="0.3">
      <c r="A1806" s="19"/>
      <c r="B1806" s="17"/>
      <c r="C1806" s="18"/>
      <c r="D1806" s="17"/>
      <c r="E1806" s="17"/>
      <c r="F1806" s="21" t="str">
        <f>IF(OR($B1806="",$C1806=""),"",$B1806&amp;"#"&amp;COUNTIFS($B$4:$B1806,$B1806,$C$4:$C1806,"&lt;&gt;"))</f>
        <v/>
      </c>
    </row>
    <row r="1807" spans="1:6" x14ac:dyDescent="0.3">
      <c r="A1807" s="19"/>
      <c r="B1807" s="17"/>
      <c r="C1807" s="18"/>
      <c r="D1807" s="17"/>
      <c r="E1807" s="17"/>
      <c r="F1807" s="21" t="str">
        <f>IF(OR($B1807="",$C1807=""),"",$B1807&amp;"#"&amp;COUNTIFS($B$4:$B1807,$B1807,$C$4:$C1807,"&lt;&gt;"))</f>
        <v/>
      </c>
    </row>
    <row r="1808" spans="1:6" x14ac:dyDescent="0.3">
      <c r="A1808" s="19"/>
      <c r="B1808" s="17"/>
      <c r="C1808" s="18"/>
      <c r="D1808" s="17"/>
      <c r="E1808" s="17"/>
      <c r="F1808" s="21" t="str">
        <f>IF(OR($B1808="",$C1808=""),"",$B1808&amp;"#"&amp;COUNTIFS($B$4:$B1808,$B1808,$C$4:$C1808,"&lt;&gt;"))</f>
        <v/>
      </c>
    </row>
    <row r="1809" spans="1:6" x14ac:dyDescent="0.3">
      <c r="A1809" s="19"/>
      <c r="B1809" s="17"/>
      <c r="C1809" s="18"/>
      <c r="D1809" s="17"/>
      <c r="E1809" s="17"/>
      <c r="F1809" s="21" t="str">
        <f>IF(OR($B1809="",$C1809=""),"",$B1809&amp;"#"&amp;COUNTIFS($B$4:$B1809,$B1809,$C$4:$C1809,"&lt;&gt;"))</f>
        <v/>
      </c>
    </row>
    <row r="1810" spans="1:6" x14ac:dyDescent="0.3">
      <c r="A1810" s="19"/>
      <c r="B1810" s="17"/>
      <c r="C1810" s="18"/>
      <c r="D1810" s="17"/>
      <c r="E1810" s="17"/>
      <c r="F1810" s="21" t="str">
        <f>IF(OR($B1810="",$C1810=""),"",$B1810&amp;"#"&amp;COUNTIFS($B$4:$B1810,$B1810,$C$4:$C1810,"&lt;&gt;"))</f>
        <v/>
      </c>
    </row>
    <row r="1811" spans="1:6" x14ac:dyDescent="0.3">
      <c r="A1811" s="19"/>
      <c r="B1811" s="17"/>
      <c r="C1811" s="18"/>
      <c r="D1811" s="17"/>
      <c r="E1811" s="17"/>
      <c r="F1811" s="21" t="str">
        <f>IF(OR($B1811="",$C1811=""),"",$B1811&amp;"#"&amp;COUNTIFS($B$4:$B1811,$B1811,$C$4:$C1811,"&lt;&gt;"))</f>
        <v/>
      </c>
    </row>
    <row r="1812" spans="1:6" x14ac:dyDescent="0.3">
      <c r="A1812" s="19"/>
      <c r="B1812" s="17"/>
      <c r="C1812" s="18"/>
      <c r="D1812" s="17"/>
      <c r="E1812" s="17"/>
      <c r="F1812" s="21" t="str">
        <f>IF(OR($B1812="",$C1812=""),"",$B1812&amp;"#"&amp;COUNTIFS($B$4:$B1812,$B1812,$C$4:$C1812,"&lt;&gt;"))</f>
        <v/>
      </c>
    </row>
    <row r="1813" spans="1:6" x14ac:dyDescent="0.3">
      <c r="A1813" s="19"/>
      <c r="B1813" s="17"/>
      <c r="C1813" s="18"/>
      <c r="D1813" s="17"/>
      <c r="E1813" s="17"/>
      <c r="F1813" s="21" t="str">
        <f>IF(OR($B1813="",$C1813=""),"",$B1813&amp;"#"&amp;COUNTIFS($B$4:$B1813,$B1813,$C$4:$C1813,"&lt;&gt;"))</f>
        <v/>
      </c>
    </row>
    <row r="1814" spans="1:6" x14ac:dyDescent="0.3">
      <c r="A1814" s="19"/>
      <c r="B1814" s="17"/>
      <c r="C1814" s="18"/>
      <c r="D1814" s="17"/>
      <c r="E1814" s="17"/>
      <c r="F1814" s="21" t="str">
        <f>IF(OR($B1814="",$C1814=""),"",$B1814&amp;"#"&amp;COUNTIFS($B$4:$B1814,$B1814,$C$4:$C1814,"&lt;&gt;"))</f>
        <v/>
      </c>
    </row>
    <row r="1815" spans="1:6" x14ac:dyDescent="0.3">
      <c r="A1815" s="19"/>
      <c r="B1815" s="17"/>
      <c r="C1815" s="18"/>
      <c r="D1815" s="17"/>
      <c r="E1815" s="17"/>
      <c r="F1815" s="21" t="str">
        <f>IF(OR($B1815="",$C1815=""),"",$B1815&amp;"#"&amp;COUNTIFS($B$4:$B1815,$B1815,$C$4:$C1815,"&lt;&gt;"))</f>
        <v/>
      </c>
    </row>
    <row r="1816" spans="1:6" x14ac:dyDescent="0.3">
      <c r="A1816" s="19"/>
      <c r="B1816" s="17"/>
      <c r="C1816" s="18"/>
      <c r="D1816" s="17"/>
      <c r="E1816" s="17"/>
      <c r="F1816" s="21" t="str">
        <f>IF(OR($B1816="",$C1816=""),"",$B1816&amp;"#"&amp;COUNTIFS($B$4:$B1816,$B1816,$C$4:$C1816,"&lt;&gt;"))</f>
        <v/>
      </c>
    </row>
    <row r="1817" spans="1:6" x14ac:dyDescent="0.3">
      <c r="A1817" s="19"/>
      <c r="B1817" s="17"/>
      <c r="C1817" s="18"/>
      <c r="D1817" s="17"/>
      <c r="E1817" s="17"/>
      <c r="F1817" s="21" t="str">
        <f>IF(OR($B1817="",$C1817=""),"",$B1817&amp;"#"&amp;COUNTIFS($B$4:$B1817,$B1817,$C$4:$C1817,"&lt;&gt;"))</f>
        <v/>
      </c>
    </row>
    <row r="1818" spans="1:6" x14ac:dyDescent="0.3">
      <c r="A1818" s="19"/>
      <c r="B1818" s="17"/>
      <c r="C1818" s="18"/>
      <c r="D1818" s="17"/>
      <c r="E1818" s="17"/>
      <c r="F1818" s="21" t="str">
        <f>IF(OR($B1818="",$C1818=""),"",$B1818&amp;"#"&amp;COUNTIFS($B$4:$B1818,$B1818,$C$4:$C1818,"&lt;&gt;"))</f>
        <v/>
      </c>
    </row>
    <row r="1819" spans="1:6" x14ac:dyDescent="0.3">
      <c r="A1819" s="19"/>
      <c r="B1819" s="17"/>
      <c r="C1819" s="18"/>
      <c r="D1819" s="17"/>
      <c r="E1819" s="17"/>
      <c r="F1819" s="21" t="str">
        <f>IF(OR($B1819="",$C1819=""),"",$B1819&amp;"#"&amp;COUNTIFS($B$4:$B1819,$B1819,$C$4:$C1819,"&lt;&gt;"))</f>
        <v/>
      </c>
    </row>
    <row r="1820" spans="1:6" x14ac:dyDescent="0.3">
      <c r="A1820" s="19"/>
      <c r="B1820" s="17"/>
      <c r="C1820" s="18"/>
      <c r="D1820" s="17"/>
      <c r="E1820" s="17"/>
      <c r="F1820" s="21" t="str">
        <f>IF(OR($B1820="",$C1820=""),"",$B1820&amp;"#"&amp;COUNTIFS($B$4:$B1820,$B1820,$C$4:$C1820,"&lt;&gt;"))</f>
        <v/>
      </c>
    </row>
    <row r="1821" spans="1:6" x14ac:dyDescent="0.3">
      <c r="A1821" s="19"/>
      <c r="B1821" s="17"/>
      <c r="C1821" s="18"/>
      <c r="D1821" s="17"/>
      <c r="E1821" s="17"/>
      <c r="F1821" s="21" t="str">
        <f>IF(OR($B1821="",$C1821=""),"",$B1821&amp;"#"&amp;COUNTIFS($B$4:$B1821,$B1821,$C$4:$C1821,"&lt;&gt;"))</f>
        <v/>
      </c>
    </row>
    <row r="1822" spans="1:6" x14ac:dyDescent="0.3">
      <c r="A1822" s="19"/>
      <c r="B1822" s="17"/>
      <c r="C1822" s="18"/>
      <c r="D1822" s="17"/>
      <c r="E1822" s="17"/>
      <c r="F1822" s="21" t="str">
        <f>IF(OR($B1822="",$C1822=""),"",$B1822&amp;"#"&amp;COUNTIFS($B$4:$B1822,$B1822,$C$4:$C1822,"&lt;&gt;"))</f>
        <v/>
      </c>
    </row>
    <row r="1823" spans="1:6" x14ac:dyDescent="0.3">
      <c r="A1823" s="19"/>
      <c r="B1823" s="17"/>
      <c r="C1823" s="18"/>
      <c r="D1823" s="17"/>
      <c r="E1823" s="17"/>
      <c r="F1823" s="21" t="str">
        <f>IF(OR($B1823="",$C1823=""),"",$B1823&amp;"#"&amp;COUNTIFS($B$4:$B1823,$B1823,$C$4:$C1823,"&lt;&gt;"))</f>
        <v/>
      </c>
    </row>
    <row r="1824" spans="1:6" x14ac:dyDescent="0.3">
      <c r="A1824" s="19"/>
      <c r="B1824" s="17"/>
      <c r="C1824" s="18"/>
      <c r="D1824" s="17"/>
      <c r="E1824" s="17"/>
      <c r="F1824" s="21" t="str">
        <f>IF(OR($B1824="",$C1824=""),"",$B1824&amp;"#"&amp;COUNTIFS($B$4:$B1824,$B1824,$C$4:$C1824,"&lt;&gt;"))</f>
        <v/>
      </c>
    </row>
    <row r="1825" spans="1:6" x14ac:dyDescent="0.3">
      <c r="A1825" s="19"/>
      <c r="B1825" s="17"/>
      <c r="C1825" s="18"/>
      <c r="D1825" s="17"/>
      <c r="E1825" s="17"/>
      <c r="F1825" s="21" t="str">
        <f>IF(OR($B1825="",$C1825=""),"",$B1825&amp;"#"&amp;COUNTIFS($B$4:$B1825,$B1825,$C$4:$C1825,"&lt;&gt;"))</f>
        <v/>
      </c>
    </row>
    <row r="1826" spans="1:6" x14ac:dyDescent="0.3">
      <c r="A1826" s="19"/>
      <c r="B1826" s="17"/>
      <c r="C1826" s="18"/>
      <c r="D1826" s="17"/>
      <c r="E1826" s="17"/>
      <c r="F1826" s="21" t="str">
        <f>IF(OR($B1826="",$C1826=""),"",$B1826&amp;"#"&amp;COUNTIFS($B$4:$B1826,$B1826,$C$4:$C1826,"&lt;&gt;"))</f>
        <v/>
      </c>
    </row>
    <row r="1827" spans="1:6" x14ac:dyDescent="0.3">
      <c r="A1827" s="19"/>
      <c r="B1827" s="17"/>
      <c r="C1827" s="18"/>
      <c r="D1827" s="17"/>
      <c r="E1827" s="17"/>
      <c r="F1827" s="21" t="str">
        <f>IF(OR($B1827="",$C1827=""),"",$B1827&amp;"#"&amp;COUNTIFS($B$4:$B1827,$B1827,$C$4:$C1827,"&lt;&gt;"))</f>
        <v/>
      </c>
    </row>
    <row r="1828" spans="1:6" x14ac:dyDescent="0.3">
      <c r="A1828" s="19"/>
      <c r="B1828" s="17"/>
      <c r="C1828" s="18"/>
      <c r="D1828" s="17"/>
      <c r="E1828" s="17"/>
      <c r="F1828" s="21" t="str">
        <f>IF(OR($B1828="",$C1828=""),"",$B1828&amp;"#"&amp;COUNTIFS($B$4:$B1828,$B1828,$C$4:$C1828,"&lt;&gt;"))</f>
        <v/>
      </c>
    </row>
    <row r="1829" spans="1:6" x14ac:dyDescent="0.3">
      <c r="A1829" s="19"/>
      <c r="B1829" s="17"/>
      <c r="C1829" s="18"/>
      <c r="D1829" s="17"/>
      <c r="E1829" s="17"/>
      <c r="F1829" s="21" t="str">
        <f>IF(OR($B1829="",$C1829=""),"",$B1829&amp;"#"&amp;COUNTIFS($B$4:$B1829,$B1829,$C$4:$C1829,"&lt;&gt;"))</f>
        <v/>
      </c>
    </row>
    <row r="1830" spans="1:6" x14ac:dyDescent="0.3">
      <c r="A1830" s="19"/>
      <c r="B1830" s="17"/>
      <c r="C1830" s="18"/>
      <c r="D1830" s="17"/>
      <c r="E1830" s="17"/>
      <c r="F1830" s="21" t="str">
        <f>IF(OR($B1830="",$C1830=""),"",$B1830&amp;"#"&amp;COUNTIFS($B$4:$B1830,$B1830,$C$4:$C1830,"&lt;&gt;"))</f>
        <v/>
      </c>
    </row>
    <row r="1831" spans="1:6" x14ac:dyDescent="0.3">
      <c r="A1831" s="19"/>
      <c r="B1831" s="17"/>
      <c r="C1831" s="18"/>
      <c r="D1831" s="17"/>
      <c r="E1831" s="17"/>
      <c r="F1831" s="21" t="str">
        <f>IF(OR($B1831="",$C1831=""),"",$B1831&amp;"#"&amp;COUNTIFS($B$4:$B1831,$B1831,$C$4:$C1831,"&lt;&gt;"))</f>
        <v/>
      </c>
    </row>
    <row r="1832" spans="1:6" x14ac:dyDescent="0.3">
      <c r="A1832" s="19"/>
      <c r="B1832" s="17"/>
      <c r="C1832" s="18"/>
      <c r="D1832" s="17"/>
      <c r="E1832" s="17"/>
      <c r="F1832" s="21" t="str">
        <f>IF(OR($B1832="",$C1832=""),"",$B1832&amp;"#"&amp;COUNTIFS($B$4:$B1832,$B1832,$C$4:$C1832,"&lt;&gt;"))</f>
        <v/>
      </c>
    </row>
    <row r="1833" spans="1:6" x14ac:dyDescent="0.3">
      <c r="A1833" s="19"/>
      <c r="B1833" s="17"/>
      <c r="C1833" s="18"/>
      <c r="D1833" s="17"/>
      <c r="E1833" s="17"/>
      <c r="F1833" s="21" t="str">
        <f>IF(OR($B1833="",$C1833=""),"",$B1833&amp;"#"&amp;COUNTIFS($B$4:$B1833,$B1833,$C$4:$C1833,"&lt;&gt;"))</f>
        <v/>
      </c>
    </row>
    <row r="1834" spans="1:6" x14ac:dyDescent="0.3">
      <c r="A1834" s="19"/>
      <c r="B1834" s="17"/>
      <c r="C1834" s="18"/>
      <c r="D1834" s="17"/>
      <c r="E1834" s="17"/>
      <c r="F1834" s="21" t="str">
        <f>IF(OR($B1834="",$C1834=""),"",$B1834&amp;"#"&amp;COUNTIFS($B$4:$B1834,$B1834,$C$4:$C1834,"&lt;&gt;"))</f>
        <v/>
      </c>
    </row>
    <row r="1835" spans="1:6" x14ac:dyDescent="0.3">
      <c r="A1835" s="19"/>
      <c r="B1835" s="17"/>
      <c r="C1835" s="18"/>
      <c r="D1835" s="17"/>
      <c r="E1835" s="17"/>
      <c r="F1835" s="21" t="str">
        <f>IF(OR($B1835="",$C1835=""),"",$B1835&amp;"#"&amp;COUNTIFS($B$4:$B1835,$B1835,$C$4:$C1835,"&lt;&gt;"))</f>
        <v/>
      </c>
    </row>
    <row r="1836" spans="1:6" x14ac:dyDescent="0.3">
      <c r="A1836" s="19"/>
      <c r="B1836" s="17"/>
      <c r="C1836" s="18"/>
      <c r="D1836" s="17"/>
      <c r="E1836" s="17"/>
      <c r="F1836" s="21" t="str">
        <f>IF(OR($B1836="",$C1836=""),"",$B1836&amp;"#"&amp;COUNTIFS($B$4:$B1836,$B1836,$C$4:$C1836,"&lt;&gt;"))</f>
        <v/>
      </c>
    </row>
    <row r="1837" spans="1:6" x14ac:dyDescent="0.3">
      <c r="A1837" s="19"/>
      <c r="B1837" s="17"/>
      <c r="C1837" s="18"/>
      <c r="D1837" s="17"/>
      <c r="E1837" s="17"/>
      <c r="F1837" s="21" t="str">
        <f>IF(OR($B1837="",$C1837=""),"",$B1837&amp;"#"&amp;COUNTIFS($B$4:$B1837,$B1837,$C$4:$C1837,"&lt;&gt;"))</f>
        <v/>
      </c>
    </row>
    <row r="1838" spans="1:6" x14ac:dyDescent="0.3">
      <c r="A1838" s="19"/>
      <c r="B1838" s="17"/>
      <c r="C1838" s="18"/>
      <c r="D1838" s="17"/>
      <c r="E1838" s="17"/>
      <c r="F1838" s="21" t="str">
        <f>IF(OR($B1838="",$C1838=""),"",$B1838&amp;"#"&amp;COUNTIFS($B$4:$B1838,$B1838,$C$4:$C1838,"&lt;&gt;"))</f>
        <v/>
      </c>
    </row>
    <row r="1839" spans="1:6" x14ac:dyDescent="0.3">
      <c r="A1839" s="19"/>
      <c r="B1839" s="17"/>
      <c r="C1839" s="18"/>
      <c r="D1839" s="17"/>
      <c r="E1839" s="17"/>
      <c r="F1839" s="21" t="str">
        <f>IF(OR($B1839="",$C1839=""),"",$B1839&amp;"#"&amp;COUNTIFS($B$4:$B1839,$B1839,$C$4:$C1839,"&lt;&gt;"))</f>
        <v/>
      </c>
    </row>
    <row r="1840" spans="1:6" x14ac:dyDescent="0.3">
      <c r="A1840" s="19"/>
      <c r="B1840" s="17"/>
      <c r="C1840" s="18"/>
      <c r="D1840" s="17"/>
      <c r="E1840" s="17"/>
      <c r="F1840" s="21" t="str">
        <f>IF(OR($B1840="",$C1840=""),"",$B1840&amp;"#"&amp;COUNTIFS($B$4:$B1840,$B1840,$C$4:$C1840,"&lt;&gt;"))</f>
        <v/>
      </c>
    </row>
    <row r="1841" spans="1:6" x14ac:dyDescent="0.3">
      <c r="A1841" s="19"/>
      <c r="B1841" s="17"/>
      <c r="C1841" s="18"/>
      <c r="D1841" s="17"/>
      <c r="E1841" s="17"/>
      <c r="F1841" s="21" t="str">
        <f>IF(OR($B1841="",$C1841=""),"",$B1841&amp;"#"&amp;COUNTIFS($B$4:$B1841,$B1841,$C$4:$C1841,"&lt;&gt;"))</f>
        <v/>
      </c>
    </row>
    <row r="1842" spans="1:6" x14ac:dyDescent="0.3">
      <c r="A1842" s="19"/>
      <c r="B1842" s="17"/>
      <c r="C1842" s="18"/>
      <c r="D1842" s="17"/>
      <c r="E1842" s="17"/>
      <c r="F1842" s="21" t="str">
        <f>IF(OR($B1842="",$C1842=""),"",$B1842&amp;"#"&amp;COUNTIFS($B$4:$B1842,$B1842,$C$4:$C1842,"&lt;&gt;"))</f>
        <v/>
      </c>
    </row>
    <row r="1843" spans="1:6" x14ac:dyDescent="0.3">
      <c r="A1843" s="19"/>
      <c r="B1843" s="17"/>
      <c r="C1843" s="18"/>
      <c r="D1843" s="17"/>
      <c r="E1843" s="17"/>
      <c r="F1843" s="21" t="str">
        <f>IF(OR($B1843="",$C1843=""),"",$B1843&amp;"#"&amp;COUNTIFS($B$4:$B1843,$B1843,$C$4:$C1843,"&lt;&gt;"))</f>
        <v/>
      </c>
    </row>
    <row r="1844" spans="1:6" x14ac:dyDescent="0.3">
      <c r="A1844" s="19"/>
      <c r="B1844" s="17"/>
      <c r="C1844" s="18"/>
      <c r="D1844" s="17"/>
      <c r="E1844" s="17"/>
      <c r="F1844" s="21" t="str">
        <f>IF(OR($B1844="",$C1844=""),"",$B1844&amp;"#"&amp;COUNTIFS($B$4:$B1844,$B1844,$C$4:$C1844,"&lt;&gt;"))</f>
        <v/>
      </c>
    </row>
    <row r="1845" spans="1:6" x14ac:dyDescent="0.3">
      <c r="A1845" s="19"/>
      <c r="B1845" s="17"/>
      <c r="C1845" s="18"/>
      <c r="D1845" s="17"/>
      <c r="E1845" s="17"/>
      <c r="F1845" s="21" t="str">
        <f>IF(OR($B1845="",$C1845=""),"",$B1845&amp;"#"&amp;COUNTIFS($B$4:$B1845,$B1845,$C$4:$C1845,"&lt;&gt;"))</f>
        <v/>
      </c>
    </row>
    <row r="1846" spans="1:6" x14ac:dyDescent="0.3">
      <c r="A1846" s="19"/>
      <c r="B1846" s="17"/>
      <c r="C1846" s="18"/>
      <c r="D1846" s="17"/>
      <c r="E1846" s="17"/>
      <c r="F1846" s="21" t="str">
        <f>IF(OR($B1846="",$C1846=""),"",$B1846&amp;"#"&amp;COUNTIFS($B$4:$B1846,$B1846,$C$4:$C1846,"&lt;&gt;"))</f>
        <v/>
      </c>
    </row>
    <row r="1847" spans="1:6" x14ac:dyDescent="0.3">
      <c r="A1847" s="19"/>
      <c r="B1847" s="17"/>
      <c r="C1847" s="18"/>
      <c r="D1847" s="17"/>
      <c r="E1847" s="17"/>
      <c r="F1847" s="21" t="str">
        <f>IF(OR($B1847="",$C1847=""),"",$B1847&amp;"#"&amp;COUNTIFS($B$4:$B1847,$B1847,$C$4:$C1847,"&lt;&gt;"))</f>
        <v/>
      </c>
    </row>
    <row r="1848" spans="1:6" x14ac:dyDescent="0.3">
      <c r="A1848" s="19"/>
      <c r="B1848" s="17"/>
      <c r="C1848" s="18"/>
      <c r="D1848" s="17"/>
      <c r="E1848" s="17"/>
      <c r="F1848" s="21" t="str">
        <f>IF(OR($B1848="",$C1848=""),"",$B1848&amp;"#"&amp;COUNTIFS($B$4:$B1848,$B1848,$C$4:$C1848,"&lt;&gt;"))</f>
        <v/>
      </c>
    </row>
    <row r="1849" spans="1:6" x14ac:dyDescent="0.3">
      <c r="A1849" s="19"/>
      <c r="B1849" s="17"/>
      <c r="C1849" s="18"/>
      <c r="D1849" s="17"/>
      <c r="E1849" s="17"/>
      <c r="F1849" s="21" t="str">
        <f>IF(OR($B1849="",$C1849=""),"",$B1849&amp;"#"&amp;COUNTIFS($B$4:$B1849,$B1849,$C$4:$C1849,"&lt;&gt;"))</f>
        <v/>
      </c>
    </row>
    <row r="1850" spans="1:6" x14ac:dyDescent="0.3">
      <c r="A1850" s="19"/>
      <c r="B1850" s="17"/>
      <c r="C1850" s="18"/>
      <c r="D1850" s="17"/>
      <c r="E1850" s="17"/>
      <c r="F1850" s="21" t="str">
        <f>IF(OR($B1850="",$C1850=""),"",$B1850&amp;"#"&amp;COUNTIFS($B$4:$B1850,$B1850,$C$4:$C1850,"&lt;&gt;"))</f>
        <v/>
      </c>
    </row>
    <row r="1851" spans="1:6" x14ac:dyDescent="0.3">
      <c r="A1851" s="19"/>
      <c r="B1851" s="17"/>
      <c r="C1851" s="18"/>
      <c r="D1851" s="17"/>
      <c r="E1851" s="17"/>
      <c r="F1851" s="21" t="str">
        <f>IF(OR($B1851="",$C1851=""),"",$B1851&amp;"#"&amp;COUNTIFS($B$4:$B1851,$B1851,$C$4:$C1851,"&lt;&gt;"))</f>
        <v/>
      </c>
    </row>
    <row r="1852" spans="1:6" x14ac:dyDescent="0.3">
      <c r="A1852" s="19"/>
      <c r="B1852" s="17"/>
      <c r="C1852" s="18"/>
      <c r="D1852" s="17"/>
      <c r="E1852" s="17"/>
      <c r="F1852" s="21" t="str">
        <f>IF(OR($B1852="",$C1852=""),"",$B1852&amp;"#"&amp;COUNTIFS($B$4:$B1852,$B1852,$C$4:$C1852,"&lt;&gt;"))</f>
        <v/>
      </c>
    </row>
    <row r="1853" spans="1:6" x14ac:dyDescent="0.3">
      <c r="A1853" s="19"/>
      <c r="B1853" s="17"/>
      <c r="C1853" s="18"/>
      <c r="D1853" s="17"/>
      <c r="E1853" s="17"/>
      <c r="F1853" s="21" t="str">
        <f>IF(OR($B1853="",$C1853=""),"",$B1853&amp;"#"&amp;COUNTIFS($B$4:$B1853,$B1853,$C$4:$C1853,"&lt;&gt;"))</f>
        <v/>
      </c>
    </row>
    <row r="1854" spans="1:6" x14ac:dyDescent="0.3">
      <c r="A1854" s="19"/>
      <c r="B1854" s="17"/>
      <c r="C1854" s="18"/>
      <c r="D1854" s="17"/>
      <c r="E1854" s="17"/>
      <c r="F1854" s="21" t="str">
        <f>IF(OR($B1854="",$C1854=""),"",$B1854&amp;"#"&amp;COUNTIFS($B$4:$B1854,$B1854,$C$4:$C1854,"&lt;&gt;"))</f>
        <v/>
      </c>
    </row>
    <row r="1855" spans="1:6" x14ac:dyDescent="0.3">
      <c r="A1855" s="19"/>
      <c r="B1855" s="17"/>
      <c r="C1855" s="18"/>
      <c r="D1855" s="17"/>
      <c r="E1855" s="17"/>
      <c r="F1855" s="21" t="str">
        <f>IF(OR($B1855="",$C1855=""),"",$B1855&amp;"#"&amp;COUNTIFS($B$4:$B1855,$B1855,$C$4:$C1855,"&lt;&gt;"))</f>
        <v/>
      </c>
    </row>
    <row r="1856" spans="1:6" x14ac:dyDescent="0.3">
      <c r="A1856" s="19"/>
      <c r="B1856" s="17"/>
      <c r="C1856" s="18"/>
      <c r="D1856" s="17"/>
      <c r="E1856" s="17"/>
      <c r="F1856" s="21" t="str">
        <f>IF(OR($B1856="",$C1856=""),"",$B1856&amp;"#"&amp;COUNTIFS($B$4:$B1856,$B1856,$C$4:$C1856,"&lt;&gt;"))</f>
        <v/>
      </c>
    </row>
    <row r="1857" spans="1:6" x14ac:dyDescent="0.3">
      <c r="A1857" s="19"/>
      <c r="B1857" s="17"/>
      <c r="C1857" s="18"/>
      <c r="D1857" s="17"/>
      <c r="E1857" s="17"/>
      <c r="F1857" s="21" t="str">
        <f>IF(OR($B1857="",$C1857=""),"",$B1857&amp;"#"&amp;COUNTIFS($B$4:$B1857,$B1857,$C$4:$C1857,"&lt;&gt;"))</f>
        <v/>
      </c>
    </row>
    <row r="1858" spans="1:6" x14ac:dyDescent="0.3">
      <c r="A1858" s="19"/>
      <c r="B1858" s="17"/>
      <c r="C1858" s="18"/>
      <c r="D1858" s="17"/>
      <c r="E1858" s="17"/>
      <c r="F1858" s="21" t="str">
        <f>IF(OR($B1858="",$C1858=""),"",$B1858&amp;"#"&amp;COUNTIFS($B$4:$B1858,$B1858,$C$4:$C1858,"&lt;&gt;"))</f>
        <v/>
      </c>
    </row>
    <row r="1859" spans="1:6" x14ac:dyDescent="0.3">
      <c r="A1859" s="19"/>
      <c r="B1859" s="17"/>
      <c r="C1859" s="18"/>
      <c r="D1859" s="17"/>
      <c r="E1859" s="17"/>
      <c r="F1859" s="21" t="str">
        <f>IF(OR($B1859="",$C1859=""),"",$B1859&amp;"#"&amp;COUNTIFS($B$4:$B1859,$B1859,$C$4:$C1859,"&lt;&gt;"))</f>
        <v/>
      </c>
    </row>
    <row r="1860" spans="1:6" x14ac:dyDescent="0.3">
      <c r="A1860" s="19"/>
      <c r="B1860" s="17"/>
      <c r="C1860" s="18"/>
      <c r="D1860" s="17"/>
      <c r="E1860" s="17"/>
      <c r="F1860" s="21" t="str">
        <f>IF(OR($B1860="",$C1860=""),"",$B1860&amp;"#"&amp;COUNTIFS($B$4:$B1860,$B1860,$C$4:$C1860,"&lt;&gt;"))</f>
        <v/>
      </c>
    </row>
    <row r="1861" spans="1:6" x14ac:dyDescent="0.3">
      <c r="A1861" s="19"/>
      <c r="B1861" s="17"/>
      <c r="C1861" s="18"/>
      <c r="D1861" s="17"/>
      <c r="E1861" s="17"/>
      <c r="F1861" s="21" t="str">
        <f>IF(OR($B1861="",$C1861=""),"",$B1861&amp;"#"&amp;COUNTIFS($B$4:$B1861,$B1861,$C$4:$C1861,"&lt;&gt;"))</f>
        <v/>
      </c>
    </row>
    <row r="1862" spans="1:6" x14ac:dyDescent="0.3">
      <c r="A1862" s="19"/>
      <c r="B1862" s="17"/>
      <c r="C1862" s="18"/>
      <c r="D1862" s="17"/>
      <c r="E1862" s="17"/>
      <c r="F1862" s="21" t="str">
        <f>IF(OR($B1862="",$C1862=""),"",$B1862&amp;"#"&amp;COUNTIFS($B$4:$B1862,$B1862,$C$4:$C1862,"&lt;&gt;"))</f>
        <v/>
      </c>
    </row>
    <row r="1863" spans="1:6" x14ac:dyDescent="0.3">
      <c r="A1863" s="19"/>
      <c r="B1863" s="17"/>
      <c r="C1863" s="18"/>
      <c r="D1863" s="17"/>
      <c r="E1863" s="17"/>
      <c r="F1863" s="21" t="str">
        <f>IF(OR($B1863="",$C1863=""),"",$B1863&amp;"#"&amp;COUNTIFS($B$4:$B1863,$B1863,$C$4:$C1863,"&lt;&gt;"))</f>
        <v/>
      </c>
    </row>
    <row r="1864" spans="1:6" x14ac:dyDescent="0.3">
      <c r="A1864" s="19"/>
      <c r="B1864" s="17"/>
      <c r="C1864" s="18"/>
      <c r="D1864" s="17"/>
      <c r="E1864" s="17"/>
      <c r="F1864" s="21" t="str">
        <f>IF(OR($B1864="",$C1864=""),"",$B1864&amp;"#"&amp;COUNTIFS($B$4:$B1864,$B1864,$C$4:$C1864,"&lt;&gt;"))</f>
        <v/>
      </c>
    </row>
    <row r="1865" spans="1:6" x14ac:dyDescent="0.3">
      <c r="A1865" s="19"/>
      <c r="B1865" s="17"/>
      <c r="C1865" s="18"/>
      <c r="D1865" s="17"/>
      <c r="E1865" s="17"/>
      <c r="F1865" s="21" t="str">
        <f>IF(OR($B1865="",$C1865=""),"",$B1865&amp;"#"&amp;COUNTIFS($B$4:$B1865,$B1865,$C$4:$C1865,"&lt;&gt;"))</f>
        <v/>
      </c>
    </row>
    <row r="1866" spans="1:6" x14ac:dyDescent="0.3">
      <c r="A1866" s="19"/>
      <c r="B1866" s="17"/>
      <c r="C1866" s="18"/>
      <c r="D1866" s="17"/>
      <c r="E1866" s="17"/>
      <c r="F1866" s="21" t="str">
        <f>IF(OR($B1866="",$C1866=""),"",$B1866&amp;"#"&amp;COUNTIFS($B$4:$B1866,$B1866,$C$4:$C1866,"&lt;&gt;"))</f>
        <v/>
      </c>
    </row>
    <row r="1867" spans="1:6" x14ac:dyDescent="0.3">
      <c r="A1867" s="19"/>
      <c r="B1867" s="17"/>
      <c r="C1867" s="18"/>
      <c r="D1867" s="17"/>
      <c r="E1867" s="17"/>
      <c r="F1867" s="21" t="str">
        <f>IF(OR($B1867="",$C1867=""),"",$B1867&amp;"#"&amp;COUNTIFS($B$4:$B1867,$B1867,$C$4:$C1867,"&lt;&gt;"))</f>
        <v/>
      </c>
    </row>
    <row r="1868" spans="1:6" x14ac:dyDescent="0.3">
      <c r="A1868" s="19"/>
      <c r="B1868" s="17"/>
      <c r="C1868" s="18"/>
      <c r="D1868" s="17"/>
      <c r="E1868" s="17"/>
      <c r="F1868" s="21" t="str">
        <f>IF(OR($B1868="",$C1868=""),"",$B1868&amp;"#"&amp;COUNTIFS($B$4:$B1868,$B1868,$C$4:$C1868,"&lt;&gt;"))</f>
        <v/>
      </c>
    </row>
    <row r="1869" spans="1:6" x14ac:dyDescent="0.3">
      <c r="A1869" s="19"/>
      <c r="B1869" s="17"/>
      <c r="C1869" s="18"/>
      <c r="D1869" s="17"/>
      <c r="E1869" s="17"/>
      <c r="F1869" s="21" t="str">
        <f>IF(OR($B1869="",$C1869=""),"",$B1869&amp;"#"&amp;COUNTIFS($B$4:$B1869,$B1869,$C$4:$C1869,"&lt;&gt;"))</f>
        <v/>
      </c>
    </row>
    <row r="1870" spans="1:6" x14ac:dyDescent="0.3">
      <c r="A1870" s="19"/>
      <c r="B1870" s="17"/>
      <c r="C1870" s="18"/>
      <c r="D1870" s="17"/>
      <c r="E1870" s="17"/>
      <c r="F1870" s="21" t="str">
        <f>IF(OR($B1870="",$C1870=""),"",$B1870&amp;"#"&amp;COUNTIFS($B$4:$B1870,$B1870,$C$4:$C1870,"&lt;&gt;"))</f>
        <v/>
      </c>
    </row>
    <row r="1871" spans="1:6" x14ac:dyDescent="0.3">
      <c r="A1871" s="19"/>
      <c r="B1871" s="17"/>
      <c r="C1871" s="18"/>
      <c r="D1871" s="17"/>
      <c r="E1871" s="17"/>
      <c r="F1871" s="21" t="str">
        <f>IF(OR($B1871="",$C1871=""),"",$B1871&amp;"#"&amp;COUNTIFS($B$4:$B1871,$B1871,$C$4:$C1871,"&lt;&gt;"))</f>
        <v/>
      </c>
    </row>
    <row r="1872" spans="1:6" x14ac:dyDescent="0.3">
      <c r="A1872" s="19"/>
      <c r="B1872" s="17"/>
      <c r="C1872" s="18"/>
      <c r="D1872" s="17"/>
      <c r="E1872" s="17"/>
      <c r="F1872" s="21" t="str">
        <f>IF(OR($B1872="",$C1872=""),"",$B1872&amp;"#"&amp;COUNTIFS($B$4:$B1872,$B1872,$C$4:$C1872,"&lt;&gt;"))</f>
        <v/>
      </c>
    </row>
    <row r="1873" spans="1:6" x14ac:dyDescent="0.3">
      <c r="A1873" s="19"/>
      <c r="B1873" s="17"/>
      <c r="C1873" s="18"/>
      <c r="D1873" s="17"/>
      <c r="E1873" s="17"/>
      <c r="F1873" s="21" t="str">
        <f>IF(OR($B1873="",$C1873=""),"",$B1873&amp;"#"&amp;COUNTIFS($B$4:$B1873,$B1873,$C$4:$C1873,"&lt;&gt;"))</f>
        <v/>
      </c>
    </row>
    <row r="1874" spans="1:6" x14ac:dyDescent="0.3">
      <c r="A1874" s="19"/>
      <c r="B1874" s="17"/>
      <c r="C1874" s="18"/>
      <c r="D1874" s="17"/>
      <c r="E1874" s="17"/>
      <c r="F1874" s="21" t="str">
        <f>IF(OR($B1874="",$C1874=""),"",$B1874&amp;"#"&amp;COUNTIFS($B$4:$B1874,$B1874,$C$4:$C1874,"&lt;&gt;"))</f>
        <v/>
      </c>
    </row>
    <row r="1875" spans="1:6" x14ac:dyDescent="0.3">
      <c r="A1875" s="19"/>
      <c r="B1875" s="17"/>
      <c r="C1875" s="18"/>
      <c r="D1875" s="17"/>
      <c r="E1875" s="17"/>
      <c r="F1875" s="21" t="str">
        <f>IF(OR($B1875="",$C1875=""),"",$B1875&amp;"#"&amp;COUNTIFS($B$4:$B1875,$B1875,$C$4:$C1875,"&lt;&gt;"))</f>
        <v/>
      </c>
    </row>
    <row r="1876" spans="1:6" x14ac:dyDescent="0.3">
      <c r="A1876" s="19"/>
      <c r="B1876" s="17"/>
      <c r="C1876" s="18"/>
      <c r="D1876" s="17"/>
      <c r="E1876" s="17"/>
      <c r="F1876" s="21" t="str">
        <f>IF(OR($B1876="",$C1876=""),"",$B1876&amp;"#"&amp;COUNTIFS($B$4:$B1876,$B1876,$C$4:$C1876,"&lt;&gt;"))</f>
        <v/>
      </c>
    </row>
    <row r="1877" spans="1:6" x14ac:dyDescent="0.3">
      <c r="A1877" s="19"/>
      <c r="B1877" s="17"/>
      <c r="C1877" s="18"/>
      <c r="D1877" s="17"/>
      <c r="E1877" s="17"/>
      <c r="F1877" s="21" t="str">
        <f>IF(OR($B1877="",$C1877=""),"",$B1877&amp;"#"&amp;COUNTIFS($B$4:$B1877,$B1877,$C$4:$C1877,"&lt;&gt;"))</f>
        <v/>
      </c>
    </row>
    <row r="1878" spans="1:6" x14ac:dyDescent="0.3">
      <c r="A1878" s="19"/>
      <c r="B1878" s="17"/>
      <c r="C1878" s="18"/>
      <c r="D1878" s="17"/>
      <c r="E1878" s="17"/>
      <c r="F1878" s="21" t="str">
        <f>IF(OR($B1878="",$C1878=""),"",$B1878&amp;"#"&amp;COUNTIFS($B$4:$B1878,$B1878,$C$4:$C1878,"&lt;&gt;"))</f>
        <v/>
      </c>
    </row>
    <row r="1879" spans="1:6" x14ac:dyDescent="0.3">
      <c r="A1879" s="19"/>
      <c r="B1879" s="17"/>
      <c r="C1879" s="18"/>
      <c r="D1879" s="17"/>
      <c r="E1879" s="17"/>
      <c r="F1879" s="21" t="str">
        <f>IF(OR($B1879="",$C1879=""),"",$B1879&amp;"#"&amp;COUNTIFS($B$4:$B1879,$B1879,$C$4:$C1879,"&lt;&gt;"))</f>
        <v/>
      </c>
    </row>
    <row r="1880" spans="1:6" x14ac:dyDescent="0.3">
      <c r="A1880" s="19"/>
      <c r="B1880" s="17"/>
      <c r="C1880" s="18"/>
      <c r="D1880" s="17"/>
      <c r="E1880" s="17"/>
      <c r="F1880" s="21" t="str">
        <f>IF(OR($B1880="",$C1880=""),"",$B1880&amp;"#"&amp;COUNTIFS($B$4:$B1880,$B1880,$C$4:$C1880,"&lt;&gt;"))</f>
        <v/>
      </c>
    </row>
    <row r="1881" spans="1:6" x14ac:dyDescent="0.3">
      <c r="A1881" s="19"/>
      <c r="B1881" s="17"/>
      <c r="C1881" s="18"/>
      <c r="D1881" s="17"/>
      <c r="E1881" s="17"/>
      <c r="F1881" s="21" t="str">
        <f>IF(OR($B1881="",$C1881=""),"",$B1881&amp;"#"&amp;COUNTIFS($B$4:$B1881,$B1881,$C$4:$C1881,"&lt;&gt;"))</f>
        <v/>
      </c>
    </row>
    <row r="1882" spans="1:6" x14ac:dyDescent="0.3">
      <c r="A1882" s="19"/>
      <c r="B1882" s="17"/>
      <c r="C1882" s="18"/>
      <c r="D1882" s="17"/>
      <c r="E1882" s="17"/>
      <c r="F1882" s="21" t="str">
        <f>IF(OR($B1882="",$C1882=""),"",$B1882&amp;"#"&amp;COUNTIFS($B$4:$B1882,$B1882,$C$4:$C1882,"&lt;&gt;"))</f>
        <v/>
      </c>
    </row>
    <row r="1883" spans="1:6" x14ac:dyDescent="0.3">
      <c r="A1883" s="19"/>
      <c r="B1883" s="17"/>
      <c r="C1883" s="18"/>
      <c r="D1883" s="17"/>
      <c r="E1883" s="17"/>
      <c r="F1883" s="21" t="str">
        <f>IF(OR($B1883="",$C1883=""),"",$B1883&amp;"#"&amp;COUNTIFS($B$4:$B1883,$B1883,$C$4:$C1883,"&lt;&gt;"))</f>
        <v/>
      </c>
    </row>
    <row r="1884" spans="1:6" x14ac:dyDescent="0.3">
      <c r="A1884" s="19"/>
      <c r="B1884" s="17"/>
      <c r="C1884" s="18"/>
      <c r="D1884" s="17"/>
      <c r="E1884" s="17"/>
      <c r="F1884" s="21" t="str">
        <f>IF(OR($B1884="",$C1884=""),"",$B1884&amp;"#"&amp;COUNTIFS($B$4:$B1884,$B1884,$C$4:$C1884,"&lt;&gt;"))</f>
        <v/>
      </c>
    </row>
    <row r="1885" spans="1:6" x14ac:dyDescent="0.3">
      <c r="A1885" s="19"/>
      <c r="B1885" s="17"/>
      <c r="C1885" s="18"/>
      <c r="D1885" s="17"/>
      <c r="E1885" s="17"/>
      <c r="F1885" s="21" t="str">
        <f>IF(OR($B1885="",$C1885=""),"",$B1885&amp;"#"&amp;COUNTIFS($B$4:$B1885,$B1885,$C$4:$C1885,"&lt;&gt;"))</f>
        <v/>
      </c>
    </row>
    <row r="1886" spans="1:6" x14ac:dyDescent="0.3">
      <c r="A1886" s="19"/>
      <c r="B1886" s="17"/>
      <c r="C1886" s="18"/>
      <c r="D1886" s="17"/>
      <c r="E1886" s="17"/>
      <c r="F1886" s="21" t="str">
        <f>IF(OR($B1886="",$C1886=""),"",$B1886&amp;"#"&amp;COUNTIFS($B$4:$B1886,$B1886,$C$4:$C1886,"&lt;&gt;"))</f>
        <v/>
      </c>
    </row>
    <row r="1887" spans="1:6" x14ac:dyDescent="0.3">
      <c r="A1887" s="19"/>
      <c r="B1887" s="17"/>
      <c r="C1887" s="18"/>
      <c r="D1887" s="17"/>
      <c r="E1887" s="17"/>
      <c r="F1887" s="21" t="str">
        <f>IF(OR($B1887="",$C1887=""),"",$B1887&amp;"#"&amp;COUNTIFS($B$4:$B1887,$B1887,$C$4:$C1887,"&lt;&gt;"))</f>
        <v/>
      </c>
    </row>
    <row r="1888" spans="1:6" x14ac:dyDescent="0.3">
      <c r="A1888" s="19"/>
      <c r="B1888" s="17"/>
      <c r="C1888" s="18"/>
      <c r="D1888" s="17"/>
      <c r="E1888" s="17"/>
      <c r="F1888" s="21" t="str">
        <f>IF(OR($B1888="",$C1888=""),"",$B1888&amp;"#"&amp;COUNTIFS($B$4:$B1888,$B1888,$C$4:$C1888,"&lt;&gt;"))</f>
        <v/>
      </c>
    </row>
    <row r="1889" spans="1:6" x14ac:dyDescent="0.3">
      <c r="A1889" s="19"/>
      <c r="B1889" s="17"/>
      <c r="C1889" s="18"/>
      <c r="D1889" s="17"/>
      <c r="E1889" s="17"/>
      <c r="F1889" s="21" t="str">
        <f>IF(OR($B1889="",$C1889=""),"",$B1889&amp;"#"&amp;COUNTIFS($B$4:$B1889,$B1889,$C$4:$C1889,"&lt;&gt;"))</f>
        <v/>
      </c>
    </row>
    <row r="1890" spans="1:6" x14ac:dyDescent="0.3">
      <c r="A1890" s="19"/>
      <c r="B1890" s="17"/>
      <c r="C1890" s="18"/>
      <c r="D1890" s="17"/>
      <c r="E1890" s="17"/>
      <c r="F1890" s="21" t="str">
        <f>IF(OR($B1890="",$C1890=""),"",$B1890&amp;"#"&amp;COUNTIFS($B$4:$B1890,$B1890,$C$4:$C1890,"&lt;&gt;"))</f>
        <v/>
      </c>
    </row>
    <row r="1891" spans="1:6" x14ac:dyDescent="0.3">
      <c r="A1891" s="19"/>
      <c r="B1891" s="17"/>
      <c r="C1891" s="18"/>
      <c r="D1891" s="17"/>
      <c r="E1891" s="17"/>
      <c r="F1891" s="21" t="str">
        <f>IF(OR($B1891="",$C1891=""),"",$B1891&amp;"#"&amp;COUNTIFS($B$4:$B1891,$B1891,$C$4:$C1891,"&lt;&gt;"))</f>
        <v/>
      </c>
    </row>
    <row r="1892" spans="1:6" x14ac:dyDescent="0.3">
      <c r="A1892" s="19"/>
      <c r="B1892" s="17"/>
      <c r="C1892" s="18"/>
      <c r="D1892" s="17"/>
      <c r="E1892" s="17"/>
      <c r="F1892" s="21" t="str">
        <f>IF(OR($B1892="",$C1892=""),"",$B1892&amp;"#"&amp;COUNTIFS($B$4:$B1892,$B1892,$C$4:$C1892,"&lt;&gt;"))</f>
        <v/>
      </c>
    </row>
    <row r="1893" spans="1:6" x14ac:dyDescent="0.3">
      <c r="A1893" s="19"/>
      <c r="B1893" s="17"/>
      <c r="C1893" s="18"/>
      <c r="D1893" s="17"/>
      <c r="E1893" s="17"/>
      <c r="F1893" s="21" t="str">
        <f>IF(OR($B1893="",$C1893=""),"",$B1893&amp;"#"&amp;COUNTIFS($B$4:$B1893,$B1893,$C$4:$C1893,"&lt;&gt;"))</f>
        <v/>
      </c>
    </row>
    <row r="1894" spans="1:6" x14ac:dyDescent="0.3">
      <c r="A1894" s="19"/>
      <c r="B1894" s="17"/>
      <c r="C1894" s="18"/>
      <c r="D1894" s="17"/>
      <c r="E1894" s="17"/>
      <c r="F1894" s="21" t="str">
        <f>IF(OR($B1894="",$C1894=""),"",$B1894&amp;"#"&amp;COUNTIFS($B$4:$B1894,$B1894,$C$4:$C1894,"&lt;&gt;"))</f>
        <v/>
      </c>
    </row>
    <row r="1895" spans="1:6" x14ac:dyDescent="0.3">
      <c r="A1895" s="19"/>
      <c r="B1895" s="17"/>
      <c r="C1895" s="18"/>
      <c r="D1895" s="17"/>
      <c r="E1895" s="17"/>
      <c r="F1895" s="21" t="str">
        <f>IF(OR($B1895="",$C1895=""),"",$B1895&amp;"#"&amp;COUNTIFS($B$4:$B1895,$B1895,$C$4:$C1895,"&lt;&gt;"))</f>
        <v/>
      </c>
    </row>
    <row r="1896" spans="1:6" x14ac:dyDescent="0.3">
      <c r="A1896" s="19"/>
      <c r="B1896" s="17"/>
      <c r="C1896" s="18"/>
      <c r="D1896" s="17"/>
      <c r="E1896" s="17"/>
      <c r="F1896" s="21" t="str">
        <f>IF(OR($B1896="",$C1896=""),"",$B1896&amp;"#"&amp;COUNTIFS($B$4:$B1896,$B1896,$C$4:$C1896,"&lt;&gt;"))</f>
        <v/>
      </c>
    </row>
    <row r="1897" spans="1:6" x14ac:dyDescent="0.3">
      <c r="A1897" s="19"/>
      <c r="B1897" s="17"/>
      <c r="C1897" s="18"/>
      <c r="D1897" s="17"/>
      <c r="E1897" s="17"/>
      <c r="F1897" s="21" t="str">
        <f>IF(OR($B1897="",$C1897=""),"",$B1897&amp;"#"&amp;COUNTIFS($B$4:$B1897,$B1897,$C$4:$C1897,"&lt;&gt;"))</f>
        <v/>
      </c>
    </row>
    <row r="1898" spans="1:6" x14ac:dyDescent="0.3">
      <c r="A1898" s="19"/>
      <c r="B1898" s="17"/>
      <c r="C1898" s="18"/>
      <c r="D1898" s="17"/>
      <c r="E1898" s="17"/>
      <c r="F1898" s="21" t="str">
        <f>IF(OR($B1898="",$C1898=""),"",$B1898&amp;"#"&amp;COUNTIFS($B$4:$B1898,$B1898,$C$4:$C1898,"&lt;&gt;"))</f>
        <v/>
      </c>
    </row>
    <row r="1899" spans="1:6" x14ac:dyDescent="0.3">
      <c r="A1899" s="19"/>
      <c r="B1899" s="17"/>
      <c r="C1899" s="18"/>
      <c r="D1899" s="17"/>
      <c r="E1899" s="17"/>
      <c r="F1899" s="21" t="str">
        <f>IF(OR($B1899="",$C1899=""),"",$B1899&amp;"#"&amp;COUNTIFS($B$4:$B1899,$B1899,$C$4:$C1899,"&lt;&gt;"))</f>
        <v/>
      </c>
    </row>
    <row r="1900" spans="1:6" x14ac:dyDescent="0.3">
      <c r="A1900" s="19"/>
      <c r="B1900" s="17"/>
      <c r="C1900" s="18"/>
      <c r="D1900" s="17"/>
      <c r="E1900" s="17"/>
      <c r="F1900" s="21" t="str">
        <f>IF(OR($B1900="",$C1900=""),"",$B1900&amp;"#"&amp;COUNTIFS($B$4:$B1900,$B1900,$C$4:$C1900,"&lt;&gt;"))</f>
        <v/>
      </c>
    </row>
    <row r="1901" spans="1:6" x14ac:dyDescent="0.3">
      <c r="A1901" s="19"/>
      <c r="B1901" s="17"/>
      <c r="C1901" s="18"/>
      <c r="D1901" s="17"/>
      <c r="E1901" s="17"/>
      <c r="F1901" s="21" t="str">
        <f>IF(OR($B1901="",$C1901=""),"",$B1901&amp;"#"&amp;COUNTIFS($B$4:$B1901,$B1901,$C$4:$C1901,"&lt;&gt;"))</f>
        <v/>
      </c>
    </row>
    <row r="1902" spans="1:6" x14ac:dyDescent="0.3">
      <c r="A1902" s="19"/>
      <c r="B1902" s="17"/>
      <c r="C1902" s="18"/>
      <c r="D1902" s="17"/>
      <c r="E1902" s="17"/>
      <c r="F1902" s="21" t="str">
        <f>IF(OR($B1902="",$C1902=""),"",$B1902&amp;"#"&amp;COUNTIFS($B$4:$B1902,$B1902,$C$4:$C1902,"&lt;&gt;"))</f>
        <v/>
      </c>
    </row>
    <row r="1903" spans="1:6" x14ac:dyDescent="0.3">
      <c r="A1903" s="19"/>
      <c r="B1903" s="17"/>
      <c r="C1903" s="18"/>
      <c r="D1903" s="17"/>
      <c r="E1903" s="17"/>
      <c r="F1903" s="21" t="str">
        <f>IF(OR($B1903="",$C1903=""),"",$B1903&amp;"#"&amp;COUNTIFS($B$4:$B1903,$B1903,$C$4:$C1903,"&lt;&gt;"))</f>
        <v/>
      </c>
    </row>
    <row r="1904" spans="1:6" x14ac:dyDescent="0.3">
      <c r="A1904" s="19"/>
      <c r="B1904" s="17"/>
      <c r="C1904" s="18"/>
      <c r="D1904" s="17"/>
      <c r="E1904" s="17"/>
      <c r="F1904" s="21" t="str">
        <f>IF(OR($B1904="",$C1904=""),"",$B1904&amp;"#"&amp;COUNTIFS($B$4:$B1904,$B1904,$C$4:$C1904,"&lt;&gt;"))</f>
        <v/>
      </c>
    </row>
    <row r="1905" spans="1:6" x14ac:dyDescent="0.3">
      <c r="A1905" s="19"/>
      <c r="B1905" s="17"/>
      <c r="C1905" s="18"/>
      <c r="D1905" s="17"/>
      <c r="E1905" s="17"/>
      <c r="F1905" s="21" t="str">
        <f>IF(OR($B1905="",$C1905=""),"",$B1905&amp;"#"&amp;COUNTIFS($B$4:$B1905,$B1905,$C$4:$C1905,"&lt;&gt;"))</f>
        <v/>
      </c>
    </row>
    <row r="1906" spans="1:6" x14ac:dyDescent="0.3">
      <c r="A1906" s="19"/>
      <c r="B1906" s="17"/>
      <c r="C1906" s="18"/>
      <c r="D1906" s="17"/>
      <c r="E1906" s="17"/>
      <c r="F1906" s="21" t="str">
        <f>IF(OR($B1906="",$C1906=""),"",$B1906&amp;"#"&amp;COUNTIFS($B$4:$B1906,$B1906,$C$4:$C1906,"&lt;&gt;"))</f>
        <v/>
      </c>
    </row>
    <row r="1907" spans="1:6" x14ac:dyDescent="0.3">
      <c r="A1907" s="19"/>
      <c r="B1907" s="17"/>
      <c r="C1907" s="18"/>
      <c r="D1907" s="17"/>
      <c r="E1907" s="17"/>
      <c r="F1907" s="21" t="str">
        <f>IF(OR($B1907="",$C1907=""),"",$B1907&amp;"#"&amp;COUNTIFS($B$4:$B1907,$B1907,$C$4:$C1907,"&lt;&gt;"))</f>
        <v/>
      </c>
    </row>
    <row r="1908" spans="1:6" x14ac:dyDescent="0.3">
      <c r="A1908" s="19"/>
      <c r="B1908" s="17"/>
      <c r="C1908" s="18"/>
      <c r="D1908" s="17"/>
      <c r="E1908" s="17"/>
      <c r="F1908" s="21" t="str">
        <f>IF(OR($B1908="",$C1908=""),"",$B1908&amp;"#"&amp;COUNTIFS($B$4:$B1908,$B1908,$C$4:$C1908,"&lt;&gt;"))</f>
        <v/>
      </c>
    </row>
    <row r="1909" spans="1:6" x14ac:dyDescent="0.3">
      <c r="A1909" s="19"/>
      <c r="B1909" s="17"/>
      <c r="C1909" s="18"/>
      <c r="D1909" s="17"/>
      <c r="E1909" s="17"/>
      <c r="F1909" s="21" t="str">
        <f>IF(OR($B1909="",$C1909=""),"",$B1909&amp;"#"&amp;COUNTIFS($B$4:$B1909,$B1909,$C$4:$C1909,"&lt;&gt;"))</f>
        <v/>
      </c>
    </row>
    <row r="1910" spans="1:6" x14ac:dyDescent="0.3">
      <c r="A1910" s="19"/>
      <c r="B1910" s="17"/>
      <c r="C1910" s="18"/>
      <c r="D1910" s="17"/>
      <c r="E1910" s="17"/>
      <c r="F1910" s="21" t="str">
        <f>IF(OR($B1910="",$C1910=""),"",$B1910&amp;"#"&amp;COUNTIFS($B$4:$B1910,$B1910,$C$4:$C1910,"&lt;&gt;"))</f>
        <v/>
      </c>
    </row>
    <row r="1911" spans="1:6" x14ac:dyDescent="0.3">
      <c r="A1911" s="19"/>
      <c r="B1911" s="17"/>
      <c r="C1911" s="18"/>
      <c r="D1911" s="17"/>
      <c r="E1911" s="17"/>
      <c r="F1911" s="21" t="str">
        <f>IF(OR($B1911="",$C1911=""),"",$B1911&amp;"#"&amp;COUNTIFS($B$4:$B1911,$B1911,$C$4:$C1911,"&lt;&gt;"))</f>
        <v/>
      </c>
    </row>
    <row r="1912" spans="1:6" x14ac:dyDescent="0.3">
      <c r="A1912" s="19"/>
      <c r="B1912" s="17"/>
      <c r="C1912" s="18"/>
      <c r="D1912" s="17"/>
      <c r="E1912" s="17"/>
      <c r="F1912" s="21" t="str">
        <f>IF(OR($B1912="",$C1912=""),"",$B1912&amp;"#"&amp;COUNTIFS($B$4:$B1912,$B1912,$C$4:$C1912,"&lt;&gt;"))</f>
        <v/>
      </c>
    </row>
    <row r="1913" spans="1:6" x14ac:dyDescent="0.3">
      <c r="A1913" s="19"/>
      <c r="B1913" s="17"/>
      <c r="C1913" s="18"/>
      <c r="D1913" s="17"/>
      <c r="E1913" s="17"/>
      <c r="F1913" s="21" t="str">
        <f>IF(OR($B1913="",$C1913=""),"",$B1913&amp;"#"&amp;COUNTIFS($B$4:$B1913,$B1913,$C$4:$C1913,"&lt;&gt;"))</f>
        <v/>
      </c>
    </row>
    <row r="1914" spans="1:6" x14ac:dyDescent="0.3">
      <c r="A1914" s="19"/>
      <c r="B1914" s="17"/>
      <c r="C1914" s="18"/>
      <c r="D1914" s="17"/>
      <c r="E1914" s="17"/>
      <c r="F1914" s="21" t="str">
        <f>IF(OR($B1914="",$C1914=""),"",$B1914&amp;"#"&amp;COUNTIFS($B$4:$B1914,$B1914,$C$4:$C1914,"&lt;&gt;"))</f>
        <v/>
      </c>
    </row>
    <row r="1915" spans="1:6" x14ac:dyDescent="0.3">
      <c r="A1915" s="19"/>
      <c r="B1915" s="17"/>
      <c r="C1915" s="18"/>
      <c r="D1915" s="17"/>
      <c r="E1915" s="17"/>
      <c r="F1915" s="21" t="str">
        <f>IF(OR($B1915="",$C1915=""),"",$B1915&amp;"#"&amp;COUNTIFS($B$4:$B1915,$B1915,$C$4:$C1915,"&lt;&gt;"))</f>
        <v/>
      </c>
    </row>
    <row r="1916" spans="1:6" x14ac:dyDescent="0.3">
      <c r="A1916" s="19"/>
      <c r="B1916" s="17"/>
      <c r="C1916" s="18"/>
      <c r="D1916" s="17"/>
      <c r="E1916" s="17"/>
      <c r="F1916" s="21" t="str">
        <f>IF(OR($B1916="",$C1916=""),"",$B1916&amp;"#"&amp;COUNTIFS($B$4:$B1916,$B1916,$C$4:$C1916,"&lt;&gt;"))</f>
        <v/>
      </c>
    </row>
    <row r="1917" spans="1:6" x14ac:dyDescent="0.3">
      <c r="A1917" s="19"/>
      <c r="B1917" s="17"/>
      <c r="C1917" s="18"/>
      <c r="D1917" s="17"/>
      <c r="E1917" s="17"/>
      <c r="F1917" s="21" t="str">
        <f>IF(OR($B1917="",$C1917=""),"",$B1917&amp;"#"&amp;COUNTIFS($B$4:$B1917,$B1917,$C$4:$C1917,"&lt;&gt;"))</f>
        <v/>
      </c>
    </row>
    <row r="1918" spans="1:6" x14ac:dyDescent="0.3">
      <c r="A1918" s="19"/>
      <c r="B1918" s="17"/>
      <c r="C1918" s="18"/>
      <c r="D1918" s="17"/>
      <c r="E1918" s="17"/>
      <c r="F1918" s="21" t="str">
        <f>IF(OR($B1918="",$C1918=""),"",$B1918&amp;"#"&amp;COUNTIFS($B$4:$B1918,$B1918,$C$4:$C1918,"&lt;&gt;"))</f>
        <v/>
      </c>
    </row>
    <row r="1919" spans="1:6" x14ac:dyDescent="0.3">
      <c r="A1919" s="19"/>
      <c r="B1919" s="17"/>
      <c r="C1919" s="18"/>
      <c r="D1919" s="17"/>
      <c r="E1919" s="17"/>
      <c r="F1919" s="21" t="str">
        <f>IF(OR($B1919="",$C1919=""),"",$B1919&amp;"#"&amp;COUNTIFS($B$4:$B1919,$B1919,$C$4:$C1919,"&lt;&gt;"))</f>
        <v/>
      </c>
    </row>
    <row r="1920" spans="1:6" x14ac:dyDescent="0.3">
      <c r="A1920" s="19"/>
      <c r="B1920" s="17"/>
      <c r="C1920" s="18"/>
      <c r="D1920" s="17"/>
      <c r="E1920" s="17"/>
      <c r="F1920" s="21" t="str">
        <f>IF(OR($B1920="",$C1920=""),"",$B1920&amp;"#"&amp;COUNTIFS($B$4:$B1920,$B1920,$C$4:$C1920,"&lt;&gt;"))</f>
        <v/>
      </c>
    </row>
    <row r="1921" spans="1:6" x14ac:dyDescent="0.3">
      <c r="A1921" s="19"/>
      <c r="B1921" s="17"/>
      <c r="C1921" s="18"/>
      <c r="D1921" s="17"/>
      <c r="E1921" s="17"/>
      <c r="F1921" s="21" t="str">
        <f>IF(OR($B1921="",$C1921=""),"",$B1921&amp;"#"&amp;COUNTIFS($B$4:$B1921,$B1921,$C$4:$C1921,"&lt;&gt;"))</f>
        <v/>
      </c>
    </row>
    <row r="1922" spans="1:6" x14ac:dyDescent="0.3">
      <c r="A1922" s="19"/>
      <c r="B1922" s="17"/>
      <c r="C1922" s="18"/>
      <c r="D1922" s="17"/>
      <c r="E1922" s="17"/>
      <c r="F1922" s="21" t="str">
        <f>IF(OR($B1922="",$C1922=""),"",$B1922&amp;"#"&amp;COUNTIFS($B$4:$B1922,$B1922,$C$4:$C1922,"&lt;&gt;"))</f>
        <v/>
      </c>
    </row>
    <row r="1923" spans="1:6" x14ac:dyDescent="0.3">
      <c r="A1923" s="19"/>
      <c r="B1923" s="17"/>
      <c r="C1923" s="18"/>
      <c r="D1923" s="17"/>
      <c r="E1923" s="17"/>
      <c r="F1923" s="21" t="str">
        <f>IF(OR($B1923="",$C1923=""),"",$B1923&amp;"#"&amp;COUNTIFS($B$4:$B1923,$B1923,$C$4:$C1923,"&lt;&gt;"))</f>
        <v/>
      </c>
    </row>
    <row r="1924" spans="1:6" x14ac:dyDescent="0.3">
      <c r="A1924" s="19"/>
      <c r="B1924" s="17"/>
      <c r="C1924" s="18"/>
      <c r="D1924" s="17"/>
      <c r="E1924" s="17"/>
      <c r="F1924" s="21" t="str">
        <f>IF(OR($B1924="",$C1924=""),"",$B1924&amp;"#"&amp;COUNTIFS($B$4:$B1924,$B1924,$C$4:$C1924,"&lt;&gt;"))</f>
        <v/>
      </c>
    </row>
    <row r="1925" spans="1:6" x14ac:dyDescent="0.3">
      <c r="A1925" s="19"/>
      <c r="B1925" s="17"/>
      <c r="C1925" s="18"/>
      <c r="D1925" s="17"/>
      <c r="E1925" s="17"/>
      <c r="F1925" s="21" t="str">
        <f>IF(OR($B1925="",$C1925=""),"",$B1925&amp;"#"&amp;COUNTIFS($B$4:$B1925,$B1925,$C$4:$C1925,"&lt;&gt;"))</f>
        <v/>
      </c>
    </row>
    <row r="1926" spans="1:6" x14ac:dyDescent="0.3">
      <c r="A1926" s="19"/>
      <c r="B1926" s="17"/>
      <c r="C1926" s="18"/>
      <c r="D1926" s="17"/>
      <c r="E1926" s="17"/>
      <c r="F1926" s="21" t="str">
        <f>IF(OR($B1926="",$C1926=""),"",$B1926&amp;"#"&amp;COUNTIFS($B$4:$B1926,$B1926,$C$4:$C1926,"&lt;&gt;"))</f>
        <v/>
      </c>
    </row>
    <row r="1927" spans="1:6" x14ac:dyDescent="0.3">
      <c r="A1927" s="19"/>
      <c r="B1927" s="17"/>
      <c r="C1927" s="18"/>
      <c r="D1927" s="17"/>
      <c r="E1927" s="17"/>
      <c r="F1927" s="21" t="str">
        <f>IF(OR($B1927="",$C1927=""),"",$B1927&amp;"#"&amp;COUNTIFS($B$4:$B1927,$B1927,$C$4:$C1927,"&lt;&gt;"))</f>
        <v/>
      </c>
    </row>
    <row r="1928" spans="1:6" x14ac:dyDescent="0.3">
      <c r="A1928" s="19"/>
      <c r="B1928" s="17"/>
      <c r="C1928" s="18"/>
      <c r="D1928" s="17"/>
      <c r="E1928" s="17"/>
      <c r="F1928" s="21" t="str">
        <f>IF(OR($B1928="",$C1928=""),"",$B1928&amp;"#"&amp;COUNTIFS($B$4:$B1928,$B1928,$C$4:$C1928,"&lt;&gt;"))</f>
        <v/>
      </c>
    </row>
    <row r="1929" spans="1:6" x14ac:dyDescent="0.3">
      <c r="A1929" s="19"/>
      <c r="B1929" s="17"/>
      <c r="C1929" s="18"/>
      <c r="D1929" s="17"/>
      <c r="E1929" s="17"/>
      <c r="F1929" s="21" t="str">
        <f>IF(OR($B1929="",$C1929=""),"",$B1929&amp;"#"&amp;COUNTIFS($B$4:$B1929,$B1929,$C$4:$C1929,"&lt;&gt;"))</f>
        <v/>
      </c>
    </row>
    <row r="1930" spans="1:6" x14ac:dyDescent="0.3">
      <c r="A1930" s="19"/>
      <c r="B1930" s="17"/>
      <c r="C1930" s="18"/>
      <c r="D1930" s="17"/>
      <c r="E1930" s="17"/>
      <c r="F1930" s="21" t="str">
        <f>IF(OR($B1930="",$C1930=""),"",$B1930&amp;"#"&amp;COUNTIFS($B$4:$B1930,$B1930,$C$4:$C1930,"&lt;&gt;"))</f>
        <v/>
      </c>
    </row>
    <row r="1931" spans="1:6" x14ac:dyDescent="0.3">
      <c r="A1931" s="19"/>
      <c r="B1931" s="17"/>
      <c r="C1931" s="18"/>
      <c r="D1931" s="17"/>
      <c r="E1931" s="17"/>
      <c r="F1931" s="21" t="str">
        <f>IF(OR($B1931="",$C1931=""),"",$B1931&amp;"#"&amp;COUNTIFS($B$4:$B1931,$B1931,$C$4:$C1931,"&lt;&gt;"))</f>
        <v/>
      </c>
    </row>
    <row r="1932" spans="1:6" x14ac:dyDescent="0.3">
      <c r="A1932" s="19"/>
      <c r="B1932" s="17"/>
      <c r="C1932" s="18"/>
      <c r="D1932" s="17"/>
      <c r="E1932" s="17"/>
      <c r="F1932" s="21" t="str">
        <f>IF(OR($B1932="",$C1932=""),"",$B1932&amp;"#"&amp;COUNTIFS($B$4:$B1932,$B1932,$C$4:$C1932,"&lt;&gt;"))</f>
        <v/>
      </c>
    </row>
    <row r="1933" spans="1:6" x14ac:dyDescent="0.3">
      <c r="A1933" s="19"/>
      <c r="B1933" s="17"/>
      <c r="C1933" s="18"/>
      <c r="D1933" s="17"/>
      <c r="E1933" s="17"/>
      <c r="F1933" s="21" t="str">
        <f>IF(OR($B1933="",$C1933=""),"",$B1933&amp;"#"&amp;COUNTIFS($B$4:$B1933,$B1933,$C$4:$C1933,"&lt;&gt;"))</f>
        <v/>
      </c>
    </row>
    <row r="1934" spans="1:6" x14ac:dyDescent="0.3">
      <c r="A1934" s="19"/>
      <c r="B1934" s="17"/>
      <c r="C1934" s="18"/>
      <c r="D1934" s="17"/>
      <c r="E1934" s="17"/>
      <c r="F1934" s="21" t="str">
        <f>IF(OR($B1934="",$C1934=""),"",$B1934&amp;"#"&amp;COUNTIFS($B$4:$B1934,$B1934,$C$4:$C1934,"&lt;&gt;"))</f>
        <v/>
      </c>
    </row>
    <row r="1935" spans="1:6" x14ac:dyDescent="0.3">
      <c r="A1935" s="19"/>
      <c r="B1935" s="17"/>
      <c r="C1935" s="18"/>
      <c r="D1935" s="17"/>
      <c r="E1935" s="17"/>
      <c r="F1935" s="21" t="str">
        <f>IF(OR($B1935="",$C1935=""),"",$B1935&amp;"#"&amp;COUNTIFS($B$4:$B1935,$B1935,$C$4:$C1935,"&lt;&gt;"))</f>
        <v/>
      </c>
    </row>
    <row r="1936" spans="1:6" x14ac:dyDescent="0.3">
      <c r="A1936" s="19"/>
      <c r="B1936" s="17"/>
      <c r="C1936" s="18"/>
      <c r="D1936" s="17"/>
      <c r="E1936" s="17"/>
      <c r="F1936" s="21" t="str">
        <f>IF(OR($B1936="",$C1936=""),"",$B1936&amp;"#"&amp;COUNTIFS($B$4:$B1936,$B1936,$C$4:$C1936,"&lt;&gt;"))</f>
        <v/>
      </c>
    </row>
    <row r="1937" spans="1:6" x14ac:dyDescent="0.3">
      <c r="A1937" s="19"/>
      <c r="B1937" s="17"/>
      <c r="C1937" s="18"/>
      <c r="D1937" s="17"/>
      <c r="E1937" s="17"/>
      <c r="F1937" s="21" t="str">
        <f>IF(OR($B1937="",$C1937=""),"",$B1937&amp;"#"&amp;COUNTIFS($B$4:$B1937,$B1937,$C$4:$C1937,"&lt;&gt;"))</f>
        <v/>
      </c>
    </row>
    <row r="1938" spans="1:6" x14ac:dyDescent="0.3">
      <c r="A1938" s="19"/>
      <c r="B1938" s="17"/>
      <c r="C1938" s="18"/>
      <c r="D1938" s="17"/>
      <c r="E1938" s="17"/>
      <c r="F1938" s="21" t="str">
        <f>IF(OR($B1938="",$C1938=""),"",$B1938&amp;"#"&amp;COUNTIFS($B$4:$B1938,$B1938,$C$4:$C1938,"&lt;&gt;"))</f>
        <v/>
      </c>
    </row>
    <row r="1939" spans="1:6" x14ac:dyDescent="0.3">
      <c r="A1939" s="19"/>
      <c r="B1939" s="17"/>
      <c r="C1939" s="18"/>
      <c r="D1939" s="17"/>
      <c r="E1939" s="17"/>
      <c r="F1939" s="21" t="str">
        <f>IF(OR($B1939="",$C1939=""),"",$B1939&amp;"#"&amp;COUNTIFS($B$4:$B1939,$B1939,$C$4:$C1939,"&lt;&gt;"))</f>
        <v/>
      </c>
    </row>
    <row r="1940" spans="1:6" x14ac:dyDescent="0.3">
      <c r="A1940" s="19"/>
      <c r="B1940" s="17"/>
      <c r="C1940" s="18"/>
      <c r="D1940" s="17"/>
      <c r="E1940" s="17"/>
      <c r="F1940" s="21" t="str">
        <f>IF(OR($B1940="",$C1940=""),"",$B1940&amp;"#"&amp;COUNTIFS($B$4:$B1940,$B1940,$C$4:$C1940,"&lt;&gt;"))</f>
        <v/>
      </c>
    </row>
    <row r="1941" spans="1:6" x14ac:dyDescent="0.3">
      <c r="A1941" s="19"/>
      <c r="B1941" s="17"/>
      <c r="C1941" s="18"/>
      <c r="D1941" s="17"/>
      <c r="E1941" s="17"/>
      <c r="F1941" s="21" t="str">
        <f>IF(OR($B1941="",$C1941=""),"",$B1941&amp;"#"&amp;COUNTIFS($B$4:$B1941,$B1941,$C$4:$C1941,"&lt;&gt;"))</f>
        <v/>
      </c>
    </row>
    <row r="1942" spans="1:6" x14ac:dyDescent="0.3">
      <c r="A1942" s="19"/>
      <c r="B1942" s="17"/>
      <c r="C1942" s="18"/>
      <c r="D1942" s="17"/>
      <c r="E1942" s="17"/>
      <c r="F1942" s="21" t="str">
        <f>IF(OR($B1942="",$C1942=""),"",$B1942&amp;"#"&amp;COUNTIFS($B$4:$B1942,$B1942,$C$4:$C1942,"&lt;&gt;"))</f>
        <v/>
      </c>
    </row>
    <row r="1943" spans="1:6" x14ac:dyDescent="0.3">
      <c r="A1943" s="19"/>
      <c r="B1943" s="17"/>
      <c r="C1943" s="18"/>
      <c r="D1943" s="17"/>
      <c r="E1943" s="17"/>
      <c r="F1943" s="21" t="str">
        <f>IF(OR($B1943="",$C1943=""),"",$B1943&amp;"#"&amp;COUNTIFS($B$4:$B1943,$B1943,$C$4:$C1943,"&lt;&gt;"))</f>
        <v/>
      </c>
    </row>
    <row r="1944" spans="1:6" x14ac:dyDescent="0.3">
      <c r="A1944" s="19"/>
      <c r="B1944" s="17"/>
      <c r="C1944" s="18"/>
      <c r="D1944" s="17"/>
      <c r="E1944" s="17"/>
      <c r="F1944" s="21" t="str">
        <f>IF(OR($B1944="",$C1944=""),"",$B1944&amp;"#"&amp;COUNTIFS($B$4:$B1944,$B1944,$C$4:$C1944,"&lt;&gt;"))</f>
        <v/>
      </c>
    </row>
    <row r="1945" spans="1:6" x14ac:dyDescent="0.3">
      <c r="A1945" s="19"/>
      <c r="B1945" s="17"/>
      <c r="C1945" s="18"/>
      <c r="D1945" s="17"/>
      <c r="E1945" s="17"/>
      <c r="F1945" s="21" t="str">
        <f>IF(OR($B1945="",$C1945=""),"",$B1945&amp;"#"&amp;COUNTIFS($B$4:$B1945,$B1945,$C$4:$C1945,"&lt;&gt;"))</f>
        <v/>
      </c>
    </row>
    <row r="1946" spans="1:6" x14ac:dyDescent="0.3">
      <c r="A1946" s="19"/>
      <c r="B1946" s="17"/>
      <c r="C1946" s="18"/>
      <c r="D1946" s="17"/>
      <c r="E1946" s="17"/>
      <c r="F1946" s="21" t="str">
        <f>IF(OR($B1946="",$C1946=""),"",$B1946&amp;"#"&amp;COUNTIFS($B$4:$B1946,$B1946,$C$4:$C1946,"&lt;&gt;"))</f>
        <v/>
      </c>
    </row>
    <row r="1947" spans="1:6" x14ac:dyDescent="0.3">
      <c r="A1947" s="19"/>
      <c r="B1947" s="17"/>
      <c r="C1947" s="18"/>
      <c r="D1947" s="17"/>
      <c r="E1947" s="17"/>
      <c r="F1947" s="21" t="str">
        <f>IF(OR($B1947="",$C1947=""),"",$B1947&amp;"#"&amp;COUNTIFS($B$4:$B1947,$B1947,$C$4:$C1947,"&lt;&gt;"))</f>
        <v/>
      </c>
    </row>
    <row r="1948" spans="1:6" x14ac:dyDescent="0.3">
      <c r="A1948" s="19"/>
      <c r="B1948" s="17"/>
      <c r="C1948" s="18"/>
      <c r="D1948" s="17"/>
      <c r="E1948" s="17"/>
      <c r="F1948" s="21" t="str">
        <f>IF(OR($B1948="",$C1948=""),"",$B1948&amp;"#"&amp;COUNTIFS($B$4:$B1948,$B1948,$C$4:$C1948,"&lt;&gt;"))</f>
        <v/>
      </c>
    </row>
    <row r="1949" spans="1:6" x14ac:dyDescent="0.3">
      <c r="A1949" s="19"/>
      <c r="B1949" s="17"/>
      <c r="C1949" s="18"/>
      <c r="D1949" s="17"/>
      <c r="E1949" s="17"/>
      <c r="F1949" s="21" t="str">
        <f>IF(OR($B1949="",$C1949=""),"",$B1949&amp;"#"&amp;COUNTIFS($B$4:$B1949,$B1949,$C$4:$C1949,"&lt;&gt;"))</f>
        <v/>
      </c>
    </row>
    <row r="1950" spans="1:6" x14ac:dyDescent="0.3">
      <c r="A1950" s="19"/>
      <c r="B1950" s="17"/>
      <c r="C1950" s="18"/>
      <c r="D1950" s="17"/>
      <c r="E1950" s="17"/>
      <c r="F1950" s="21" t="str">
        <f>IF(OR($B1950="",$C1950=""),"",$B1950&amp;"#"&amp;COUNTIFS($B$4:$B1950,$B1950,$C$4:$C1950,"&lt;&gt;"))</f>
        <v/>
      </c>
    </row>
    <row r="1951" spans="1:6" x14ac:dyDescent="0.3">
      <c r="A1951" s="19"/>
      <c r="B1951" s="17"/>
      <c r="C1951" s="18"/>
      <c r="D1951" s="17"/>
      <c r="E1951" s="17"/>
      <c r="F1951" s="21" t="str">
        <f>IF(OR($B1951="",$C1951=""),"",$B1951&amp;"#"&amp;COUNTIFS($B$4:$B1951,$B1951,$C$4:$C1951,"&lt;&gt;"))</f>
        <v/>
      </c>
    </row>
    <row r="1952" spans="1:6" x14ac:dyDescent="0.3">
      <c r="A1952" s="19"/>
      <c r="B1952" s="17"/>
      <c r="C1952" s="18"/>
      <c r="D1952" s="17"/>
      <c r="E1952" s="17"/>
      <c r="F1952" s="21" t="str">
        <f>IF(OR($B1952="",$C1952=""),"",$B1952&amp;"#"&amp;COUNTIFS($B$4:$B1952,$B1952,$C$4:$C1952,"&lt;&gt;"))</f>
        <v/>
      </c>
    </row>
    <row r="1953" spans="1:6" x14ac:dyDescent="0.3">
      <c r="A1953" s="19"/>
      <c r="B1953" s="17"/>
      <c r="C1953" s="18"/>
      <c r="D1953" s="17"/>
      <c r="E1953" s="17"/>
      <c r="F1953" s="21" t="str">
        <f>IF(OR($B1953="",$C1953=""),"",$B1953&amp;"#"&amp;COUNTIFS($B$4:$B1953,$B1953,$C$4:$C1953,"&lt;&gt;"))</f>
        <v/>
      </c>
    </row>
    <row r="1954" spans="1:6" x14ac:dyDescent="0.3">
      <c r="A1954" s="19"/>
      <c r="B1954" s="17"/>
      <c r="C1954" s="18"/>
      <c r="D1954" s="17"/>
      <c r="E1954" s="17"/>
      <c r="F1954" s="21" t="str">
        <f>IF(OR($B1954="",$C1954=""),"",$B1954&amp;"#"&amp;COUNTIFS($B$4:$B1954,$B1954,$C$4:$C1954,"&lt;&gt;"))</f>
        <v/>
      </c>
    </row>
    <row r="1955" spans="1:6" x14ac:dyDescent="0.3">
      <c r="A1955" s="19"/>
      <c r="B1955" s="17"/>
      <c r="C1955" s="18"/>
      <c r="D1955" s="17"/>
      <c r="E1955" s="17"/>
      <c r="F1955" s="21" t="str">
        <f>IF(OR($B1955="",$C1955=""),"",$B1955&amp;"#"&amp;COUNTIFS($B$4:$B1955,$B1955,$C$4:$C1955,"&lt;&gt;"))</f>
        <v/>
      </c>
    </row>
    <row r="1956" spans="1:6" x14ac:dyDescent="0.3">
      <c r="A1956" s="19"/>
      <c r="B1956" s="17"/>
      <c r="C1956" s="18"/>
      <c r="D1956" s="17"/>
      <c r="E1956" s="17"/>
      <c r="F1956" s="21" t="str">
        <f>IF(OR($B1956="",$C1956=""),"",$B1956&amp;"#"&amp;COUNTIFS($B$4:$B1956,$B1956,$C$4:$C1956,"&lt;&gt;"))</f>
        <v/>
      </c>
    </row>
    <row r="1957" spans="1:6" x14ac:dyDescent="0.3">
      <c r="A1957" s="19"/>
      <c r="B1957" s="17"/>
      <c r="C1957" s="18"/>
      <c r="D1957" s="17"/>
      <c r="E1957" s="17"/>
      <c r="F1957" s="21" t="str">
        <f>IF(OR($B1957="",$C1957=""),"",$B1957&amp;"#"&amp;COUNTIFS($B$4:$B1957,$B1957,$C$4:$C1957,"&lt;&gt;"))</f>
        <v/>
      </c>
    </row>
    <row r="1958" spans="1:6" x14ac:dyDescent="0.3">
      <c r="A1958" s="19"/>
      <c r="B1958" s="17"/>
      <c r="C1958" s="18"/>
      <c r="D1958" s="17"/>
      <c r="E1958" s="17"/>
      <c r="F1958" s="21" t="str">
        <f>IF(OR($B1958="",$C1958=""),"",$B1958&amp;"#"&amp;COUNTIFS($B$4:$B1958,$B1958,$C$4:$C1958,"&lt;&gt;"))</f>
        <v/>
      </c>
    </row>
    <row r="1959" spans="1:6" x14ac:dyDescent="0.3">
      <c r="A1959" s="19"/>
      <c r="B1959" s="17"/>
      <c r="C1959" s="18"/>
      <c r="D1959" s="17"/>
      <c r="E1959" s="17"/>
      <c r="F1959" s="21" t="str">
        <f>IF(OR($B1959="",$C1959=""),"",$B1959&amp;"#"&amp;COUNTIFS($B$4:$B1959,$B1959,$C$4:$C1959,"&lt;&gt;"))</f>
        <v/>
      </c>
    </row>
    <row r="1960" spans="1:6" x14ac:dyDescent="0.3">
      <c r="A1960" s="19"/>
      <c r="B1960" s="17"/>
      <c r="C1960" s="18"/>
      <c r="D1960" s="17"/>
      <c r="E1960" s="17"/>
      <c r="F1960" s="21" t="str">
        <f>IF(OR($B1960="",$C1960=""),"",$B1960&amp;"#"&amp;COUNTIFS($B$4:$B1960,$B1960,$C$4:$C1960,"&lt;&gt;"))</f>
        <v/>
      </c>
    </row>
    <row r="1961" spans="1:6" x14ac:dyDescent="0.3">
      <c r="A1961" s="19"/>
      <c r="B1961" s="17"/>
      <c r="C1961" s="18"/>
      <c r="D1961" s="17"/>
      <c r="E1961" s="17"/>
      <c r="F1961" s="21" t="str">
        <f>IF(OR($B1961="",$C1961=""),"",$B1961&amp;"#"&amp;COUNTIFS($B$4:$B1961,$B1961,$C$4:$C1961,"&lt;&gt;"))</f>
        <v/>
      </c>
    </row>
    <row r="1962" spans="1:6" x14ac:dyDescent="0.3">
      <c r="A1962" s="19"/>
      <c r="B1962" s="17"/>
      <c r="C1962" s="18"/>
      <c r="D1962" s="17"/>
      <c r="E1962" s="17"/>
      <c r="F1962" s="21" t="str">
        <f>IF(OR($B1962="",$C1962=""),"",$B1962&amp;"#"&amp;COUNTIFS($B$4:$B1962,$B1962,$C$4:$C1962,"&lt;&gt;"))</f>
        <v/>
      </c>
    </row>
    <row r="1963" spans="1:6" x14ac:dyDescent="0.3">
      <c r="A1963" s="19"/>
      <c r="B1963" s="17"/>
      <c r="C1963" s="18"/>
      <c r="D1963" s="17"/>
      <c r="E1963" s="17"/>
      <c r="F1963" s="21" t="str">
        <f>IF(OR($B1963="",$C1963=""),"",$B1963&amp;"#"&amp;COUNTIFS($B$4:$B1963,$B1963,$C$4:$C1963,"&lt;&gt;"))</f>
        <v/>
      </c>
    </row>
    <row r="1964" spans="1:6" x14ac:dyDescent="0.3">
      <c r="A1964" s="19"/>
      <c r="B1964" s="17"/>
      <c r="C1964" s="18"/>
      <c r="D1964" s="17"/>
      <c r="E1964" s="17"/>
      <c r="F1964" s="21" t="str">
        <f>IF(OR($B1964="",$C1964=""),"",$B1964&amp;"#"&amp;COUNTIFS($B$4:$B1964,$B1964,$C$4:$C1964,"&lt;&gt;"))</f>
        <v/>
      </c>
    </row>
    <row r="1965" spans="1:6" x14ac:dyDescent="0.3">
      <c r="A1965" s="19"/>
      <c r="B1965" s="17"/>
      <c r="C1965" s="18"/>
      <c r="D1965" s="17"/>
      <c r="E1965" s="17"/>
      <c r="F1965" s="21" t="str">
        <f>IF(OR($B1965="",$C1965=""),"",$B1965&amp;"#"&amp;COUNTIFS($B$4:$B1965,$B1965,$C$4:$C1965,"&lt;&gt;"))</f>
        <v/>
      </c>
    </row>
    <row r="1966" spans="1:6" x14ac:dyDescent="0.3">
      <c r="A1966" s="19"/>
      <c r="B1966" s="17"/>
      <c r="C1966" s="18"/>
      <c r="D1966" s="17"/>
      <c r="E1966" s="17"/>
      <c r="F1966" s="21" t="str">
        <f>IF(OR($B1966="",$C1966=""),"",$B1966&amp;"#"&amp;COUNTIFS($B$4:$B1966,$B1966,$C$4:$C1966,"&lt;&gt;"))</f>
        <v/>
      </c>
    </row>
    <row r="1967" spans="1:6" x14ac:dyDescent="0.3">
      <c r="A1967" s="19"/>
      <c r="B1967" s="17"/>
      <c r="C1967" s="18"/>
      <c r="D1967" s="17"/>
      <c r="E1967" s="17"/>
      <c r="F1967" s="21" t="str">
        <f>IF(OR($B1967="",$C1967=""),"",$B1967&amp;"#"&amp;COUNTIFS($B$4:$B1967,$B1967,$C$4:$C1967,"&lt;&gt;"))</f>
        <v/>
      </c>
    </row>
    <row r="1968" spans="1:6" x14ac:dyDescent="0.3">
      <c r="A1968" s="19"/>
      <c r="B1968" s="17"/>
      <c r="C1968" s="18"/>
      <c r="D1968" s="17"/>
      <c r="E1968" s="17"/>
      <c r="F1968" s="21" t="str">
        <f>IF(OR($B1968="",$C1968=""),"",$B1968&amp;"#"&amp;COUNTIFS($B$4:$B1968,$B1968,$C$4:$C1968,"&lt;&gt;"))</f>
        <v/>
      </c>
    </row>
    <row r="1969" spans="1:6" x14ac:dyDescent="0.3">
      <c r="A1969" s="19"/>
      <c r="B1969" s="17"/>
      <c r="C1969" s="18"/>
      <c r="D1969" s="17"/>
      <c r="E1969" s="17"/>
      <c r="F1969" s="21" t="str">
        <f>IF(OR($B1969="",$C1969=""),"",$B1969&amp;"#"&amp;COUNTIFS($B$4:$B1969,$B1969,$C$4:$C1969,"&lt;&gt;"))</f>
        <v/>
      </c>
    </row>
    <row r="1970" spans="1:6" x14ac:dyDescent="0.3">
      <c r="A1970" s="19"/>
      <c r="B1970" s="17"/>
      <c r="C1970" s="18"/>
      <c r="D1970" s="17"/>
      <c r="E1970" s="17"/>
      <c r="F1970" s="21" t="str">
        <f>IF(OR($B1970="",$C1970=""),"",$B1970&amp;"#"&amp;COUNTIFS($B$4:$B1970,$B1970,$C$4:$C1970,"&lt;&gt;"))</f>
        <v/>
      </c>
    </row>
    <row r="1971" spans="1:6" x14ac:dyDescent="0.3">
      <c r="A1971" s="19"/>
      <c r="B1971" s="17"/>
      <c r="C1971" s="18"/>
      <c r="D1971" s="17"/>
      <c r="E1971" s="17"/>
      <c r="F1971" s="21" t="str">
        <f>IF(OR($B1971="",$C1971=""),"",$B1971&amp;"#"&amp;COUNTIFS($B$4:$B1971,$B1971,$C$4:$C1971,"&lt;&gt;"))</f>
        <v/>
      </c>
    </row>
    <row r="1972" spans="1:6" x14ac:dyDescent="0.3">
      <c r="A1972" s="19"/>
      <c r="B1972" s="17"/>
      <c r="C1972" s="18"/>
      <c r="D1972" s="17"/>
      <c r="E1972" s="17"/>
      <c r="F1972" s="21" t="str">
        <f>IF(OR($B1972="",$C1972=""),"",$B1972&amp;"#"&amp;COUNTIFS($B$4:$B1972,$B1972,$C$4:$C1972,"&lt;&gt;"))</f>
        <v/>
      </c>
    </row>
    <row r="1973" spans="1:6" x14ac:dyDescent="0.3">
      <c r="A1973" s="19"/>
      <c r="B1973" s="17"/>
      <c r="C1973" s="18"/>
      <c r="D1973" s="17"/>
      <c r="E1973" s="17"/>
      <c r="F1973" s="21" t="str">
        <f>IF(OR($B1973="",$C1973=""),"",$B1973&amp;"#"&amp;COUNTIFS($B$4:$B1973,$B1973,$C$4:$C1973,"&lt;&gt;"))</f>
        <v/>
      </c>
    </row>
    <row r="1974" spans="1:6" x14ac:dyDescent="0.3">
      <c r="A1974" s="19"/>
      <c r="B1974" s="17"/>
      <c r="C1974" s="18"/>
      <c r="D1974" s="17"/>
      <c r="E1974" s="17"/>
      <c r="F1974" s="21" t="str">
        <f>IF(OR($B1974="",$C1974=""),"",$B1974&amp;"#"&amp;COUNTIFS($B$4:$B1974,$B1974,$C$4:$C1974,"&lt;&gt;"))</f>
        <v/>
      </c>
    </row>
    <row r="1975" spans="1:6" x14ac:dyDescent="0.3">
      <c r="A1975" s="19"/>
      <c r="B1975" s="17"/>
      <c r="C1975" s="18"/>
      <c r="D1975" s="17"/>
      <c r="E1975" s="17"/>
      <c r="F1975" s="21" t="str">
        <f>IF(OR($B1975="",$C1975=""),"",$B1975&amp;"#"&amp;COUNTIFS($B$4:$B1975,$B1975,$C$4:$C1975,"&lt;&gt;"))</f>
        <v/>
      </c>
    </row>
    <row r="1976" spans="1:6" x14ac:dyDescent="0.3">
      <c r="A1976" s="19"/>
      <c r="B1976" s="17"/>
      <c r="C1976" s="18"/>
      <c r="D1976" s="17"/>
      <c r="E1976" s="17"/>
      <c r="F1976" s="21" t="str">
        <f>IF(OR($B1976="",$C1976=""),"",$B1976&amp;"#"&amp;COUNTIFS($B$4:$B1976,$B1976,$C$4:$C1976,"&lt;&gt;"))</f>
        <v/>
      </c>
    </row>
    <row r="1977" spans="1:6" x14ac:dyDescent="0.3">
      <c r="A1977" s="19"/>
      <c r="B1977" s="17"/>
      <c r="C1977" s="18"/>
      <c r="D1977" s="17"/>
      <c r="E1977" s="17"/>
      <c r="F1977" s="21" t="str">
        <f>IF(OR($B1977="",$C1977=""),"",$B1977&amp;"#"&amp;COUNTIFS($B$4:$B1977,$B1977,$C$4:$C1977,"&lt;&gt;"))</f>
        <v/>
      </c>
    </row>
    <row r="1978" spans="1:6" x14ac:dyDescent="0.3">
      <c r="A1978" s="19"/>
      <c r="B1978" s="17"/>
      <c r="C1978" s="18"/>
      <c r="D1978" s="17"/>
      <c r="E1978" s="17"/>
      <c r="F1978" s="21" t="str">
        <f>IF(OR($B1978="",$C1978=""),"",$B1978&amp;"#"&amp;COUNTIFS($B$4:$B1978,$B1978,$C$4:$C1978,"&lt;&gt;"))</f>
        <v/>
      </c>
    </row>
    <row r="1979" spans="1:6" x14ac:dyDescent="0.3">
      <c r="A1979" s="19"/>
      <c r="B1979" s="17"/>
      <c r="C1979" s="18"/>
      <c r="D1979" s="17"/>
      <c r="E1979" s="17"/>
      <c r="F1979" s="21" t="str">
        <f>IF(OR($B1979="",$C1979=""),"",$B1979&amp;"#"&amp;COUNTIFS($B$4:$B1979,$B1979,$C$4:$C1979,"&lt;&gt;"))</f>
        <v/>
      </c>
    </row>
    <row r="1980" spans="1:6" x14ac:dyDescent="0.3">
      <c r="A1980" s="19"/>
      <c r="B1980" s="17"/>
      <c r="C1980" s="18"/>
      <c r="D1980" s="17"/>
      <c r="E1980" s="17"/>
      <c r="F1980" s="21" t="str">
        <f>IF(OR($B1980="",$C1980=""),"",$B1980&amp;"#"&amp;COUNTIFS($B$4:$B1980,$B1980,$C$4:$C1980,"&lt;&gt;"))</f>
        <v/>
      </c>
    </row>
    <row r="1981" spans="1:6" x14ac:dyDescent="0.3">
      <c r="A1981" s="19"/>
      <c r="B1981" s="17"/>
      <c r="C1981" s="18"/>
      <c r="D1981" s="17"/>
      <c r="E1981" s="17"/>
      <c r="F1981" s="21" t="str">
        <f>IF(OR($B1981="",$C1981=""),"",$B1981&amp;"#"&amp;COUNTIFS($B$4:$B1981,$B1981,$C$4:$C1981,"&lt;&gt;"))</f>
        <v/>
      </c>
    </row>
    <row r="1982" spans="1:6" x14ac:dyDescent="0.3">
      <c r="A1982" s="19"/>
      <c r="B1982" s="17"/>
      <c r="C1982" s="18"/>
      <c r="D1982" s="17"/>
      <c r="E1982" s="17"/>
      <c r="F1982" s="21" t="str">
        <f>IF(OR($B1982="",$C1982=""),"",$B1982&amp;"#"&amp;COUNTIFS($B$4:$B1982,$B1982,$C$4:$C1982,"&lt;&gt;"))</f>
        <v/>
      </c>
    </row>
    <row r="1983" spans="1:6" x14ac:dyDescent="0.3">
      <c r="A1983" s="19"/>
      <c r="B1983" s="17"/>
      <c r="C1983" s="18"/>
      <c r="D1983" s="17"/>
      <c r="E1983" s="17"/>
      <c r="F1983" s="21" t="str">
        <f>IF(OR($B1983="",$C1983=""),"",$B1983&amp;"#"&amp;COUNTIFS($B$4:$B1983,$B1983,$C$4:$C1983,"&lt;&gt;"))</f>
        <v/>
      </c>
    </row>
    <row r="1984" spans="1:6" x14ac:dyDescent="0.3">
      <c r="A1984" s="19"/>
      <c r="B1984" s="17"/>
      <c r="C1984" s="18"/>
      <c r="D1984" s="17"/>
      <c r="E1984" s="17"/>
      <c r="F1984" s="21" t="str">
        <f>IF(OR($B1984="",$C1984=""),"",$B1984&amp;"#"&amp;COUNTIFS($B$4:$B1984,$B1984,$C$4:$C1984,"&lt;&gt;"))</f>
        <v/>
      </c>
    </row>
    <row r="1985" spans="1:6" x14ac:dyDescent="0.3">
      <c r="A1985" s="19"/>
      <c r="B1985" s="17"/>
      <c r="C1985" s="18"/>
      <c r="D1985" s="17"/>
      <c r="E1985" s="17"/>
      <c r="F1985" s="21" t="str">
        <f>IF(OR($B1985="",$C1985=""),"",$B1985&amp;"#"&amp;COUNTIFS($B$4:$B1985,$B1985,$C$4:$C1985,"&lt;&gt;"))</f>
        <v/>
      </c>
    </row>
    <row r="1986" spans="1:6" x14ac:dyDescent="0.3">
      <c r="A1986" s="19"/>
      <c r="B1986" s="17"/>
      <c r="C1986" s="18"/>
      <c r="D1986" s="17"/>
      <c r="E1986" s="17"/>
      <c r="F1986" s="21" t="str">
        <f>IF(OR($B1986="",$C1986=""),"",$B1986&amp;"#"&amp;COUNTIFS($B$4:$B1986,$B1986,$C$4:$C1986,"&lt;&gt;"))</f>
        <v/>
      </c>
    </row>
    <row r="1987" spans="1:6" x14ac:dyDescent="0.3">
      <c r="A1987" s="19"/>
      <c r="B1987" s="17"/>
      <c r="C1987" s="18"/>
      <c r="D1987" s="17"/>
      <c r="E1987" s="17"/>
      <c r="F1987" s="21" t="str">
        <f>IF(OR($B1987="",$C1987=""),"",$B1987&amp;"#"&amp;COUNTIFS($B$4:$B1987,$B1987,$C$4:$C1987,"&lt;&gt;"))</f>
        <v/>
      </c>
    </row>
    <row r="1988" spans="1:6" x14ac:dyDescent="0.3">
      <c r="A1988" s="19"/>
      <c r="B1988" s="17"/>
      <c r="C1988" s="18"/>
      <c r="D1988" s="17"/>
      <c r="E1988" s="17"/>
      <c r="F1988" s="21" t="str">
        <f>IF(OR($B1988="",$C1988=""),"",$B1988&amp;"#"&amp;COUNTIFS($B$4:$B1988,$B1988,$C$4:$C1988,"&lt;&gt;"))</f>
        <v/>
      </c>
    </row>
    <row r="1989" spans="1:6" x14ac:dyDescent="0.3">
      <c r="A1989" s="19"/>
      <c r="B1989" s="17"/>
      <c r="C1989" s="18"/>
      <c r="D1989" s="17"/>
      <c r="E1989" s="17"/>
      <c r="F1989" s="21" t="str">
        <f>IF(OR($B1989="",$C1989=""),"",$B1989&amp;"#"&amp;COUNTIFS($B$4:$B1989,$B1989,$C$4:$C1989,"&lt;&gt;"))</f>
        <v/>
      </c>
    </row>
    <row r="1990" spans="1:6" x14ac:dyDescent="0.3">
      <c r="A1990" s="19"/>
      <c r="B1990" s="17"/>
      <c r="C1990" s="18"/>
      <c r="D1990" s="17"/>
      <c r="E1990" s="17"/>
      <c r="F1990" s="21" t="str">
        <f>IF(OR($B1990="",$C1990=""),"",$B1990&amp;"#"&amp;COUNTIFS($B$4:$B1990,$B1990,$C$4:$C1990,"&lt;&gt;"))</f>
        <v/>
      </c>
    </row>
    <row r="1991" spans="1:6" x14ac:dyDescent="0.3">
      <c r="A1991" s="19"/>
      <c r="B1991" s="17"/>
      <c r="C1991" s="18"/>
      <c r="D1991" s="17"/>
      <c r="E1991" s="17"/>
      <c r="F1991" s="21" t="str">
        <f>IF(OR($B1991="",$C1991=""),"",$B1991&amp;"#"&amp;COUNTIFS($B$4:$B1991,$B1991,$C$4:$C1991,"&lt;&gt;"))</f>
        <v/>
      </c>
    </row>
    <row r="1992" spans="1:6" x14ac:dyDescent="0.3">
      <c r="A1992" s="19"/>
      <c r="B1992" s="17"/>
      <c r="C1992" s="18"/>
      <c r="D1992" s="17"/>
      <c r="E1992" s="17"/>
      <c r="F1992" s="21" t="str">
        <f>IF(OR($B1992="",$C1992=""),"",$B1992&amp;"#"&amp;COUNTIFS($B$4:$B1992,$B1992,$C$4:$C1992,"&lt;&gt;"))</f>
        <v/>
      </c>
    </row>
    <row r="1993" spans="1:6" x14ac:dyDescent="0.3">
      <c r="A1993" s="19"/>
      <c r="B1993" s="17"/>
      <c r="C1993" s="18"/>
      <c r="D1993" s="17"/>
      <c r="E1993" s="17"/>
      <c r="F1993" s="21" t="str">
        <f>IF(OR($B1993="",$C1993=""),"",$B1993&amp;"#"&amp;COUNTIFS($B$4:$B1993,$B1993,$C$4:$C1993,"&lt;&gt;"))</f>
        <v/>
      </c>
    </row>
    <row r="1994" spans="1:6" x14ac:dyDescent="0.3">
      <c r="A1994" s="19"/>
      <c r="B1994" s="17"/>
      <c r="C1994" s="18"/>
      <c r="D1994" s="17"/>
      <c r="E1994" s="17"/>
      <c r="F1994" s="21" t="str">
        <f>IF(OR($B1994="",$C1994=""),"",$B1994&amp;"#"&amp;COUNTIFS($B$4:$B1994,$B1994,$C$4:$C1994,"&lt;&gt;"))</f>
        <v/>
      </c>
    </row>
    <row r="1995" spans="1:6" x14ac:dyDescent="0.3">
      <c r="A1995" s="19"/>
      <c r="B1995" s="17"/>
      <c r="C1995" s="18"/>
      <c r="D1995" s="17"/>
      <c r="E1995" s="17"/>
      <c r="F1995" s="21" t="str">
        <f>IF(OR($B1995="",$C1995=""),"",$B1995&amp;"#"&amp;COUNTIFS($B$4:$B1995,$B1995,$C$4:$C1995,"&lt;&gt;"))</f>
        <v/>
      </c>
    </row>
    <row r="1996" spans="1:6" x14ac:dyDescent="0.3">
      <c r="A1996" s="19"/>
      <c r="B1996" s="17"/>
      <c r="C1996" s="18"/>
      <c r="D1996" s="17"/>
      <c r="E1996" s="17"/>
      <c r="F1996" s="21" t="str">
        <f>IF(OR($B1996="",$C1996=""),"",$B1996&amp;"#"&amp;COUNTIFS($B$4:$B1996,$B1996,$C$4:$C1996,"&lt;&gt;"))</f>
        <v/>
      </c>
    </row>
    <row r="1997" spans="1:6" x14ac:dyDescent="0.3">
      <c r="A1997" s="19"/>
      <c r="B1997" s="17"/>
      <c r="C1997" s="18"/>
      <c r="D1997" s="17"/>
      <c r="E1997" s="17"/>
      <c r="F1997" s="21" t="str">
        <f>IF(OR($B1997="",$C1997=""),"",$B1997&amp;"#"&amp;COUNTIFS($B$4:$B1997,$B1997,$C$4:$C1997,"&lt;&gt;"))</f>
        <v/>
      </c>
    </row>
    <row r="1998" spans="1:6" x14ac:dyDescent="0.3">
      <c r="A1998" s="19"/>
      <c r="B1998" s="17"/>
      <c r="C1998" s="18"/>
      <c r="D1998" s="17"/>
      <c r="E1998" s="17"/>
      <c r="F1998" s="21" t="str">
        <f>IF(OR($B1998="",$C1998=""),"",$B1998&amp;"#"&amp;COUNTIFS($B$4:$B1998,$B1998,$C$4:$C1998,"&lt;&gt;"))</f>
        <v/>
      </c>
    </row>
    <row r="1999" spans="1:6" x14ac:dyDescent="0.3">
      <c r="A1999" s="19"/>
      <c r="B1999" s="17"/>
      <c r="C1999" s="18"/>
      <c r="D1999" s="17"/>
      <c r="E1999" s="17"/>
      <c r="F1999" s="21" t="str">
        <f>IF(OR($B1999="",$C1999=""),"",$B1999&amp;"#"&amp;COUNTIFS($B$4:$B1999,$B1999,$C$4:$C1999,"&lt;&gt;"))</f>
        <v/>
      </c>
    </row>
    <row r="2000" spans="1:6" x14ac:dyDescent="0.3">
      <c r="A2000" s="19"/>
      <c r="B2000" s="17"/>
      <c r="C2000" s="18"/>
      <c r="D2000" s="17"/>
      <c r="E2000" s="17"/>
      <c r="F2000" s="21" t="str">
        <f>IF(OR($B2000="",$C2000=""),"",$B2000&amp;"#"&amp;COUNTIFS($B$4:$B2000,$B2000,$C$4:$C2000,"&lt;&gt;"))</f>
        <v/>
      </c>
    </row>
    <row r="2001" spans="1:6" x14ac:dyDescent="0.3">
      <c r="A2001" s="19"/>
      <c r="B2001" s="17"/>
      <c r="C2001" s="18"/>
      <c r="D2001" s="17"/>
      <c r="E2001" s="17"/>
      <c r="F2001" s="21" t="str">
        <f>IF(OR($B2001="",$C2001=""),"",$B2001&amp;"#"&amp;COUNTIFS($B$4:$B2001,$B2001,$C$4:$C2001,"&lt;&gt;"))</f>
        <v/>
      </c>
    </row>
    <row r="2002" spans="1:6" x14ac:dyDescent="0.3">
      <c r="A2002" s="19"/>
      <c r="B2002" s="17"/>
      <c r="C2002" s="18"/>
      <c r="D2002" s="17"/>
      <c r="E2002" s="17"/>
      <c r="F2002" s="21" t="str">
        <f>IF(OR($B2002="",$C2002=""),"",$B2002&amp;"#"&amp;COUNTIFS($B$4:$B2002,$B2002,$C$4:$C2002,"&lt;&gt;"))</f>
        <v/>
      </c>
    </row>
    <row r="2003" spans="1:6" x14ac:dyDescent="0.3">
      <c r="A2003" s="19"/>
      <c r="B2003" s="17"/>
      <c r="C2003" s="18"/>
      <c r="D2003" s="17"/>
      <c r="E2003" s="17"/>
      <c r="F2003" s="21" t="str">
        <f>IF(OR($B2003="",$C2003=""),"",$B2003&amp;"#"&amp;COUNTIFS($B$4:$B2003,$B2003,$C$4:$C2003,"&lt;&gt;"))</f>
        <v/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500-000000000000}">
          <x14:formula1>
            <xm:f>Bills!$A$4:$A$503</xm:f>
          </x14:formula1>
          <xm:sqref>B4:B2003</xm:sqref>
        </x14:dataValidation>
        <x14:dataValidation type="list" allowBlank="1" xr:uid="{00000000-0002-0000-0500-000001000000}">
          <x14:formula1>
            <xm:f>Lists!$E$1:$E$6</xm:f>
          </x14:formula1>
          <xm:sqref>D4:D2003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2563EB"/>
    <pageSetUpPr fitToPage="1"/>
  </sheetPr>
  <dimension ref="A1:H48"/>
  <sheetViews>
    <sheetView showGridLines="0" workbookViewId="0"/>
  </sheetViews>
  <sheetFormatPr defaultRowHeight="14.4" x14ac:dyDescent="0.3"/>
  <cols>
    <col min="1" max="1" width="11" customWidth="1"/>
    <col min="2" max="2" width="38" customWidth="1"/>
    <col min="3" max="3" width="7" customWidth="1"/>
    <col min="4" max="5" width="12" customWidth="1"/>
    <col min="6" max="6" width="14" customWidth="1"/>
    <col min="7" max="7" width="3" customWidth="1"/>
    <col min="8" max="8" width="8" customWidth="1"/>
  </cols>
  <sheetData>
    <row r="1" spans="1:8" ht="22.2" x14ac:dyDescent="0.3">
      <c r="A1" s="34" t="str">
        <f>Settings!B3</f>
        <v>Sehat Nursing Home</v>
      </c>
      <c r="B1" s="35"/>
      <c r="C1" s="35"/>
      <c r="D1" s="35"/>
      <c r="E1" s="35"/>
      <c r="F1" s="35"/>
    </row>
    <row r="2" spans="1:8" x14ac:dyDescent="0.3">
      <c r="A2" s="40" t="str">
        <f>Settings!B4</f>
        <v>45, Civil Lines, Ludhiana, Punjab 141001</v>
      </c>
      <c r="B2" s="35"/>
      <c r="C2" s="35"/>
      <c r="D2" s="35"/>
      <c r="E2" s="35"/>
      <c r="F2" s="35"/>
    </row>
    <row r="3" spans="1:8" x14ac:dyDescent="0.3">
      <c r="A3" s="49" t="str">
        <f>"Phone: "&amp;Settings!B5&amp;"   ·   "&amp;Settings!B6</f>
        <v>Phone: 0161 400 0000   ·   Clinical Establishment Reg. No. [ ]</v>
      </c>
      <c r="B3" s="35"/>
      <c r="C3" s="35"/>
      <c r="D3" s="35"/>
      <c r="E3" s="35"/>
      <c r="F3" s="35"/>
    </row>
    <row r="5" spans="1:8" ht="17.399999999999999" x14ac:dyDescent="0.3">
      <c r="A5" s="41" t="s">
        <v>120</v>
      </c>
      <c r="B5" s="35"/>
      <c r="C5" s="35"/>
      <c r="D5" s="35"/>
      <c r="E5" s="35"/>
      <c r="F5" s="35"/>
    </row>
    <row r="6" spans="1:8" x14ac:dyDescent="0.3">
      <c r="H6" s="22" t="s">
        <v>121</v>
      </c>
    </row>
    <row r="7" spans="1:8" x14ac:dyDescent="0.3">
      <c r="A7" s="12" t="s">
        <v>78</v>
      </c>
      <c r="B7" s="23" t="s">
        <v>99</v>
      </c>
      <c r="D7" s="12" t="s">
        <v>122</v>
      </c>
      <c r="E7" s="45">
        <f>IF($H$7="","",INDEX(Bills!$B:$B,$H$7))</f>
        <v>46328</v>
      </c>
      <c r="F7" s="35"/>
      <c r="H7" s="22">
        <f>IFERROR(MATCH($B$7,Bills!$A:$A,0),"")</f>
        <v>6</v>
      </c>
    </row>
    <row r="8" spans="1:8" x14ac:dyDescent="0.3">
      <c r="A8" s="12" t="s">
        <v>123</v>
      </c>
      <c r="B8" s="12" t="str">
        <f>IF($H$7="","",INDEX(Bills!$C:$C,$H$7))</f>
        <v>Gurmeet Kaur</v>
      </c>
      <c r="D8" s="12" t="s">
        <v>81</v>
      </c>
      <c r="E8" s="43" t="str">
        <f>IF($H$7="","",INDEX(Bills!$D:$D,$H$7))</f>
        <v>P-0007</v>
      </c>
      <c r="F8" s="35"/>
    </row>
    <row r="9" spans="1:8" x14ac:dyDescent="0.3">
      <c r="A9" s="12" t="s">
        <v>124</v>
      </c>
      <c r="B9" t="str">
        <f>IF($H$7="","",INDEX(Bills!$F:$F,$H$7))</f>
        <v>Ward (Dr. R. Kaur)</v>
      </c>
      <c r="D9" s="12" t="s">
        <v>31</v>
      </c>
      <c r="E9" s="43" t="str">
        <f>IF($H$7="","",INDEX(Bills!$E:$E,$H$7))</f>
        <v>98140 77777</v>
      </c>
      <c r="F9" s="35"/>
    </row>
    <row r="11" spans="1:8" ht="31.95" customHeight="1" x14ac:dyDescent="0.3">
      <c r="A11" s="16" t="s">
        <v>125</v>
      </c>
      <c r="B11" s="16" t="s">
        <v>39</v>
      </c>
      <c r="C11" s="16" t="s">
        <v>106</v>
      </c>
      <c r="D11" s="16" t="s">
        <v>41</v>
      </c>
      <c r="E11" s="16" t="s">
        <v>84</v>
      </c>
      <c r="F11" s="16" t="s">
        <v>107</v>
      </c>
    </row>
    <row r="12" spans="1:8" x14ac:dyDescent="0.3">
      <c r="A12" s="24">
        <f>IF($H12="","",1)</f>
        <v>1</v>
      </c>
      <c r="B12" s="25" t="str">
        <f>IF($H12="","",INDEX('Bill lines'!$C:$C,$H12))</f>
        <v>Room charges: general ward (per day)</v>
      </c>
      <c r="C12" s="24">
        <f>IF($H12="","",IF(INDEX('Bill lines'!$E:$E,$H12)="",1,INDEX('Bill lines'!$E:$E,$H12)))</f>
        <v>3</v>
      </c>
      <c r="D12" s="26">
        <f>IF($H12="","",INDEX('Bill lines'!$F:$F,$H12))</f>
        <v>1500</v>
      </c>
      <c r="E12" s="26" t="str">
        <f>IF($H12="","",IF(N(INDEX('Bill lines'!$H:$H,$H12))=0,"",INDEX('Bill lines'!$H:$H,$H12)))</f>
        <v/>
      </c>
      <c r="F12" s="26">
        <f>IF($H12="","",INDEX('Bill lines'!$I:$I,$H12))</f>
        <v>4500</v>
      </c>
      <c r="H12" s="27">
        <f>IF($B$7="","",IFERROR(MATCH($B$7&amp;"#1",'Bill lines'!$J:$J,0),""))</f>
        <v>10</v>
      </c>
    </row>
    <row r="13" spans="1:8" x14ac:dyDescent="0.3">
      <c r="A13" s="24">
        <f>IF($H13="","",2)</f>
        <v>2</v>
      </c>
      <c r="B13" s="25" t="str">
        <f>IF($H13="","",INDEX('Bill lines'!$C:$C,$H13))</f>
        <v>Nursing charges (per day)</v>
      </c>
      <c r="C13" s="24">
        <f>IF($H13="","",IF(INDEX('Bill lines'!$E:$E,$H13)="",1,INDEX('Bill lines'!$E:$E,$H13)))</f>
        <v>3</v>
      </c>
      <c r="D13" s="26">
        <f>IF($H13="","",INDEX('Bill lines'!$F:$F,$H13))</f>
        <v>500</v>
      </c>
      <c r="E13" s="26" t="str">
        <f>IF($H13="","",IF(N(INDEX('Bill lines'!$H:$H,$H13))=0,"",INDEX('Bill lines'!$H:$H,$H13)))</f>
        <v/>
      </c>
      <c r="F13" s="26">
        <f>IF($H13="","",INDEX('Bill lines'!$I:$I,$H13))</f>
        <v>1500</v>
      </c>
      <c r="H13" s="27">
        <f>IF($B$7="","",IFERROR(MATCH($B$7&amp;"#2",'Bill lines'!$J:$J,0),""))</f>
        <v>11</v>
      </c>
    </row>
    <row r="14" spans="1:8" x14ac:dyDescent="0.3">
      <c r="A14" s="24">
        <f>IF($H14="","",3)</f>
        <v>3</v>
      </c>
      <c r="B14" s="25" t="str">
        <f>IF($H14="","",INDEX('Bill lines'!$C:$C,$H14))</f>
        <v>Doctor visit (inpatient)</v>
      </c>
      <c r="C14" s="24">
        <f>IF($H14="","",IF(INDEX('Bill lines'!$E:$E,$H14)="",1,INDEX('Bill lines'!$E:$E,$H14)))</f>
        <v>4</v>
      </c>
      <c r="D14" s="26">
        <f>IF($H14="","",INDEX('Bill lines'!$F:$F,$H14))</f>
        <v>600</v>
      </c>
      <c r="E14" s="26" t="str">
        <f>IF($H14="","",IF(N(INDEX('Bill lines'!$H:$H,$H14))=0,"",INDEX('Bill lines'!$H:$H,$H14)))</f>
        <v/>
      </c>
      <c r="F14" s="26">
        <f>IF($H14="","",INDEX('Bill lines'!$I:$I,$H14))</f>
        <v>2400</v>
      </c>
      <c r="H14" s="27">
        <f>IF($B$7="","",IFERROR(MATCH($B$7&amp;"#3",'Bill lines'!$J:$J,0),""))</f>
        <v>12</v>
      </c>
    </row>
    <row r="15" spans="1:8" x14ac:dyDescent="0.3">
      <c r="A15" s="24">
        <f>IF($H15="","",4)</f>
        <v>4</v>
      </c>
      <c r="B15" s="25" t="str">
        <f>IF($H15="","",INDEX('Bill lines'!$C:$C,$H15))</f>
        <v>Medicines and consumables (as per pharmacy bill)</v>
      </c>
      <c r="C15" s="24">
        <f>IF($H15="","",IF(INDEX('Bill lines'!$E:$E,$H15)="",1,INDEX('Bill lines'!$E:$E,$H15)))</f>
        <v>1</v>
      </c>
      <c r="D15" s="26">
        <f>IF($H15="","",INDEX('Bill lines'!$F:$F,$H15))</f>
        <v>2860</v>
      </c>
      <c r="E15" s="26" t="str">
        <f>IF($H15="","",IF(N(INDEX('Bill lines'!$H:$H,$H15))=0,"",INDEX('Bill lines'!$H:$H,$H15)))</f>
        <v/>
      </c>
      <c r="F15" s="26">
        <f>IF($H15="","",INDEX('Bill lines'!$I:$I,$H15))</f>
        <v>2860</v>
      </c>
      <c r="H15" s="27">
        <f>IF($B$7="","",IFERROR(MATCH($B$7&amp;"#4",'Bill lines'!$J:$J,0),""))</f>
        <v>13</v>
      </c>
    </row>
    <row r="16" spans="1:8" x14ac:dyDescent="0.3">
      <c r="A16" s="24">
        <f>IF($H16="","",5)</f>
        <v>5</v>
      </c>
      <c r="B16" s="25" t="str">
        <f>IF($H16="","",INDEX('Bill lines'!$C:$C,$H16))</f>
        <v>X-ray chest PA view</v>
      </c>
      <c r="C16" s="24">
        <f>IF($H16="","",IF(INDEX('Bill lines'!$E:$E,$H16)="",1,INDEX('Bill lines'!$E:$E,$H16)))</f>
        <v>1</v>
      </c>
      <c r="D16" s="26">
        <f>IF($H16="","",INDEX('Bill lines'!$F:$F,$H16))</f>
        <v>450</v>
      </c>
      <c r="E16" s="26">
        <f>IF($H16="","",IF(N(INDEX('Bill lines'!$H:$H,$H16))=0,"",INDEX('Bill lines'!$H:$H,$H16)))</f>
        <v>300</v>
      </c>
      <c r="F16" s="26">
        <f>IF($H16="","",INDEX('Bill lines'!$I:$I,$H16))</f>
        <v>150</v>
      </c>
      <c r="H16" s="27">
        <f>IF($B$7="","",IFERROR(MATCH($B$7&amp;"#5",'Bill lines'!$J:$J,0),""))</f>
        <v>14</v>
      </c>
    </row>
    <row r="17" spans="1:8" x14ac:dyDescent="0.3">
      <c r="A17" s="24" t="str">
        <f>IF($H17="","",6)</f>
        <v/>
      </c>
      <c r="B17" s="25" t="str">
        <f>IF($H17="","",INDEX('Bill lines'!$C:$C,$H17))</f>
        <v/>
      </c>
      <c r="C17" s="24" t="str">
        <f>IF($H17="","",IF(INDEX('Bill lines'!$E:$E,$H17)="",1,INDEX('Bill lines'!$E:$E,$H17)))</f>
        <v/>
      </c>
      <c r="D17" s="26" t="str">
        <f>IF($H17="","",INDEX('Bill lines'!$F:$F,$H17))</f>
        <v/>
      </c>
      <c r="E17" s="26" t="str">
        <f>IF($H17="","",IF(N(INDEX('Bill lines'!$H:$H,$H17))=0,"",INDEX('Bill lines'!$H:$H,$H17)))</f>
        <v/>
      </c>
      <c r="F17" s="26" t="str">
        <f>IF($H17="","",INDEX('Bill lines'!$I:$I,$H17))</f>
        <v/>
      </c>
      <c r="H17" s="27" t="str">
        <f>IF($B$7="","",IFERROR(MATCH($B$7&amp;"#6",'Bill lines'!$J:$J,0),""))</f>
        <v/>
      </c>
    </row>
    <row r="18" spans="1:8" x14ac:dyDescent="0.3">
      <c r="A18" s="24" t="str">
        <f>IF($H18="","",7)</f>
        <v/>
      </c>
      <c r="B18" s="25" t="str">
        <f>IF($H18="","",INDEX('Bill lines'!$C:$C,$H18))</f>
        <v/>
      </c>
      <c r="C18" s="24" t="str">
        <f>IF($H18="","",IF(INDEX('Bill lines'!$E:$E,$H18)="",1,INDEX('Bill lines'!$E:$E,$H18)))</f>
        <v/>
      </c>
      <c r="D18" s="26" t="str">
        <f>IF($H18="","",INDEX('Bill lines'!$F:$F,$H18))</f>
        <v/>
      </c>
      <c r="E18" s="26" t="str">
        <f>IF($H18="","",IF(N(INDEX('Bill lines'!$H:$H,$H18))=0,"",INDEX('Bill lines'!$H:$H,$H18)))</f>
        <v/>
      </c>
      <c r="F18" s="26" t="str">
        <f>IF($H18="","",INDEX('Bill lines'!$I:$I,$H18))</f>
        <v/>
      </c>
      <c r="H18" s="27" t="str">
        <f>IF($B$7="","",IFERROR(MATCH($B$7&amp;"#7",'Bill lines'!$J:$J,0),""))</f>
        <v/>
      </c>
    </row>
    <row r="19" spans="1:8" x14ac:dyDescent="0.3">
      <c r="A19" s="24" t="str">
        <f>IF($H19="","",8)</f>
        <v/>
      </c>
      <c r="B19" s="25" t="str">
        <f>IF($H19="","",INDEX('Bill lines'!$C:$C,$H19))</f>
        <v/>
      </c>
      <c r="C19" s="24" t="str">
        <f>IF($H19="","",IF(INDEX('Bill lines'!$E:$E,$H19)="",1,INDEX('Bill lines'!$E:$E,$H19)))</f>
        <v/>
      </c>
      <c r="D19" s="26" t="str">
        <f>IF($H19="","",INDEX('Bill lines'!$F:$F,$H19))</f>
        <v/>
      </c>
      <c r="E19" s="26" t="str">
        <f>IF($H19="","",IF(N(INDEX('Bill lines'!$H:$H,$H19))=0,"",INDEX('Bill lines'!$H:$H,$H19)))</f>
        <v/>
      </c>
      <c r="F19" s="26" t="str">
        <f>IF($H19="","",INDEX('Bill lines'!$I:$I,$H19))</f>
        <v/>
      </c>
      <c r="H19" s="27" t="str">
        <f>IF($B$7="","",IFERROR(MATCH($B$7&amp;"#8",'Bill lines'!$J:$J,0),""))</f>
        <v/>
      </c>
    </row>
    <row r="20" spans="1:8" x14ac:dyDescent="0.3">
      <c r="A20" s="24" t="str">
        <f>IF($H20="","",9)</f>
        <v/>
      </c>
      <c r="B20" s="25" t="str">
        <f>IF($H20="","",INDEX('Bill lines'!$C:$C,$H20))</f>
        <v/>
      </c>
      <c r="C20" s="24" t="str">
        <f>IF($H20="","",IF(INDEX('Bill lines'!$E:$E,$H20)="",1,INDEX('Bill lines'!$E:$E,$H20)))</f>
        <v/>
      </c>
      <c r="D20" s="26" t="str">
        <f>IF($H20="","",INDEX('Bill lines'!$F:$F,$H20))</f>
        <v/>
      </c>
      <c r="E20" s="26" t="str">
        <f>IF($H20="","",IF(N(INDEX('Bill lines'!$H:$H,$H20))=0,"",INDEX('Bill lines'!$H:$H,$H20)))</f>
        <v/>
      </c>
      <c r="F20" s="26" t="str">
        <f>IF($H20="","",INDEX('Bill lines'!$I:$I,$H20))</f>
        <v/>
      </c>
      <c r="H20" s="27" t="str">
        <f>IF($B$7="","",IFERROR(MATCH($B$7&amp;"#9",'Bill lines'!$J:$J,0),""))</f>
        <v/>
      </c>
    </row>
    <row r="21" spans="1:8" x14ac:dyDescent="0.3">
      <c r="A21" s="24" t="str">
        <f>IF($H21="","",10)</f>
        <v/>
      </c>
      <c r="B21" s="25" t="str">
        <f>IF($H21="","",INDEX('Bill lines'!$C:$C,$H21))</f>
        <v/>
      </c>
      <c r="C21" s="24" t="str">
        <f>IF($H21="","",IF(INDEX('Bill lines'!$E:$E,$H21)="",1,INDEX('Bill lines'!$E:$E,$H21)))</f>
        <v/>
      </c>
      <c r="D21" s="26" t="str">
        <f>IF($H21="","",INDEX('Bill lines'!$F:$F,$H21))</f>
        <v/>
      </c>
      <c r="E21" s="26" t="str">
        <f>IF($H21="","",IF(N(INDEX('Bill lines'!$H:$H,$H21))=0,"",INDEX('Bill lines'!$H:$H,$H21)))</f>
        <v/>
      </c>
      <c r="F21" s="26" t="str">
        <f>IF($H21="","",INDEX('Bill lines'!$I:$I,$H21))</f>
        <v/>
      </c>
      <c r="H21" s="27" t="str">
        <f>IF($B$7="","",IFERROR(MATCH($B$7&amp;"#10",'Bill lines'!$J:$J,0),""))</f>
        <v/>
      </c>
    </row>
    <row r="22" spans="1:8" x14ac:dyDescent="0.3">
      <c r="A22" s="24" t="str">
        <f>IF($H22="","",11)</f>
        <v/>
      </c>
      <c r="B22" s="25" t="str">
        <f>IF($H22="","",INDEX('Bill lines'!$C:$C,$H22))</f>
        <v/>
      </c>
      <c r="C22" s="24" t="str">
        <f>IF($H22="","",IF(INDEX('Bill lines'!$E:$E,$H22)="",1,INDEX('Bill lines'!$E:$E,$H22)))</f>
        <v/>
      </c>
      <c r="D22" s="26" t="str">
        <f>IF($H22="","",INDEX('Bill lines'!$F:$F,$H22))</f>
        <v/>
      </c>
      <c r="E22" s="26" t="str">
        <f>IF($H22="","",IF(N(INDEX('Bill lines'!$H:$H,$H22))=0,"",INDEX('Bill lines'!$H:$H,$H22)))</f>
        <v/>
      </c>
      <c r="F22" s="26" t="str">
        <f>IF($H22="","",INDEX('Bill lines'!$I:$I,$H22))</f>
        <v/>
      </c>
      <c r="H22" s="27" t="str">
        <f>IF($B$7="","",IFERROR(MATCH($B$7&amp;"#11",'Bill lines'!$J:$J,0),""))</f>
        <v/>
      </c>
    </row>
    <row r="23" spans="1:8" x14ac:dyDescent="0.3">
      <c r="A23" s="24" t="str">
        <f>IF($H23="","",12)</f>
        <v/>
      </c>
      <c r="B23" s="25" t="str">
        <f>IF($H23="","",INDEX('Bill lines'!$C:$C,$H23))</f>
        <v/>
      </c>
      <c r="C23" s="24" t="str">
        <f>IF($H23="","",IF(INDEX('Bill lines'!$E:$E,$H23)="",1,INDEX('Bill lines'!$E:$E,$H23)))</f>
        <v/>
      </c>
      <c r="D23" s="26" t="str">
        <f>IF($H23="","",INDEX('Bill lines'!$F:$F,$H23))</f>
        <v/>
      </c>
      <c r="E23" s="26" t="str">
        <f>IF($H23="","",IF(N(INDEX('Bill lines'!$H:$H,$H23))=0,"",INDEX('Bill lines'!$H:$H,$H23)))</f>
        <v/>
      </c>
      <c r="F23" s="26" t="str">
        <f>IF($H23="","",INDEX('Bill lines'!$I:$I,$H23))</f>
        <v/>
      </c>
      <c r="H23" s="27" t="str">
        <f>IF($B$7="","",IFERROR(MATCH($B$7&amp;"#12",'Bill lines'!$J:$J,0),""))</f>
        <v/>
      </c>
    </row>
    <row r="24" spans="1:8" x14ac:dyDescent="0.3">
      <c r="A24" s="24" t="str">
        <f>IF($H24="","",13)</f>
        <v/>
      </c>
      <c r="B24" s="25" t="str">
        <f>IF($H24="","",INDEX('Bill lines'!$C:$C,$H24))</f>
        <v/>
      </c>
      <c r="C24" s="24" t="str">
        <f>IF($H24="","",IF(INDEX('Bill lines'!$E:$E,$H24)="",1,INDEX('Bill lines'!$E:$E,$H24)))</f>
        <v/>
      </c>
      <c r="D24" s="26" t="str">
        <f>IF($H24="","",INDEX('Bill lines'!$F:$F,$H24))</f>
        <v/>
      </c>
      <c r="E24" s="26" t="str">
        <f>IF($H24="","",IF(N(INDEX('Bill lines'!$H:$H,$H24))=0,"",INDEX('Bill lines'!$H:$H,$H24)))</f>
        <v/>
      </c>
      <c r="F24" s="26" t="str">
        <f>IF($H24="","",INDEX('Bill lines'!$I:$I,$H24))</f>
        <v/>
      </c>
      <c r="H24" s="27" t="str">
        <f>IF($B$7="","",IFERROR(MATCH($B$7&amp;"#13",'Bill lines'!$J:$J,0),""))</f>
        <v/>
      </c>
    </row>
    <row r="25" spans="1:8" x14ac:dyDescent="0.3">
      <c r="A25" s="24" t="str">
        <f>IF($H25="","",14)</f>
        <v/>
      </c>
      <c r="B25" s="25" t="str">
        <f>IF($H25="","",INDEX('Bill lines'!$C:$C,$H25))</f>
        <v/>
      </c>
      <c r="C25" s="24" t="str">
        <f>IF($H25="","",IF(INDEX('Bill lines'!$E:$E,$H25)="",1,INDEX('Bill lines'!$E:$E,$H25)))</f>
        <v/>
      </c>
      <c r="D25" s="26" t="str">
        <f>IF($H25="","",INDEX('Bill lines'!$F:$F,$H25))</f>
        <v/>
      </c>
      <c r="E25" s="26" t="str">
        <f>IF($H25="","",IF(N(INDEX('Bill lines'!$H:$H,$H25))=0,"",INDEX('Bill lines'!$H:$H,$H25)))</f>
        <v/>
      </c>
      <c r="F25" s="26" t="str">
        <f>IF($H25="","",INDEX('Bill lines'!$I:$I,$H25))</f>
        <v/>
      </c>
      <c r="H25" s="27" t="str">
        <f>IF($B$7="","",IFERROR(MATCH($B$7&amp;"#14",'Bill lines'!$J:$J,0),""))</f>
        <v/>
      </c>
    </row>
    <row r="26" spans="1:8" x14ac:dyDescent="0.3">
      <c r="A26" s="24" t="str">
        <f>IF($H26="","",15)</f>
        <v/>
      </c>
      <c r="B26" s="25" t="str">
        <f>IF($H26="","",INDEX('Bill lines'!$C:$C,$H26))</f>
        <v/>
      </c>
      <c r="C26" s="24" t="str">
        <f>IF($H26="","",IF(INDEX('Bill lines'!$E:$E,$H26)="",1,INDEX('Bill lines'!$E:$E,$H26)))</f>
        <v/>
      </c>
      <c r="D26" s="26" t="str">
        <f>IF($H26="","",INDEX('Bill lines'!$F:$F,$H26))</f>
        <v/>
      </c>
      <c r="E26" s="26" t="str">
        <f>IF($H26="","",IF(N(INDEX('Bill lines'!$H:$H,$H26))=0,"",INDEX('Bill lines'!$H:$H,$H26)))</f>
        <v/>
      </c>
      <c r="F26" s="26" t="str">
        <f>IF($H26="","",INDEX('Bill lines'!$I:$I,$H26))</f>
        <v/>
      </c>
      <c r="H26" s="27" t="str">
        <f>IF($B$7="","",IFERROR(MATCH($B$7&amp;"#15",'Bill lines'!$J:$J,0),""))</f>
        <v/>
      </c>
    </row>
    <row r="28" spans="1:8" x14ac:dyDescent="0.3">
      <c r="A28" s="12" t="s">
        <v>126</v>
      </c>
      <c r="D28" s="36" t="s">
        <v>83</v>
      </c>
      <c r="E28" s="35"/>
      <c r="F28" s="20">
        <f>IF($H$7="","",INDEX(Bills!$G:$G,$H$7))</f>
        <v>11710</v>
      </c>
    </row>
    <row r="29" spans="1:8" x14ac:dyDescent="0.3">
      <c r="A29" s="44" t="str">
        <f>IF(N(F31)&lt;=0,"","Rupees "&amp;IF(INT(F31)=0,"Zero",TRIM(IF(INT(INT(F31)/10000000)&gt;0,INDEX(Lists!$A$1:$A$100,INT(INT(F31)/10000000)+1)&amp;" Crore ","")&amp;IF(INT(MOD(INT(F31),10000000)/100000)&gt;0,INDEX(Lists!$A$1:$A$100,INT(MOD(INT(F31),10000000)/100000)+1)&amp;" Lakh ","")&amp;IF(INT(MOD(INT(F31),100000)/1000)&gt;0,INDEX(Lists!$A$1:$A$100,INT(MOD(INT(F31),100000)/1000)+1)&amp;" Thousand ","")&amp;IF(INT(MOD(INT(F31),1000)/100)&gt;0,INDEX(Lists!$A$1:$A$100,INT(MOD(INT(F31),1000)/100)+1)&amp;" Hundred ","")&amp;IF(MOD(INT(F31),100)&gt;0,INDEX(Lists!$A$1:$A$100,MOD(INT(F31),100)+1)&amp;"","")))&amp;IF(MIN(99,ROUND(MOD(F31,1)*100,0))&gt;0," and "&amp;INDEX(Lists!$A$1:$A$100,MIN(99,ROUND(MOD(F31,1)*100,0))+1)&amp;" Paise","")&amp;" Only")</f>
        <v>Rupees Nine Thousand Only</v>
      </c>
      <c r="B29" s="35"/>
      <c r="C29" s="35"/>
      <c r="D29" s="36" t="s">
        <v>84</v>
      </c>
      <c r="E29" s="35"/>
      <c r="F29" s="20">
        <f>IF($H$7="","",INDEX(Bills!$H:$H,$H$7))</f>
        <v>300</v>
      </c>
    </row>
    <row r="30" spans="1:8" x14ac:dyDescent="0.3">
      <c r="A30" s="35"/>
      <c r="B30" s="35"/>
      <c r="C30" s="35"/>
      <c r="D30" s="42" t="s">
        <v>85</v>
      </c>
      <c r="E30" s="35"/>
      <c r="F30" s="28">
        <f>IF($H$7="","",INDEX(Bills!$I:$I,$H$7))</f>
        <v>11410</v>
      </c>
    </row>
    <row r="31" spans="1:8" x14ac:dyDescent="0.3">
      <c r="A31" s="35"/>
      <c r="B31" s="35"/>
      <c r="C31" s="35"/>
      <c r="D31" s="36" t="s">
        <v>86</v>
      </c>
      <c r="E31" s="35"/>
      <c r="F31" s="20">
        <f>IF($H$7="","",INDEX(Bills!$J:$J,$H$7))</f>
        <v>9000</v>
      </c>
    </row>
    <row r="32" spans="1:8" x14ac:dyDescent="0.3">
      <c r="D32" s="42" t="s">
        <v>87</v>
      </c>
      <c r="E32" s="35"/>
      <c r="F32" s="29">
        <f>IF($H$7="","",INDEX(Bills!$K:$K,$H$7))</f>
        <v>2410</v>
      </c>
    </row>
    <row r="34" spans="1:8" ht="31.95" customHeight="1" x14ac:dyDescent="0.3">
      <c r="A34" s="16" t="s">
        <v>125</v>
      </c>
      <c r="B34" s="16" t="s">
        <v>127</v>
      </c>
      <c r="C34" s="16" t="s">
        <v>112</v>
      </c>
      <c r="D34" s="46" t="s">
        <v>113</v>
      </c>
      <c r="E34" s="47"/>
      <c r="F34" s="16" t="s">
        <v>107</v>
      </c>
    </row>
    <row r="35" spans="1:8" x14ac:dyDescent="0.3">
      <c r="A35" s="24">
        <f>IF($H35="","",1)</f>
        <v>1</v>
      </c>
      <c r="B35" s="30">
        <f>IF($H35="","",INDEX(Payments!$A:$A,$H35))</f>
        <v>46328</v>
      </c>
      <c r="C35" s="25" t="str">
        <f>IF($H35="","",INDEX(Payments!$D:$D,$H35))</f>
        <v>Card</v>
      </c>
      <c r="D35" s="38" t="str">
        <f>IF($H35="","",INDEX(Payments!$E:$E,$H35))</f>
        <v>Advance at admission</v>
      </c>
      <c r="E35" s="35"/>
      <c r="F35" s="26">
        <f>IF($H35="","",INDEX(Payments!$C:$C,$H35))</f>
        <v>5000</v>
      </c>
      <c r="H35" s="27">
        <f>IF($B$7="","",IFERROR(MATCH($B$7&amp;"#1",Payments!$F:$F,0),""))</f>
        <v>6</v>
      </c>
    </row>
    <row r="36" spans="1:8" x14ac:dyDescent="0.3">
      <c r="A36" s="24">
        <f>IF($H36="","",2)</f>
        <v>2</v>
      </c>
      <c r="B36" s="30">
        <f>IF($H36="","",INDEX(Payments!$A:$A,$H36))</f>
        <v>46331</v>
      </c>
      <c r="C36" s="25" t="str">
        <f>IF($H36="","",INDEX(Payments!$D:$D,$H36))</f>
        <v>Cash</v>
      </c>
      <c r="D36" s="38" t="str">
        <f>IF($H36="","",INDEX(Payments!$E:$E,$H36))</f>
        <v>Part payment</v>
      </c>
      <c r="E36" s="35"/>
      <c r="F36" s="26">
        <f>IF($H36="","",INDEX(Payments!$C:$C,$H36))</f>
        <v>4000</v>
      </c>
      <c r="H36" s="27">
        <f>IF($B$7="","",IFERROR(MATCH($B$7&amp;"#2",Payments!$F:$F,0),""))</f>
        <v>7</v>
      </c>
    </row>
    <row r="37" spans="1:8" x14ac:dyDescent="0.3">
      <c r="A37" s="24" t="str">
        <f>IF($H37="","",3)</f>
        <v/>
      </c>
      <c r="B37" s="30" t="str">
        <f>IF($H37="","",INDEX(Payments!$A:$A,$H37))</f>
        <v/>
      </c>
      <c r="C37" s="25" t="str">
        <f>IF($H37="","",INDEX(Payments!$D:$D,$H37))</f>
        <v/>
      </c>
      <c r="D37" s="38" t="str">
        <f>IF($H37="","",INDEX(Payments!$E:$E,$H37))</f>
        <v/>
      </c>
      <c r="E37" s="35"/>
      <c r="F37" s="26" t="str">
        <f>IF($H37="","",INDEX(Payments!$C:$C,$H37))</f>
        <v/>
      </c>
      <c r="H37" s="27" t="str">
        <f>IF($B$7="","",IFERROR(MATCH($B$7&amp;"#3",Payments!$F:$F,0),""))</f>
        <v/>
      </c>
    </row>
    <row r="38" spans="1:8" x14ac:dyDescent="0.3">
      <c r="A38" s="24" t="str">
        <f>IF($H38="","",4)</f>
        <v/>
      </c>
      <c r="B38" s="30" t="str">
        <f>IF($H38="","",INDEX(Payments!$A:$A,$H38))</f>
        <v/>
      </c>
      <c r="C38" s="25" t="str">
        <f>IF($H38="","",INDEX(Payments!$D:$D,$H38))</f>
        <v/>
      </c>
      <c r="D38" s="38" t="str">
        <f>IF($H38="","",INDEX(Payments!$E:$E,$H38))</f>
        <v/>
      </c>
      <c r="E38" s="35"/>
      <c r="F38" s="26" t="str">
        <f>IF($H38="","",INDEX(Payments!$C:$C,$H38))</f>
        <v/>
      </c>
      <c r="H38" s="27" t="str">
        <f>IF($B$7="","",IFERROR(MATCH($B$7&amp;"#4",Payments!$F:$F,0),""))</f>
        <v/>
      </c>
    </row>
    <row r="39" spans="1:8" x14ac:dyDescent="0.3">
      <c r="A39" s="24" t="str">
        <f>IF($H39="","",5)</f>
        <v/>
      </c>
      <c r="B39" s="30" t="str">
        <f>IF($H39="","",INDEX(Payments!$A:$A,$H39))</f>
        <v/>
      </c>
      <c r="C39" s="25" t="str">
        <f>IF($H39="","",INDEX(Payments!$D:$D,$H39))</f>
        <v/>
      </c>
      <c r="D39" s="38" t="str">
        <f>IF($H39="","",INDEX(Payments!$E:$E,$H39))</f>
        <v/>
      </c>
      <c r="E39" s="35"/>
      <c r="F39" s="26" t="str">
        <f>IF($H39="","",INDEX(Payments!$C:$C,$H39))</f>
        <v/>
      </c>
      <c r="H39" s="27" t="str">
        <f>IF($B$7="","",IFERROR(MATCH($B$7&amp;"#5",Payments!$F:$F,0),""))</f>
        <v/>
      </c>
    </row>
    <row r="40" spans="1:8" x14ac:dyDescent="0.3">
      <c r="A40" s="24" t="str">
        <f>IF($H40="","",6)</f>
        <v/>
      </c>
      <c r="B40" s="30" t="str">
        <f>IF($H40="","",INDEX(Payments!$A:$A,$H40))</f>
        <v/>
      </c>
      <c r="C40" s="25" t="str">
        <f>IF($H40="","",INDEX(Payments!$D:$D,$H40))</f>
        <v/>
      </c>
      <c r="D40" s="38" t="str">
        <f>IF($H40="","",INDEX(Payments!$E:$E,$H40))</f>
        <v/>
      </c>
      <c r="E40" s="35"/>
      <c r="F40" s="26" t="str">
        <f>IF($H40="","",INDEX(Payments!$C:$C,$H40))</f>
        <v/>
      </c>
      <c r="H40" s="27" t="str">
        <f>IF($B$7="","",IFERROR(MATCH($B$7&amp;"#6",Payments!$F:$F,0),""))</f>
        <v/>
      </c>
    </row>
    <row r="42" spans="1:8" x14ac:dyDescent="0.3">
      <c r="A42" s="39" t="s">
        <v>128</v>
      </c>
      <c r="B42" s="35"/>
      <c r="C42" s="35"/>
      <c r="D42" s="35"/>
      <c r="E42" s="35"/>
      <c r="F42" s="35"/>
    </row>
    <row r="43" spans="1:8" x14ac:dyDescent="0.3">
      <c r="A43" s="35"/>
      <c r="B43" s="35"/>
      <c r="C43" s="35"/>
      <c r="D43" s="35"/>
      <c r="E43" s="35"/>
      <c r="F43" s="35"/>
    </row>
    <row r="46" spans="1:8" x14ac:dyDescent="0.3">
      <c r="D46" s="37" t="str">
        <f>"For "&amp;Settings!B3</f>
        <v>For Sehat Nursing Home</v>
      </c>
      <c r="E46" s="35"/>
      <c r="F46" s="35"/>
    </row>
    <row r="48" spans="1:8" x14ac:dyDescent="0.3">
      <c r="A48" s="31" t="s">
        <v>129</v>
      </c>
      <c r="D48" s="48" t="s">
        <v>130</v>
      </c>
      <c r="E48" s="35"/>
      <c r="F48" s="35"/>
    </row>
  </sheetData>
  <sheetProtection sheet="1" formatCells="0" formatColumns="0" formatRows="0" sort="0" autoFilter="0"/>
  <mergeCells count="23">
    <mergeCell ref="D48:F48"/>
    <mergeCell ref="D40:E40"/>
    <mergeCell ref="D36:E36"/>
    <mergeCell ref="A3:F3"/>
    <mergeCell ref="D31:E31"/>
    <mergeCell ref="E8:F8"/>
    <mergeCell ref="D37:E37"/>
    <mergeCell ref="D39:E39"/>
    <mergeCell ref="A1:F1"/>
    <mergeCell ref="D29:E29"/>
    <mergeCell ref="D46:F46"/>
    <mergeCell ref="D38:E38"/>
    <mergeCell ref="A42:F43"/>
    <mergeCell ref="D35:E35"/>
    <mergeCell ref="A2:F2"/>
    <mergeCell ref="A5:F5"/>
    <mergeCell ref="D32:E32"/>
    <mergeCell ref="E9:F9"/>
    <mergeCell ref="A29:C31"/>
    <mergeCell ref="D28:E28"/>
    <mergeCell ref="D30:E30"/>
    <mergeCell ref="E7:F7"/>
    <mergeCell ref="D34:E34"/>
  </mergeCell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32"/>
  <sheetViews>
    <sheetView showGridLines="0" workbookViewId="0"/>
  </sheetViews>
  <sheetFormatPr defaultRowHeight="14.4" x14ac:dyDescent="0.3"/>
  <cols>
    <col min="1" max="1" width="34" customWidth="1"/>
    <col min="2" max="3" width="16" customWidth="1"/>
  </cols>
  <sheetData>
    <row r="1" spans="1:3" ht="25.95" customHeight="1" x14ac:dyDescent="0.4">
      <c r="A1" s="1" t="s">
        <v>131</v>
      </c>
    </row>
    <row r="2" spans="1:3" x14ac:dyDescent="0.3">
      <c r="A2" s="2" t="str">
        <f>"Month: "&amp;TEXT(Settings!B7,"mmmm yyyy")</f>
        <v>Month: November 2026</v>
      </c>
    </row>
    <row r="4" spans="1:3" ht="31.95" customHeight="1" x14ac:dyDescent="0.3">
      <c r="A4" s="16" t="s">
        <v>132</v>
      </c>
      <c r="B4" s="16" t="s">
        <v>107</v>
      </c>
      <c r="C4" s="16" t="s">
        <v>133</v>
      </c>
    </row>
    <row r="5" spans="1:3" x14ac:dyDescent="0.3">
      <c r="A5" s="25" t="s">
        <v>134</v>
      </c>
      <c r="B5" s="20">
        <f>SUMIFS(Bills!$I:$I,Bills!$B:$B,"&gt;="&amp;Settings!$B$7,Bills!$B:$B,"&lt;="&amp;EOMONTH(Settings!$B$7,0))</f>
        <v>14120</v>
      </c>
      <c r="C5" s="32">
        <f>COUNTIFS(Bills!$B:$B,"&gt;="&amp;Settings!$B$7,Bills!$B:$B,"&lt;="&amp;EOMONTH(Settings!$B$7,0))</f>
        <v>3</v>
      </c>
    </row>
    <row r="6" spans="1:3" x14ac:dyDescent="0.3">
      <c r="A6" s="25" t="s">
        <v>135</v>
      </c>
      <c r="B6" s="20">
        <f>SUMIFS(Payments!$C:$C,Payments!$A:$A,"&gt;="&amp;Settings!$B$7,Payments!$A:$A,"&lt;="&amp;EOMONTH(Settings!$B$7,0))</f>
        <v>10860</v>
      </c>
      <c r="C6" s="32">
        <f>COUNTIFS(Payments!$A:$A,"&gt;="&amp;Settings!$B$7,Payments!$A:$A,"&lt;="&amp;EOMONTH(Settings!$B$7,0))</f>
        <v>4</v>
      </c>
    </row>
    <row r="8" spans="1:3" ht="31.95" customHeight="1" x14ac:dyDescent="0.3">
      <c r="A8" s="16" t="s">
        <v>136</v>
      </c>
      <c r="B8" s="16" t="s">
        <v>107</v>
      </c>
      <c r="C8" s="16" t="s">
        <v>77</v>
      </c>
    </row>
    <row r="9" spans="1:3" x14ac:dyDescent="0.3">
      <c r="A9" s="25" t="s">
        <v>137</v>
      </c>
      <c r="B9" s="20">
        <f>SUMIFS(Bills!$K:$K,Bills!$L:$L,"Due")</f>
        <v>0</v>
      </c>
      <c r="C9" s="32">
        <f>COUNTIF(Bills!$L:$L,"Due")</f>
        <v>0</v>
      </c>
    </row>
    <row r="10" spans="1:3" x14ac:dyDescent="0.3">
      <c r="A10" s="25" t="s">
        <v>138</v>
      </c>
      <c r="B10" s="20">
        <f>SUMIFS(Bills!$K:$K,Bills!$L:$L,"Part paid")</f>
        <v>3260</v>
      </c>
      <c r="C10" s="32">
        <f>COUNTIF(Bills!$L:$L,"Part paid")</f>
        <v>2</v>
      </c>
    </row>
    <row r="11" spans="1:3" x14ac:dyDescent="0.3">
      <c r="A11" s="25" t="s">
        <v>139</v>
      </c>
      <c r="B11" s="20">
        <f>SUMIFS(Bills!$K:$K,Bills!$L:$L,"Refund due")</f>
        <v>0</v>
      </c>
      <c r="C11" s="32">
        <f>COUNTIF(Bills!$L:$L,"Refund due")</f>
        <v>0</v>
      </c>
    </row>
    <row r="12" spans="1:3" x14ac:dyDescent="0.3">
      <c r="A12" s="33" t="s">
        <v>140</v>
      </c>
      <c r="B12" s="28">
        <f>SUMIF(Bills!$K:$K,"&gt;0")</f>
        <v>3260</v>
      </c>
    </row>
    <row r="14" spans="1:3" ht="31.95" customHeight="1" x14ac:dyDescent="0.3">
      <c r="A14" s="16" t="s">
        <v>141</v>
      </c>
      <c r="B14" s="16" t="s">
        <v>107</v>
      </c>
      <c r="C14" s="16" t="s">
        <v>142</v>
      </c>
    </row>
    <row r="15" spans="1:3" x14ac:dyDescent="0.3">
      <c r="A15" s="25" t="s">
        <v>114</v>
      </c>
      <c r="B15" s="20">
        <f>SUMIFS(Payments!$C:$C,Payments!$D:$D,$A15,Payments!$A:$A,"&gt;="&amp;Settings!$B$7,Payments!$A:$A,"&lt;="&amp;EOMONTH(Settings!$B$7,0))</f>
        <v>4860</v>
      </c>
      <c r="C15" s="32">
        <f>COUNTIFS(Payments!$D:$D,$A15,Payments!$A:$A,"&gt;="&amp;Settings!$B$7,Payments!$A:$A,"&lt;="&amp;EOMONTH(Settings!$B$7,0))</f>
        <v>2</v>
      </c>
    </row>
    <row r="16" spans="1:3" x14ac:dyDescent="0.3">
      <c r="A16" s="25" t="s">
        <v>115</v>
      </c>
      <c r="B16" s="20">
        <f>SUMIFS(Payments!$C:$C,Payments!$D:$D,$A16,Payments!$A:$A,"&gt;="&amp;Settings!$B$7,Payments!$A:$A,"&lt;="&amp;EOMONTH(Settings!$B$7,0))</f>
        <v>1000</v>
      </c>
      <c r="C16" s="32">
        <f>COUNTIFS(Payments!$D:$D,$A16,Payments!$A:$A,"&gt;="&amp;Settings!$B$7,Payments!$A:$A,"&lt;="&amp;EOMONTH(Settings!$B$7,0))</f>
        <v>1</v>
      </c>
    </row>
    <row r="17" spans="1:3" x14ac:dyDescent="0.3">
      <c r="A17" s="25" t="s">
        <v>117</v>
      </c>
      <c r="B17" s="20">
        <f>SUMIFS(Payments!$C:$C,Payments!$D:$D,$A17,Payments!$A:$A,"&gt;="&amp;Settings!$B$7,Payments!$A:$A,"&lt;="&amp;EOMONTH(Settings!$B$7,0))</f>
        <v>5000</v>
      </c>
      <c r="C17" s="32">
        <f>COUNTIFS(Payments!$D:$D,$A17,Payments!$A:$A,"&gt;="&amp;Settings!$B$7,Payments!$A:$A,"&lt;="&amp;EOMONTH(Settings!$B$7,0))</f>
        <v>1</v>
      </c>
    </row>
    <row r="18" spans="1:3" x14ac:dyDescent="0.3">
      <c r="A18" s="25" t="s">
        <v>143</v>
      </c>
      <c r="B18" s="20">
        <f>SUMIFS(Payments!$C:$C,Payments!$D:$D,$A18,Payments!$A:$A,"&gt;="&amp;Settings!$B$7,Payments!$A:$A,"&lt;="&amp;EOMONTH(Settings!$B$7,0))</f>
        <v>0</v>
      </c>
      <c r="C18" s="32">
        <f>COUNTIFS(Payments!$D:$D,$A18,Payments!$A:$A,"&gt;="&amp;Settings!$B$7,Payments!$A:$A,"&lt;="&amp;EOMONTH(Settings!$B$7,0))</f>
        <v>0</v>
      </c>
    </row>
    <row r="19" spans="1:3" x14ac:dyDescent="0.3">
      <c r="A19" s="25" t="s">
        <v>144</v>
      </c>
      <c r="B19" s="20">
        <f>SUMIFS(Payments!$C:$C,Payments!$D:$D,$A19,Payments!$A:$A,"&gt;="&amp;Settings!$B$7,Payments!$A:$A,"&lt;="&amp;EOMONTH(Settings!$B$7,0))</f>
        <v>0</v>
      </c>
      <c r="C19" s="32">
        <f>COUNTIFS(Payments!$D:$D,$A19,Payments!$A:$A,"&gt;="&amp;Settings!$B$7,Payments!$A:$A,"&lt;="&amp;EOMONTH(Settings!$B$7,0))</f>
        <v>0</v>
      </c>
    </row>
    <row r="20" spans="1:3" x14ac:dyDescent="0.3">
      <c r="A20" s="25" t="s">
        <v>145</v>
      </c>
      <c r="B20" s="20">
        <f>SUMIFS(Payments!$C:$C,Payments!$D:$D,$A20,Payments!$A:$A,"&gt;="&amp;Settings!$B$7,Payments!$A:$A,"&lt;="&amp;EOMONTH(Settings!$B$7,0))</f>
        <v>0</v>
      </c>
      <c r="C20" s="32">
        <f>COUNTIFS(Payments!$D:$D,$A20,Payments!$A:$A,"&gt;="&amp;Settings!$B$7,Payments!$A:$A,"&lt;="&amp;EOMONTH(Settings!$B$7,0))</f>
        <v>0</v>
      </c>
    </row>
    <row r="22" spans="1:3" ht="31.95" customHeight="1" x14ac:dyDescent="0.3">
      <c r="A22" s="16" t="s">
        <v>146</v>
      </c>
      <c r="B22" s="16" t="s">
        <v>147</v>
      </c>
      <c r="C22" s="16" t="s">
        <v>148</v>
      </c>
    </row>
    <row r="23" spans="1:3" x14ac:dyDescent="0.3">
      <c r="A23" s="25" t="s">
        <v>43</v>
      </c>
      <c r="B23" s="20">
        <f>SUMIFS('Bill lines'!$I:$I,'Bill lines'!$D:$D,$A23,'Bill lines'!$B:$B,"&gt;="&amp;Settings!$B$7,'Bill lines'!$B:$B,"&lt;="&amp;EOMONTH(Settings!$B$7,0))</f>
        <v>500</v>
      </c>
      <c r="C23" s="32">
        <f>COUNTIFS('Bill lines'!$D:$D,$A23,'Bill lines'!$B:$B,"&gt;="&amp;Settings!$B$7,'Bill lines'!$B:$B,"&lt;="&amp;EOMONTH(Settings!$B$7,0))</f>
        <v>1</v>
      </c>
    </row>
    <row r="24" spans="1:3" x14ac:dyDescent="0.3">
      <c r="A24" s="25" t="s">
        <v>47</v>
      </c>
      <c r="B24" s="20">
        <f>SUMIFS('Bill lines'!$I:$I,'Bill lines'!$D:$D,$A24,'Bill lines'!$B:$B,"&gt;="&amp;Settings!$B$7,'Bill lines'!$B:$B,"&lt;="&amp;EOMONTH(Settings!$B$7,0))</f>
        <v>850</v>
      </c>
      <c r="C24" s="32">
        <f>COUNTIFS('Bill lines'!$D:$D,$A24,'Bill lines'!$B:$B,"&gt;="&amp;Settings!$B$7,'Bill lines'!$B:$B,"&lt;="&amp;EOMONTH(Settings!$B$7,0))</f>
        <v>2</v>
      </c>
    </row>
    <row r="25" spans="1:3" x14ac:dyDescent="0.3">
      <c r="A25" s="25" t="s">
        <v>54</v>
      </c>
      <c r="B25" s="20">
        <f>SUMIFS('Bill lines'!$I:$I,'Bill lines'!$D:$D,$A25,'Bill lines'!$B:$B,"&gt;="&amp;Settings!$B$7,'Bill lines'!$B:$B,"&lt;="&amp;EOMONTH(Settings!$B$7,0))</f>
        <v>300</v>
      </c>
      <c r="C25" s="32">
        <f>COUNTIFS('Bill lines'!$D:$D,$A25,'Bill lines'!$B:$B,"&gt;="&amp;Settings!$B$7,'Bill lines'!$B:$B,"&lt;="&amp;EOMONTH(Settings!$B$7,0))</f>
        <v>1</v>
      </c>
    </row>
    <row r="26" spans="1:3" x14ac:dyDescent="0.3">
      <c r="A26" s="25" t="s">
        <v>56</v>
      </c>
      <c r="B26" s="20">
        <f>SUMIFS('Bill lines'!$I:$I,'Bill lines'!$D:$D,$A26,'Bill lines'!$B:$B,"&gt;="&amp;Settings!$B$7,'Bill lines'!$B:$B,"&lt;="&amp;EOMONTH(Settings!$B$7,0))</f>
        <v>60</v>
      </c>
      <c r="C26" s="32">
        <f>COUNTIFS('Bill lines'!$D:$D,$A26,'Bill lines'!$B:$B,"&gt;="&amp;Settings!$B$7,'Bill lines'!$B:$B,"&lt;="&amp;EOMONTH(Settings!$B$7,0))</f>
        <v>1</v>
      </c>
    </row>
    <row r="27" spans="1:3" x14ac:dyDescent="0.3">
      <c r="A27" s="25" t="s">
        <v>60</v>
      </c>
      <c r="B27" s="20">
        <f>SUMIFS('Bill lines'!$I:$I,'Bill lines'!$D:$D,$A27,'Bill lines'!$B:$B,"&gt;="&amp;Settings!$B$7,'Bill lines'!$B:$B,"&lt;="&amp;EOMONTH(Settings!$B$7,0))</f>
        <v>150</v>
      </c>
      <c r="C27" s="32">
        <f>COUNTIFS('Bill lines'!$D:$D,$A27,'Bill lines'!$B:$B,"&gt;="&amp;Settings!$B$7,'Bill lines'!$B:$B,"&lt;="&amp;EOMONTH(Settings!$B$7,0))</f>
        <v>1</v>
      </c>
    </row>
    <row r="28" spans="1:3" x14ac:dyDescent="0.3">
      <c r="A28" s="25" t="s">
        <v>63</v>
      </c>
      <c r="B28" s="20">
        <f>SUMIFS('Bill lines'!$I:$I,'Bill lines'!$D:$D,$A28,'Bill lines'!$B:$B,"&gt;="&amp;Settings!$B$7,'Bill lines'!$B:$B,"&lt;="&amp;EOMONTH(Settings!$B$7,0))</f>
        <v>9400</v>
      </c>
      <c r="C28" s="32">
        <f>COUNTIFS('Bill lines'!$D:$D,$A28,'Bill lines'!$B:$B,"&gt;="&amp;Settings!$B$7,'Bill lines'!$B:$B,"&lt;="&amp;EOMONTH(Settings!$B$7,0))</f>
        <v>4</v>
      </c>
    </row>
    <row r="29" spans="1:3" x14ac:dyDescent="0.3">
      <c r="A29" s="25" t="s">
        <v>70</v>
      </c>
      <c r="B29" s="20">
        <f>SUMIFS('Bill lines'!$I:$I,'Bill lines'!$D:$D,$A29,'Bill lines'!$B:$B,"&gt;="&amp;Settings!$B$7,'Bill lines'!$B:$B,"&lt;="&amp;EOMONTH(Settings!$B$7,0))</f>
        <v>0</v>
      </c>
      <c r="C29" s="32">
        <f>COUNTIFS('Bill lines'!$D:$D,$A29,'Bill lines'!$B:$B,"&gt;="&amp;Settings!$B$7,'Bill lines'!$B:$B,"&lt;="&amp;EOMONTH(Settings!$B$7,0))</f>
        <v>0</v>
      </c>
    </row>
    <row r="30" spans="1:3" x14ac:dyDescent="0.3">
      <c r="A30" s="25" t="s">
        <v>72</v>
      </c>
      <c r="B30" s="20">
        <f>SUMIFS('Bill lines'!$I:$I,'Bill lines'!$D:$D,$A30,'Bill lines'!$B:$B,"&gt;="&amp;Settings!$B$7,'Bill lines'!$B:$B,"&lt;="&amp;EOMONTH(Settings!$B$7,0))</f>
        <v>0</v>
      </c>
      <c r="C30" s="32">
        <f>COUNTIFS('Bill lines'!$D:$D,$A30,'Bill lines'!$B:$B,"&gt;="&amp;Settings!$B$7,'Bill lines'!$B:$B,"&lt;="&amp;EOMONTH(Settings!$B$7,0))</f>
        <v>0</v>
      </c>
    </row>
    <row r="31" spans="1:3" x14ac:dyDescent="0.3">
      <c r="A31" s="25" t="s">
        <v>76</v>
      </c>
      <c r="B31" s="20">
        <f>SUMIFS('Bill lines'!$I:$I,'Bill lines'!$D:$D,$A31,'Bill lines'!$B:$B,"&gt;="&amp;Settings!$B$7,'Bill lines'!$B:$B,"&lt;="&amp;EOMONTH(Settings!$B$7,0))</f>
        <v>2860</v>
      </c>
      <c r="C31" s="32">
        <f>COUNTIFS('Bill lines'!$D:$D,$A31,'Bill lines'!$B:$B,"&gt;="&amp;Settings!$B$7,'Bill lines'!$B:$B,"&lt;="&amp;EOMONTH(Settings!$B$7,0))</f>
        <v>1</v>
      </c>
    </row>
    <row r="32" spans="1:3" x14ac:dyDescent="0.3">
      <c r="A32" s="25" t="s">
        <v>74</v>
      </c>
      <c r="B32" s="20">
        <f>SUMIFS('Bill lines'!$I:$I,'Bill lines'!$D:$D,$A32,'Bill lines'!$B:$B,"&gt;="&amp;Settings!$B$7,'Bill lines'!$B:$B,"&lt;="&amp;EOMONTH(Settings!$B$7,0))</f>
        <v>0</v>
      </c>
      <c r="C32" s="32">
        <f>COUNTIFS('Bill lines'!$D:$D,$A32,'Bill lines'!$B:$B,"&gt;="&amp;Settings!$B$7,'Bill lines'!$B:$B,"&lt;="&amp;EOMONTH(Settings!$B$7,0))</f>
        <v>0</v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0"/>
  <sheetViews>
    <sheetView workbookViewId="0"/>
  </sheetViews>
  <sheetFormatPr defaultRowHeight="14.4" x14ac:dyDescent="0.3"/>
  <sheetData>
    <row r="1" spans="1:5" x14ac:dyDescent="0.3">
      <c r="C1" t="s">
        <v>43</v>
      </c>
      <c r="E1" t="s">
        <v>114</v>
      </c>
    </row>
    <row r="2" spans="1:5" x14ac:dyDescent="0.3">
      <c r="A2" t="s">
        <v>149</v>
      </c>
      <c r="C2" t="s">
        <v>47</v>
      </c>
      <c r="E2" t="s">
        <v>115</v>
      </c>
    </row>
    <row r="3" spans="1:5" x14ac:dyDescent="0.3">
      <c r="A3" t="s">
        <v>150</v>
      </c>
      <c r="C3" t="s">
        <v>54</v>
      </c>
      <c r="E3" t="s">
        <v>117</v>
      </c>
    </row>
    <row r="4" spans="1:5" x14ac:dyDescent="0.3">
      <c r="A4" t="s">
        <v>151</v>
      </c>
      <c r="C4" t="s">
        <v>56</v>
      </c>
      <c r="E4" t="s">
        <v>143</v>
      </c>
    </row>
    <row r="5" spans="1:5" x14ac:dyDescent="0.3">
      <c r="A5" t="s">
        <v>152</v>
      </c>
      <c r="C5" t="s">
        <v>60</v>
      </c>
      <c r="E5" t="s">
        <v>144</v>
      </c>
    </row>
    <row r="6" spans="1:5" x14ac:dyDescent="0.3">
      <c r="A6" t="s">
        <v>153</v>
      </c>
      <c r="C6" t="s">
        <v>63</v>
      </c>
      <c r="E6" t="s">
        <v>145</v>
      </c>
    </row>
    <row r="7" spans="1:5" x14ac:dyDescent="0.3">
      <c r="A7" t="s">
        <v>154</v>
      </c>
      <c r="C7" t="s">
        <v>70</v>
      </c>
    </row>
    <row r="8" spans="1:5" x14ac:dyDescent="0.3">
      <c r="A8" t="s">
        <v>155</v>
      </c>
      <c r="C8" t="s">
        <v>72</v>
      </c>
    </row>
    <row r="9" spans="1:5" x14ac:dyDescent="0.3">
      <c r="A9" t="s">
        <v>156</v>
      </c>
      <c r="C9" t="s">
        <v>76</v>
      </c>
    </row>
    <row r="10" spans="1:5" x14ac:dyDescent="0.3">
      <c r="A10" t="s">
        <v>157</v>
      </c>
      <c r="C10" t="s">
        <v>74</v>
      </c>
    </row>
    <row r="11" spans="1:5" x14ac:dyDescent="0.3">
      <c r="A11" t="s">
        <v>158</v>
      </c>
    </row>
    <row r="12" spans="1:5" x14ac:dyDescent="0.3">
      <c r="A12" t="s">
        <v>159</v>
      </c>
    </row>
    <row r="13" spans="1:5" x14ac:dyDescent="0.3">
      <c r="A13" t="s">
        <v>160</v>
      </c>
    </row>
    <row r="14" spans="1:5" x14ac:dyDescent="0.3">
      <c r="A14" t="s">
        <v>161</v>
      </c>
    </row>
    <row r="15" spans="1:5" x14ac:dyDescent="0.3">
      <c r="A15" t="s">
        <v>162</v>
      </c>
    </row>
    <row r="16" spans="1:5" x14ac:dyDescent="0.3">
      <c r="A16" t="s">
        <v>163</v>
      </c>
    </row>
    <row r="17" spans="1:1" x14ac:dyDescent="0.3">
      <c r="A17" t="s">
        <v>164</v>
      </c>
    </row>
    <row r="18" spans="1:1" x14ac:dyDescent="0.3">
      <c r="A18" t="s">
        <v>165</v>
      </c>
    </row>
    <row r="19" spans="1:1" x14ac:dyDescent="0.3">
      <c r="A19" t="s">
        <v>166</v>
      </c>
    </row>
    <row r="20" spans="1:1" x14ac:dyDescent="0.3">
      <c r="A20" t="s">
        <v>167</v>
      </c>
    </row>
    <row r="21" spans="1:1" x14ac:dyDescent="0.3">
      <c r="A21" t="s">
        <v>168</v>
      </c>
    </row>
    <row r="22" spans="1:1" x14ac:dyDescent="0.3">
      <c r="A22" t="s">
        <v>169</v>
      </c>
    </row>
    <row r="23" spans="1:1" x14ac:dyDescent="0.3">
      <c r="A23" t="s">
        <v>170</v>
      </c>
    </row>
    <row r="24" spans="1:1" x14ac:dyDescent="0.3">
      <c r="A24" t="s">
        <v>171</v>
      </c>
    </row>
    <row r="25" spans="1:1" x14ac:dyDescent="0.3">
      <c r="A25" t="s">
        <v>172</v>
      </c>
    </row>
    <row r="26" spans="1:1" x14ac:dyDescent="0.3">
      <c r="A26" t="s">
        <v>173</v>
      </c>
    </row>
    <row r="27" spans="1:1" x14ac:dyDescent="0.3">
      <c r="A27" t="s">
        <v>174</v>
      </c>
    </row>
    <row r="28" spans="1:1" x14ac:dyDescent="0.3">
      <c r="A28" t="s">
        <v>175</v>
      </c>
    </row>
    <row r="29" spans="1:1" x14ac:dyDescent="0.3">
      <c r="A29" t="s">
        <v>176</v>
      </c>
    </row>
    <row r="30" spans="1:1" x14ac:dyDescent="0.3">
      <c r="A30" t="s">
        <v>177</v>
      </c>
    </row>
    <row r="31" spans="1:1" x14ac:dyDescent="0.3">
      <c r="A31" t="s">
        <v>178</v>
      </c>
    </row>
    <row r="32" spans="1:1" x14ac:dyDescent="0.3">
      <c r="A32" t="s">
        <v>179</v>
      </c>
    </row>
    <row r="33" spans="1:1" x14ac:dyDescent="0.3">
      <c r="A33" t="s">
        <v>180</v>
      </c>
    </row>
    <row r="34" spans="1:1" x14ac:dyDescent="0.3">
      <c r="A34" t="s">
        <v>181</v>
      </c>
    </row>
    <row r="35" spans="1:1" x14ac:dyDescent="0.3">
      <c r="A35" t="s">
        <v>182</v>
      </c>
    </row>
    <row r="36" spans="1:1" x14ac:dyDescent="0.3">
      <c r="A36" t="s">
        <v>183</v>
      </c>
    </row>
    <row r="37" spans="1:1" x14ac:dyDescent="0.3">
      <c r="A37" t="s">
        <v>184</v>
      </c>
    </row>
    <row r="38" spans="1:1" x14ac:dyDescent="0.3">
      <c r="A38" t="s">
        <v>185</v>
      </c>
    </row>
    <row r="39" spans="1:1" x14ac:dyDescent="0.3">
      <c r="A39" t="s">
        <v>186</v>
      </c>
    </row>
    <row r="40" spans="1:1" x14ac:dyDescent="0.3">
      <c r="A40" t="s">
        <v>187</v>
      </c>
    </row>
    <row r="41" spans="1:1" x14ac:dyDescent="0.3">
      <c r="A41" t="s">
        <v>188</v>
      </c>
    </row>
    <row r="42" spans="1:1" x14ac:dyDescent="0.3">
      <c r="A42" t="s">
        <v>189</v>
      </c>
    </row>
    <row r="43" spans="1:1" x14ac:dyDescent="0.3">
      <c r="A43" t="s">
        <v>190</v>
      </c>
    </row>
    <row r="44" spans="1:1" x14ac:dyDescent="0.3">
      <c r="A44" t="s">
        <v>191</v>
      </c>
    </row>
    <row r="45" spans="1:1" x14ac:dyDescent="0.3">
      <c r="A45" t="s">
        <v>192</v>
      </c>
    </row>
    <row r="46" spans="1:1" x14ac:dyDescent="0.3">
      <c r="A46" t="s">
        <v>193</v>
      </c>
    </row>
    <row r="47" spans="1:1" x14ac:dyDescent="0.3">
      <c r="A47" t="s">
        <v>194</v>
      </c>
    </row>
    <row r="48" spans="1:1" x14ac:dyDescent="0.3">
      <c r="A48" t="s">
        <v>195</v>
      </c>
    </row>
    <row r="49" spans="1:1" x14ac:dyDescent="0.3">
      <c r="A49" t="s">
        <v>196</v>
      </c>
    </row>
    <row r="50" spans="1:1" x14ac:dyDescent="0.3">
      <c r="A50" t="s">
        <v>197</v>
      </c>
    </row>
    <row r="51" spans="1:1" x14ac:dyDescent="0.3">
      <c r="A51" t="s">
        <v>198</v>
      </c>
    </row>
    <row r="52" spans="1:1" x14ac:dyDescent="0.3">
      <c r="A52" t="s">
        <v>199</v>
      </c>
    </row>
    <row r="53" spans="1:1" x14ac:dyDescent="0.3">
      <c r="A53" t="s">
        <v>200</v>
      </c>
    </row>
    <row r="54" spans="1:1" x14ac:dyDescent="0.3">
      <c r="A54" t="s">
        <v>201</v>
      </c>
    </row>
    <row r="55" spans="1:1" x14ac:dyDescent="0.3">
      <c r="A55" t="s">
        <v>202</v>
      </c>
    </row>
    <row r="56" spans="1:1" x14ac:dyDescent="0.3">
      <c r="A56" t="s">
        <v>203</v>
      </c>
    </row>
    <row r="57" spans="1:1" x14ac:dyDescent="0.3">
      <c r="A57" t="s">
        <v>204</v>
      </c>
    </row>
    <row r="58" spans="1:1" x14ac:dyDescent="0.3">
      <c r="A58" t="s">
        <v>205</v>
      </c>
    </row>
    <row r="59" spans="1:1" x14ac:dyDescent="0.3">
      <c r="A59" t="s">
        <v>206</v>
      </c>
    </row>
    <row r="60" spans="1:1" x14ac:dyDescent="0.3">
      <c r="A60" t="s">
        <v>207</v>
      </c>
    </row>
    <row r="61" spans="1:1" x14ac:dyDescent="0.3">
      <c r="A61" t="s">
        <v>208</v>
      </c>
    </row>
    <row r="62" spans="1:1" x14ac:dyDescent="0.3">
      <c r="A62" t="s">
        <v>209</v>
      </c>
    </row>
    <row r="63" spans="1:1" x14ac:dyDescent="0.3">
      <c r="A63" t="s">
        <v>210</v>
      </c>
    </row>
    <row r="64" spans="1:1" x14ac:dyDescent="0.3">
      <c r="A64" t="s">
        <v>211</v>
      </c>
    </row>
    <row r="65" spans="1:1" x14ac:dyDescent="0.3">
      <c r="A65" t="s">
        <v>212</v>
      </c>
    </row>
    <row r="66" spans="1:1" x14ac:dyDescent="0.3">
      <c r="A66" t="s">
        <v>213</v>
      </c>
    </row>
    <row r="67" spans="1:1" x14ac:dyDescent="0.3">
      <c r="A67" t="s">
        <v>214</v>
      </c>
    </row>
    <row r="68" spans="1:1" x14ac:dyDescent="0.3">
      <c r="A68" t="s">
        <v>215</v>
      </c>
    </row>
    <row r="69" spans="1:1" x14ac:dyDescent="0.3">
      <c r="A69" t="s">
        <v>216</v>
      </c>
    </row>
    <row r="70" spans="1:1" x14ac:dyDescent="0.3">
      <c r="A70" t="s">
        <v>217</v>
      </c>
    </row>
    <row r="71" spans="1:1" x14ac:dyDescent="0.3">
      <c r="A71" t="s">
        <v>218</v>
      </c>
    </row>
    <row r="72" spans="1:1" x14ac:dyDescent="0.3">
      <c r="A72" t="s">
        <v>219</v>
      </c>
    </row>
    <row r="73" spans="1:1" x14ac:dyDescent="0.3">
      <c r="A73" t="s">
        <v>220</v>
      </c>
    </row>
    <row r="74" spans="1:1" x14ac:dyDescent="0.3">
      <c r="A74" t="s">
        <v>221</v>
      </c>
    </row>
    <row r="75" spans="1:1" x14ac:dyDescent="0.3">
      <c r="A75" t="s">
        <v>222</v>
      </c>
    </row>
    <row r="76" spans="1:1" x14ac:dyDescent="0.3">
      <c r="A76" t="s">
        <v>223</v>
      </c>
    </row>
    <row r="77" spans="1:1" x14ac:dyDescent="0.3">
      <c r="A77" t="s">
        <v>224</v>
      </c>
    </row>
    <row r="78" spans="1:1" x14ac:dyDescent="0.3">
      <c r="A78" t="s">
        <v>225</v>
      </c>
    </row>
    <row r="79" spans="1:1" x14ac:dyDescent="0.3">
      <c r="A79" t="s">
        <v>226</v>
      </c>
    </row>
    <row r="80" spans="1:1" x14ac:dyDescent="0.3">
      <c r="A80" t="s">
        <v>227</v>
      </c>
    </row>
    <row r="81" spans="1:1" x14ac:dyDescent="0.3">
      <c r="A81" t="s">
        <v>228</v>
      </c>
    </row>
    <row r="82" spans="1:1" x14ac:dyDescent="0.3">
      <c r="A82" t="s">
        <v>229</v>
      </c>
    </row>
    <row r="83" spans="1:1" x14ac:dyDescent="0.3">
      <c r="A83" t="s">
        <v>230</v>
      </c>
    </row>
    <row r="84" spans="1:1" x14ac:dyDescent="0.3">
      <c r="A84" t="s">
        <v>231</v>
      </c>
    </row>
    <row r="85" spans="1:1" x14ac:dyDescent="0.3">
      <c r="A85" t="s">
        <v>232</v>
      </c>
    </row>
    <row r="86" spans="1:1" x14ac:dyDescent="0.3">
      <c r="A86" t="s">
        <v>233</v>
      </c>
    </row>
    <row r="87" spans="1:1" x14ac:dyDescent="0.3">
      <c r="A87" t="s">
        <v>234</v>
      </c>
    </row>
    <row r="88" spans="1:1" x14ac:dyDescent="0.3">
      <c r="A88" t="s">
        <v>235</v>
      </c>
    </row>
    <row r="89" spans="1:1" x14ac:dyDescent="0.3">
      <c r="A89" t="s">
        <v>236</v>
      </c>
    </row>
    <row r="90" spans="1:1" x14ac:dyDescent="0.3">
      <c r="A90" t="s">
        <v>237</v>
      </c>
    </row>
    <row r="91" spans="1:1" x14ac:dyDescent="0.3">
      <c r="A91" t="s">
        <v>238</v>
      </c>
    </row>
    <row r="92" spans="1:1" x14ac:dyDescent="0.3">
      <c r="A92" t="s">
        <v>239</v>
      </c>
    </row>
    <row r="93" spans="1:1" x14ac:dyDescent="0.3">
      <c r="A93" t="s">
        <v>240</v>
      </c>
    </row>
    <row r="94" spans="1:1" x14ac:dyDescent="0.3">
      <c r="A94" t="s">
        <v>241</v>
      </c>
    </row>
    <row r="95" spans="1:1" x14ac:dyDescent="0.3">
      <c r="A95" t="s">
        <v>242</v>
      </c>
    </row>
    <row r="96" spans="1:1" x14ac:dyDescent="0.3">
      <c r="A96" t="s">
        <v>243</v>
      </c>
    </row>
    <row r="97" spans="1:1" x14ac:dyDescent="0.3">
      <c r="A97" t="s">
        <v>244</v>
      </c>
    </row>
    <row r="98" spans="1:1" x14ac:dyDescent="0.3">
      <c r="A98" t="s">
        <v>245</v>
      </c>
    </row>
    <row r="99" spans="1:1" x14ac:dyDescent="0.3">
      <c r="A99" t="s">
        <v>246</v>
      </c>
    </row>
    <row r="100" spans="1:1" x14ac:dyDescent="0.3">
      <c r="A100" t="s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How to use</vt:lpstr>
      <vt:lpstr>Settings</vt:lpstr>
      <vt:lpstr>Services</vt:lpstr>
      <vt:lpstr>Bills</vt:lpstr>
      <vt:lpstr>Bill lines</vt:lpstr>
      <vt:lpstr>Payments</vt:lpstr>
      <vt:lpstr>Receipt</vt:lpstr>
      <vt:lpstr>Summary</vt:lpstr>
      <vt:lpstr>Lists</vt:lpstr>
      <vt:lpstr>Receipt!Print_Area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Patient Billing &amp; Receipt Register (Excel)</dc:title>
  <dc:subject>Free Excel patient billing register: services list with rates, bill lines, discounts, advances and dues, a printable payment receipt with amount in words, and a monthly summary.</dc:subject>
  <dc:creator>Nivesh Sahayak</dc:creator>
  <cp:keywords>Toolkit by GroupChatOn; Designed &amp; Developed by: Nivesh Sahayak</cp:keywords>
  <dc:description>Patient Billing &amp; Receipt Register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2026-11-02T18:21:45Z</dcterms:created>
  <dcterms:modified xsi:type="dcterms:W3CDTF">2026-11-02T18:22:49Z</dcterms:modified>
  <cp:category>Clinic &amp; Pharmacy Admin</cp:category>
</cp:coreProperties>
</file>