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5F508FB3-4E8B-4B38-A1C9-C36462442384}" xr6:coauthVersionLast="47" xr6:coauthVersionMax="47" xr10:uidLastSave="{00000000-0000-0000-0000-000000000000}"/>
  <bookViews>
    <workbookView xWindow="-108" yWindow="-108" windowWidth="23256" windowHeight="12456" xr2:uid="{00000000-000D-0000-FFFF-FFFF00000000}"/>
  </bookViews>
  <sheets>
    <sheet name="How to use" sheetId="1" r:id="rId1"/>
    <sheet name="Project" sheetId="2" r:id="rId2"/>
    <sheet name="Measurements" sheetId="3" r:id="rId3"/>
    <sheet name="BOQ" sheetId="4" r:id="rId4"/>
    <sheet name="Abstract" sheetId="5" r:id="rId5"/>
    <sheet name="Lists" sheetId="6" state="hidden" r:id="rId6"/>
  </sheets>
  <definedNames>
    <definedName name="_xlnm.Print_Area" localSheetId="4">Abstract!$A$1:$D$44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5" l="1"/>
  <c r="B31" i="5"/>
  <c r="B29" i="5"/>
  <c r="B28" i="5"/>
  <c r="B25" i="5"/>
  <c r="C25" i="5" s="1"/>
  <c r="A25" i="5"/>
  <c r="B24" i="5"/>
  <c r="C24" i="5" s="1"/>
  <c r="A24" i="5"/>
  <c r="B23" i="5"/>
  <c r="C23" i="5" s="1"/>
  <c r="A23" i="5"/>
  <c r="B22" i="5"/>
  <c r="A22" i="5"/>
  <c r="B21" i="5"/>
  <c r="C21" i="5" s="1"/>
  <c r="A21" i="5"/>
  <c r="B20" i="5"/>
  <c r="C20" i="5" s="1"/>
  <c r="A20" i="5"/>
  <c r="B19" i="5"/>
  <c r="C19" i="5" s="1"/>
  <c r="A19" i="5"/>
  <c r="B18" i="5"/>
  <c r="C18" i="5" s="1"/>
  <c r="A18" i="5"/>
  <c r="B17" i="5"/>
  <c r="A17" i="5"/>
  <c r="B16" i="5"/>
  <c r="A16" i="5"/>
  <c r="B15" i="5"/>
  <c r="A15" i="5"/>
  <c r="B14" i="5"/>
  <c r="A14" i="5"/>
  <c r="B13" i="5"/>
  <c r="A13" i="5"/>
  <c r="B12" i="5"/>
  <c r="A12" i="5"/>
  <c r="B11" i="5"/>
  <c r="A11" i="5"/>
  <c r="B10" i="5"/>
  <c r="A10" i="5"/>
  <c r="B9" i="5"/>
  <c r="A9" i="5"/>
  <c r="B8" i="5"/>
  <c r="A8" i="5"/>
  <c r="B7" i="5"/>
  <c r="A7" i="5"/>
  <c r="B6" i="5"/>
  <c r="A6" i="5"/>
  <c r="A3" i="5"/>
  <c r="A2" i="5"/>
  <c r="G203" i="4"/>
  <c r="I203" i="4" s="1"/>
  <c r="F203" i="4"/>
  <c r="G202" i="4"/>
  <c r="I202" i="4" s="1"/>
  <c r="F202" i="4"/>
  <c r="G201" i="4"/>
  <c r="I201" i="4" s="1"/>
  <c r="F201" i="4"/>
  <c r="G200" i="4"/>
  <c r="I200" i="4" s="1"/>
  <c r="F200" i="4"/>
  <c r="G199" i="4"/>
  <c r="I199" i="4" s="1"/>
  <c r="F199" i="4"/>
  <c r="G198" i="4"/>
  <c r="I198" i="4" s="1"/>
  <c r="F198" i="4"/>
  <c r="G197" i="4"/>
  <c r="I197" i="4" s="1"/>
  <c r="F197" i="4"/>
  <c r="G196" i="4"/>
  <c r="I196" i="4" s="1"/>
  <c r="F196" i="4"/>
  <c r="G195" i="4"/>
  <c r="I195" i="4" s="1"/>
  <c r="F195" i="4"/>
  <c r="G194" i="4"/>
  <c r="I194" i="4" s="1"/>
  <c r="F194" i="4"/>
  <c r="G193" i="4"/>
  <c r="I193" i="4" s="1"/>
  <c r="F193" i="4"/>
  <c r="G192" i="4"/>
  <c r="I192" i="4" s="1"/>
  <c r="F192" i="4"/>
  <c r="G191" i="4"/>
  <c r="I191" i="4" s="1"/>
  <c r="F191" i="4"/>
  <c r="G190" i="4"/>
  <c r="I190" i="4" s="1"/>
  <c r="F190" i="4"/>
  <c r="G189" i="4"/>
  <c r="I189" i="4" s="1"/>
  <c r="F189" i="4"/>
  <c r="G188" i="4"/>
  <c r="I188" i="4" s="1"/>
  <c r="F188" i="4"/>
  <c r="G187" i="4"/>
  <c r="I187" i="4" s="1"/>
  <c r="F187" i="4"/>
  <c r="G186" i="4"/>
  <c r="I186" i="4" s="1"/>
  <c r="F186" i="4"/>
  <c r="G185" i="4"/>
  <c r="I185" i="4" s="1"/>
  <c r="F185" i="4"/>
  <c r="G184" i="4"/>
  <c r="I184" i="4" s="1"/>
  <c r="F184" i="4"/>
  <c r="G183" i="4"/>
  <c r="I183" i="4" s="1"/>
  <c r="F183" i="4"/>
  <c r="G182" i="4"/>
  <c r="I182" i="4" s="1"/>
  <c r="F182" i="4"/>
  <c r="G181" i="4"/>
  <c r="I181" i="4" s="1"/>
  <c r="F181" i="4"/>
  <c r="I180" i="4"/>
  <c r="G180" i="4"/>
  <c r="F180" i="4"/>
  <c r="G179" i="4"/>
  <c r="I179" i="4" s="1"/>
  <c r="F179" i="4"/>
  <c r="G178" i="4"/>
  <c r="I178" i="4" s="1"/>
  <c r="F178" i="4"/>
  <c r="G177" i="4"/>
  <c r="I177" i="4" s="1"/>
  <c r="F177" i="4"/>
  <c r="G176" i="4"/>
  <c r="I176" i="4" s="1"/>
  <c r="F176" i="4"/>
  <c r="G175" i="4"/>
  <c r="I175" i="4" s="1"/>
  <c r="F175" i="4"/>
  <c r="G174" i="4"/>
  <c r="I174" i="4" s="1"/>
  <c r="F174" i="4"/>
  <c r="G173" i="4"/>
  <c r="I173" i="4" s="1"/>
  <c r="F173" i="4"/>
  <c r="G172" i="4"/>
  <c r="I172" i="4" s="1"/>
  <c r="F172" i="4"/>
  <c r="G171" i="4"/>
  <c r="I171" i="4" s="1"/>
  <c r="F171" i="4"/>
  <c r="G170" i="4"/>
  <c r="I170" i="4" s="1"/>
  <c r="F170" i="4"/>
  <c r="G169" i="4"/>
  <c r="I169" i="4" s="1"/>
  <c r="F169" i="4"/>
  <c r="G168" i="4"/>
  <c r="I168" i="4" s="1"/>
  <c r="F168" i="4"/>
  <c r="G167" i="4"/>
  <c r="I167" i="4" s="1"/>
  <c r="F167" i="4"/>
  <c r="G166" i="4"/>
  <c r="I166" i="4" s="1"/>
  <c r="F166" i="4"/>
  <c r="G165" i="4"/>
  <c r="I165" i="4" s="1"/>
  <c r="F165" i="4"/>
  <c r="G164" i="4"/>
  <c r="I164" i="4" s="1"/>
  <c r="F164" i="4"/>
  <c r="G163" i="4"/>
  <c r="I163" i="4" s="1"/>
  <c r="F163" i="4"/>
  <c r="G162" i="4"/>
  <c r="I162" i="4" s="1"/>
  <c r="F162" i="4"/>
  <c r="G161" i="4"/>
  <c r="I161" i="4" s="1"/>
  <c r="F161" i="4"/>
  <c r="G160" i="4"/>
  <c r="I160" i="4" s="1"/>
  <c r="F160" i="4"/>
  <c r="G159" i="4"/>
  <c r="I159" i="4" s="1"/>
  <c r="F159" i="4"/>
  <c r="G158" i="4"/>
  <c r="I158" i="4" s="1"/>
  <c r="F158" i="4"/>
  <c r="G157" i="4"/>
  <c r="I157" i="4" s="1"/>
  <c r="F157" i="4"/>
  <c r="G156" i="4"/>
  <c r="I156" i="4" s="1"/>
  <c r="F156" i="4"/>
  <c r="G155" i="4"/>
  <c r="I155" i="4" s="1"/>
  <c r="F155" i="4"/>
  <c r="G154" i="4"/>
  <c r="I154" i="4" s="1"/>
  <c r="F154" i="4"/>
  <c r="G153" i="4"/>
  <c r="I153" i="4" s="1"/>
  <c r="F153" i="4"/>
  <c r="G152" i="4"/>
  <c r="I152" i="4" s="1"/>
  <c r="F152" i="4"/>
  <c r="G151" i="4"/>
  <c r="I151" i="4" s="1"/>
  <c r="F151" i="4"/>
  <c r="G150" i="4"/>
  <c r="I150" i="4" s="1"/>
  <c r="F150" i="4"/>
  <c r="I149" i="4"/>
  <c r="G149" i="4"/>
  <c r="F149" i="4"/>
  <c r="G148" i="4"/>
  <c r="I148" i="4" s="1"/>
  <c r="F148" i="4"/>
  <c r="G147" i="4"/>
  <c r="I147" i="4" s="1"/>
  <c r="F147" i="4"/>
  <c r="G146" i="4"/>
  <c r="I146" i="4" s="1"/>
  <c r="F146" i="4"/>
  <c r="G145" i="4"/>
  <c r="I145" i="4" s="1"/>
  <c r="F145" i="4"/>
  <c r="G144" i="4"/>
  <c r="I144" i="4" s="1"/>
  <c r="F144" i="4"/>
  <c r="G143" i="4"/>
  <c r="I143" i="4" s="1"/>
  <c r="F143" i="4"/>
  <c r="G142" i="4"/>
  <c r="I142" i="4" s="1"/>
  <c r="F142" i="4"/>
  <c r="G141" i="4"/>
  <c r="I141" i="4" s="1"/>
  <c r="F141" i="4"/>
  <c r="I140" i="4"/>
  <c r="G140" i="4"/>
  <c r="F140" i="4"/>
  <c r="G139" i="4"/>
  <c r="I139" i="4" s="1"/>
  <c r="F139" i="4"/>
  <c r="I138" i="4"/>
  <c r="G138" i="4"/>
  <c r="F138" i="4"/>
  <c r="G137" i="4"/>
  <c r="I137" i="4" s="1"/>
  <c r="F137" i="4"/>
  <c r="G136" i="4"/>
  <c r="I136" i="4" s="1"/>
  <c r="F136" i="4"/>
  <c r="G135" i="4"/>
  <c r="I135" i="4" s="1"/>
  <c r="F135" i="4"/>
  <c r="G134" i="4"/>
  <c r="I134" i="4" s="1"/>
  <c r="F134" i="4"/>
  <c r="G133" i="4"/>
  <c r="I133" i="4" s="1"/>
  <c r="F133" i="4"/>
  <c r="G132" i="4"/>
  <c r="I132" i="4" s="1"/>
  <c r="F132" i="4"/>
  <c r="G131" i="4"/>
  <c r="I131" i="4" s="1"/>
  <c r="F131" i="4"/>
  <c r="G130" i="4"/>
  <c r="I130" i="4" s="1"/>
  <c r="F130" i="4"/>
  <c r="I129" i="4"/>
  <c r="G129" i="4"/>
  <c r="F129" i="4"/>
  <c r="G128" i="4"/>
  <c r="I128" i="4" s="1"/>
  <c r="F128" i="4"/>
  <c r="G127" i="4"/>
  <c r="I127" i="4" s="1"/>
  <c r="F127" i="4"/>
  <c r="G126" i="4"/>
  <c r="I126" i="4" s="1"/>
  <c r="F126" i="4"/>
  <c r="G125" i="4"/>
  <c r="I125" i="4" s="1"/>
  <c r="F125" i="4"/>
  <c r="G124" i="4"/>
  <c r="I124" i="4" s="1"/>
  <c r="F124" i="4"/>
  <c r="G123" i="4"/>
  <c r="I123" i="4" s="1"/>
  <c r="F123" i="4"/>
  <c r="G122" i="4"/>
  <c r="I122" i="4" s="1"/>
  <c r="F122" i="4"/>
  <c r="G121" i="4"/>
  <c r="I121" i="4" s="1"/>
  <c r="F121" i="4"/>
  <c r="G120" i="4"/>
  <c r="I120" i="4" s="1"/>
  <c r="F120" i="4"/>
  <c r="I119" i="4"/>
  <c r="G119" i="4"/>
  <c r="F119" i="4"/>
  <c r="G118" i="4"/>
  <c r="I118" i="4" s="1"/>
  <c r="F118" i="4"/>
  <c r="G117" i="4"/>
  <c r="I117" i="4" s="1"/>
  <c r="F117" i="4"/>
  <c r="G116" i="4"/>
  <c r="I116" i="4" s="1"/>
  <c r="F116" i="4"/>
  <c r="G115" i="4"/>
  <c r="I115" i="4" s="1"/>
  <c r="F115" i="4"/>
  <c r="G114" i="4"/>
  <c r="I114" i="4" s="1"/>
  <c r="F114" i="4"/>
  <c r="G113" i="4"/>
  <c r="I113" i="4" s="1"/>
  <c r="F113" i="4"/>
  <c r="G112" i="4"/>
  <c r="I112" i="4" s="1"/>
  <c r="F112" i="4"/>
  <c r="G111" i="4"/>
  <c r="I111" i="4" s="1"/>
  <c r="F111" i="4"/>
  <c r="G110" i="4"/>
  <c r="I110" i="4" s="1"/>
  <c r="F110" i="4"/>
  <c r="G109" i="4"/>
  <c r="I109" i="4" s="1"/>
  <c r="F109" i="4"/>
  <c r="G108" i="4"/>
  <c r="I108" i="4" s="1"/>
  <c r="F108" i="4"/>
  <c r="G107" i="4"/>
  <c r="I107" i="4" s="1"/>
  <c r="F107" i="4"/>
  <c r="G106" i="4"/>
  <c r="I106" i="4" s="1"/>
  <c r="F106" i="4"/>
  <c r="G105" i="4"/>
  <c r="I105" i="4" s="1"/>
  <c r="F105" i="4"/>
  <c r="G104" i="4"/>
  <c r="I104" i="4" s="1"/>
  <c r="F104" i="4"/>
  <c r="G103" i="4"/>
  <c r="I103" i="4" s="1"/>
  <c r="F103" i="4"/>
  <c r="I102" i="4"/>
  <c r="G102" i="4"/>
  <c r="F102" i="4"/>
  <c r="G101" i="4"/>
  <c r="I101" i="4" s="1"/>
  <c r="F101" i="4"/>
  <c r="G100" i="4"/>
  <c r="I100" i="4" s="1"/>
  <c r="F100" i="4"/>
  <c r="G99" i="4"/>
  <c r="I99" i="4" s="1"/>
  <c r="F99" i="4"/>
  <c r="G98" i="4"/>
  <c r="I98" i="4" s="1"/>
  <c r="F98" i="4"/>
  <c r="G97" i="4"/>
  <c r="I97" i="4" s="1"/>
  <c r="F97" i="4"/>
  <c r="G96" i="4"/>
  <c r="I96" i="4" s="1"/>
  <c r="F96" i="4"/>
  <c r="G95" i="4"/>
  <c r="I95" i="4" s="1"/>
  <c r="F95" i="4"/>
  <c r="G94" i="4"/>
  <c r="I94" i="4" s="1"/>
  <c r="F94" i="4"/>
  <c r="G93" i="4"/>
  <c r="I93" i="4" s="1"/>
  <c r="F93" i="4"/>
  <c r="G92" i="4"/>
  <c r="I92" i="4" s="1"/>
  <c r="F92" i="4"/>
  <c r="G91" i="4"/>
  <c r="I91" i="4" s="1"/>
  <c r="F91" i="4"/>
  <c r="G90" i="4"/>
  <c r="I90" i="4" s="1"/>
  <c r="F90" i="4"/>
  <c r="G89" i="4"/>
  <c r="I89" i="4" s="1"/>
  <c r="F89" i="4"/>
  <c r="G88" i="4"/>
  <c r="I88" i="4" s="1"/>
  <c r="F88" i="4"/>
  <c r="G87" i="4"/>
  <c r="I87" i="4" s="1"/>
  <c r="F87" i="4"/>
  <c r="G86" i="4"/>
  <c r="I86" i="4" s="1"/>
  <c r="F86" i="4"/>
  <c r="G85" i="4"/>
  <c r="I85" i="4" s="1"/>
  <c r="F85" i="4"/>
  <c r="G84" i="4"/>
  <c r="I84" i="4" s="1"/>
  <c r="F84" i="4"/>
  <c r="G83" i="4"/>
  <c r="I83" i="4" s="1"/>
  <c r="F83" i="4"/>
  <c r="G82" i="4"/>
  <c r="I82" i="4" s="1"/>
  <c r="F82" i="4"/>
  <c r="G81" i="4"/>
  <c r="I81" i="4" s="1"/>
  <c r="F81" i="4"/>
  <c r="G80" i="4"/>
  <c r="I80" i="4" s="1"/>
  <c r="F80" i="4"/>
  <c r="G79" i="4"/>
  <c r="I79" i="4" s="1"/>
  <c r="F79" i="4"/>
  <c r="G78" i="4"/>
  <c r="I78" i="4" s="1"/>
  <c r="F78" i="4"/>
  <c r="G77" i="4"/>
  <c r="I77" i="4" s="1"/>
  <c r="F77" i="4"/>
  <c r="G76" i="4"/>
  <c r="I76" i="4" s="1"/>
  <c r="F76" i="4"/>
  <c r="G75" i="4"/>
  <c r="I75" i="4" s="1"/>
  <c r="F75" i="4"/>
  <c r="G74" i="4"/>
  <c r="I74" i="4" s="1"/>
  <c r="F74" i="4"/>
  <c r="G73" i="4"/>
  <c r="I73" i="4" s="1"/>
  <c r="F73" i="4"/>
  <c r="G72" i="4"/>
  <c r="I72" i="4" s="1"/>
  <c r="F72" i="4"/>
  <c r="G71" i="4"/>
  <c r="I71" i="4" s="1"/>
  <c r="F71" i="4"/>
  <c r="G70" i="4"/>
  <c r="I70" i="4" s="1"/>
  <c r="F70" i="4"/>
  <c r="G69" i="4"/>
  <c r="I69" i="4" s="1"/>
  <c r="F69" i="4"/>
  <c r="G68" i="4"/>
  <c r="I68" i="4" s="1"/>
  <c r="F68" i="4"/>
  <c r="G67" i="4"/>
  <c r="I67" i="4" s="1"/>
  <c r="F67" i="4"/>
  <c r="G66" i="4"/>
  <c r="I66" i="4" s="1"/>
  <c r="F66" i="4"/>
  <c r="G65" i="4"/>
  <c r="I65" i="4" s="1"/>
  <c r="F65" i="4"/>
  <c r="I64" i="4"/>
  <c r="G64" i="4"/>
  <c r="F64" i="4"/>
  <c r="G63" i="4"/>
  <c r="I63" i="4" s="1"/>
  <c r="F63" i="4"/>
  <c r="G62" i="4"/>
  <c r="I62" i="4" s="1"/>
  <c r="F62" i="4"/>
  <c r="G61" i="4"/>
  <c r="I61" i="4" s="1"/>
  <c r="F61" i="4"/>
  <c r="G60" i="4"/>
  <c r="I60" i="4" s="1"/>
  <c r="F60" i="4"/>
  <c r="G59" i="4"/>
  <c r="I59" i="4" s="1"/>
  <c r="F59" i="4"/>
  <c r="G58" i="4"/>
  <c r="I58" i="4" s="1"/>
  <c r="F58" i="4"/>
  <c r="G57" i="4"/>
  <c r="I57" i="4" s="1"/>
  <c r="F57" i="4"/>
  <c r="G56" i="4"/>
  <c r="I56" i="4" s="1"/>
  <c r="F56" i="4"/>
  <c r="G55" i="4"/>
  <c r="I55" i="4" s="1"/>
  <c r="F55" i="4"/>
  <c r="G54" i="4"/>
  <c r="I54" i="4" s="1"/>
  <c r="F54" i="4"/>
  <c r="G53" i="4"/>
  <c r="I53" i="4" s="1"/>
  <c r="F53" i="4"/>
  <c r="G52" i="4"/>
  <c r="I52" i="4" s="1"/>
  <c r="F52" i="4"/>
  <c r="G51" i="4"/>
  <c r="I51" i="4" s="1"/>
  <c r="F51" i="4"/>
  <c r="G50" i="4"/>
  <c r="I50" i="4" s="1"/>
  <c r="F50" i="4"/>
  <c r="G49" i="4"/>
  <c r="I49" i="4" s="1"/>
  <c r="F49" i="4"/>
  <c r="G48" i="4"/>
  <c r="I48" i="4" s="1"/>
  <c r="F48" i="4"/>
  <c r="G47" i="4"/>
  <c r="I47" i="4" s="1"/>
  <c r="F47" i="4"/>
  <c r="G46" i="4"/>
  <c r="I46" i="4" s="1"/>
  <c r="F46" i="4"/>
  <c r="G45" i="4"/>
  <c r="I45" i="4" s="1"/>
  <c r="F45" i="4"/>
  <c r="G44" i="4"/>
  <c r="I44" i="4" s="1"/>
  <c r="F44" i="4"/>
  <c r="G43" i="4"/>
  <c r="I43" i="4" s="1"/>
  <c r="F43" i="4"/>
  <c r="I42" i="4"/>
  <c r="G42" i="4"/>
  <c r="F42" i="4"/>
  <c r="G41" i="4"/>
  <c r="I41" i="4" s="1"/>
  <c r="F41" i="4"/>
  <c r="G40" i="4"/>
  <c r="I40" i="4" s="1"/>
  <c r="F40" i="4"/>
  <c r="G39" i="4"/>
  <c r="I39" i="4" s="1"/>
  <c r="F39" i="4"/>
  <c r="G38" i="4"/>
  <c r="I38" i="4" s="1"/>
  <c r="F38" i="4"/>
  <c r="G37" i="4"/>
  <c r="I37" i="4" s="1"/>
  <c r="F37" i="4"/>
  <c r="G36" i="4"/>
  <c r="I36" i="4" s="1"/>
  <c r="F36" i="4"/>
  <c r="G35" i="4"/>
  <c r="I35" i="4" s="1"/>
  <c r="F35" i="4"/>
  <c r="G34" i="4"/>
  <c r="I34" i="4" s="1"/>
  <c r="F34" i="4"/>
  <c r="G33" i="4"/>
  <c r="I33" i="4" s="1"/>
  <c r="F33" i="4"/>
  <c r="G32" i="4"/>
  <c r="I32" i="4" s="1"/>
  <c r="F32" i="4"/>
  <c r="G31" i="4"/>
  <c r="I31" i="4" s="1"/>
  <c r="F31" i="4"/>
  <c r="G30" i="4"/>
  <c r="I30" i="4" s="1"/>
  <c r="F30" i="4"/>
  <c r="G29" i="4"/>
  <c r="I29" i="4" s="1"/>
  <c r="F29" i="4"/>
  <c r="G28" i="4"/>
  <c r="I28" i="4" s="1"/>
  <c r="F28" i="4"/>
  <c r="G27" i="4"/>
  <c r="I27" i="4" s="1"/>
  <c r="F27" i="4"/>
  <c r="G26" i="4"/>
  <c r="I26" i="4" s="1"/>
  <c r="F26" i="4"/>
  <c r="G25" i="4"/>
  <c r="I25" i="4" s="1"/>
  <c r="F25" i="4"/>
  <c r="G24" i="4"/>
  <c r="I24" i="4" s="1"/>
  <c r="F24" i="4"/>
  <c r="G23" i="4"/>
  <c r="I23" i="4" s="1"/>
  <c r="F23" i="4"/>
  <c r="G22" i="4"/>
  <c r="I22" i="4" s="1"/>
  <c r="F22" i="4"/>
  <c r="G21" i="4"/>
  <c r="I21" i="4" s="1"/>
  <c r="F21" i="4"/>
  <c r="G20" i="4"/>
  <c r="I20" i="4" s="1"/>
  <c r="F20" i="4"/>
  <c r="G19" i="4"/>
  <c r="I19" i="4" s="1"/>
  <c r="F19" i="4"/>
  <c r="G18" i="4"/>
  <c r="I18" i="4" s="1"/>
  <c r="F18" i="4"/>
  <c r="G17" i="4"/>
  <c r="I17" i="4" s="1"/>
  <c r="F17" i="4"/>
  <c r="G16" i="4"/>
  <c r="I16" i="4" s="1"/>
  <c r="F16" i="4"/>
  <c r="G15" i="4"/>
  <c r="I15" i="4" s="1"/>
  <c r="C16" i="5" s="1"/>
  <c r="F15" i="4"/>
  <c r="G14" i="4"/>
  <c r="I14" i="4" s="1"/>
  <c r="F14" i="4"/>
  <c r="G13" i="4"/>
  <c r="I13" i="4" s="1"/>
  <c r="C14" i="5" s="1"/>
  <c r="F13" i="4"/>
  <c r="G12" i="4"/>
  <c r="I12" i="4" s="1"/>
  <c r="C13" i="5" s="1"/>
  <c r="F12" i="4"/>
  <c r="G11" i="4"/>
  <c r="I11" i="4" s="1"/>
  <c r="F11" i="4"/>
  <c r="G10" i="4"/>
  <c r="I10" i="4" s="1"/>
  <c r="F10" i="4"/>
  <c r="I9" i="4"/>
  <c r="G9" i="4"/>
  <c r="F9" i="4"/>
  <c r="G7" i="4"/>
  <c r="I7" i="4" s="1"/>
  <c r="F7" i="4"/>
  <c r="G6" i="4"/>
  <c r="I6" i="4" s="1"/>
  <c r="F6" i="4"/>
  <c r="G503" i="3"/>
  <c r="G502" i="3"/>
  <c r="G501" i="3"/>
  <c r="G500" i="3"/>
  <c r="G499" i="3"/>
  <c r="G498" i="3"/>
  <c r="G497" i="3"/>
  <c r="G496" i="3"/>
  <c r="G495" i="3"/>
  <c r="G494" i="3"/>
  <c r="G493" i="3"/>
  <c r="G492" i="3"/>
  <c r="G491" i="3"/>
  <c r="G490" i="3"/>
  <c r="G489" i="3"/>
  <c r="G488" i="3"/>
  <c r="G487" i="3"/>
  <c r="G486" i="3"/>
  <c r="G485" i="3"/>
  <c r="G484" i="3"/>
  <c r="G483" i="3"/>
  <c r="G482" i="3"/>
  <c r="G481" i="3"/>
  <c r="G480" i="3"/>
  <c r="G479" i="3"/>
  <c r="G478" i="3"/>
  <c r="G477" i="3"/>
  <c r="G476" i="3"/>
  <c r="G475" i="3"/>
  <c r="G474" i="3"/>
  <c r="G473" i="3"/>
  <c r="G472" i="3"/>
  <c r="G471" i="3"/>
  <c r="G470" i="3"/>
  <c r="G469" i="3"/>
  <c r="G468" i="3"/>
  <c r="G467" i="3"/>
  <c r="G466" i="3"/>
  <c r="G465" i="3"/>
  <c r="G464" i="3"/>
  <c r="G463" i="3"/>
  <c r="G462" i="3"/>
  <c r="G461" i="3"/>
  <c r="G460" i="3"/>
  <c r="G459" i="3"/>
  <c r="G458" i="3"/>
  <c r="G457" i="3"/>
  <c r="G456" i="3"/>
  <c r="G455" i="3"/>
  <c r="G454" i="3"/>
  <c r="G453" i="3"/>
  <c r="G452" i="3"/>
  <c r="G451" i="3"/>
  <c r="G450" i="3"/>
  <c r="G449" i="3"/>
  <c r="G448" i="3"/>
  <c r="G447" i="3"/>
  <c r="G446" i="3"/>
  <c r="G445" i="3"/>
  <c r="G444" i="3"/>
  <c r="G443" i="3"/>
  <c r="G442" i="3"/>
  <c r="G441" i="3"/>
  <c r="G440" i="3"/>
  <c r="G439" i="3"/>
  <c r="G438" i="3"/>
  <c r="G437" i="3"/>
  <c r="G436" i="3"/>
  <c r="G435" i="3"/>
  <c r="G434" i="3"/>
  <c r="G433" i="3"/>
  <c r="G432" i="3"/>
  <c r="G431" i="3"/>
  <c r="G430" i="3"/>
  <c r="G429" i="3"/>
  <c r="G428" i="3"/>
  <c r="G427" i="3"/>
  <c r="G426" i="3"/>
  <c r="G425" i="3"/>
  <c r="G424" i="3"/>
  <c r="G423" i="3"/>
  <c r="G422" i="3"/>
  <c r="G421" i="3"/>
  <c r="G420" i="3"/>
  <c r="G419" i="3"/>
  <c r="G418" i="3"/>
  <c r="G417" i="3"/>
  <c r="G416" i="3"/>
  <c r="G415" i="3"/>
  <c r="G414" i="3"/>
  <c r="G413" i="3"/>
  <c r="G412" i="3"/>
  <c r="G411" i="3"/>
  <c r="G410" i="3"/>
  <c r="G409" i="3"/>
  <c r="G408" i="3"/>
  <c r="G407" i="3"/>
  <c r="G406" i="3"/>
  <c r="G405" i="3"/>
  <c r="G404" i="3"/>
  <c r="G403" i="3"/>
  <c r="G402" i="3"/>
  <c r="G401" i="3"/>
  <c r="G400" i="3"/>
  <c r="G399" i="3"/>
  <c r="G398" i="3"/>
  <c r="G397" i="3"/>
  <c r="G396" i="3"/>
  <c r="G395" i="3"/>
  <c r="G394" i="3"/>
  <c r="G393" i="3"/>
  <c r="G392" i="3"/>
  <c r="G391" i="3"/>
  <c r="G390" i="3"/>
  <c r="G389" i="3"/>
  <c r="G388" i="3"/>
  <c r="G387" i="3"/>
  <c r="G386" i="3"/>
  <c r="G385" i="3"/>
  <c r="G384" i="3"/>
  <c r="G383" i="3"/>
  <c r="G382" i="3"/>
  <c r="G381" i="3"/>
  <c r="G380" i="3"/>
  <c r="G379" i="3"/>
  <c r="G378" i="3"/>
  <c r="G377" i="3"/>
  <c r="G376" i="3"/>
  <c r="G375" i="3"/>
  <c r="G374" i="3"/>
  <c r="G373" i="3"/>
  <c r="G372" i="3"/>
  <c r="G371" i="3"/>
  <c r="G370" i="3"/>
  <c r="G369" i="3"/>
  <c r="G368" i="3"/>
  <c r="G367" i="3"/>
  <c r="G366" i="3"/>
  <c r="G365" i="3"/>
  <c r="G364" i="3"/>
  <c r="G363" i="3"/>
  <c r="G362" i="3"/>
  <c r="G361" i="3"/>
  <c r="G360" i="3"/>
  <c r="G359" i="3"/>
  <c r="G358" i="3"/>
  <c r="G357" i="3"/>
  <c r="G356" i="3"/>
  <c r="G355" i="3"/>
  <c r="G354" i="3"/>
  <c r="G353" i="3"/>
  <c r="G352" i="3"/>
  <c r="G351" i="3"/>
  <c r="G350" i="3"/>
  <c r="G349" i="3"/>
  <c r="G348" i="3"/>
  <c r="G347" i="3"/>
  <c r="G346" i="3"/>
  <c r="G345" i="3"/>
  <c r="G344" i="3"/>
  <c r="G343" i="3"/>
  <c r="G342" i="3"/>
  <c r="G341" i="3"/>
  <c r="G340" i="3"/>
  <c r="G339" i="3"/>
  <c r="G338" i="3"/>
  <c r="G337" i="3"/>
  <c r="G336" i="3"/>
  <c r="G335" i="3"/>
  <c r="G334" i="3"/>
  <c r="G333" i="3"/>
  <c r="G332" i="3"/>
  <c r="G331" i="3"/>
  <c r="G330" i="3"/>
  <c r="G329" i="3"/>
  <c r="G328" i="3"/>
  <c r="G327" i="3"/>
  <c r="G326" i="3"/>
  <c r="G325" i="3"/>
  <c r="G324" i="3"/>
  <c r="G323" i="3"/>
  <c r="G322" i="3"/>
  <c r="G321" i="3"/>
  <c r="G320" i="3"/>
  <c r="G319" i="3"/>
  <c r="G318" i="3"/>
  <c r="G317" i="3"/>
  <c r="G316" i="3"/>
  <c r="G315" i="3"/>
  <c r="G314" i="3"/>
  <c r="G313" i="3"/>
  <c r="G312" i="3"/>
  <c r="G311" i="3"/>
  <c r="G310" i="3"/>
  <c r="G309" i="3"/>
  <c r="G308" i="3"/>
  <c r="G307" i="3"/>
  <c r="G306" i="3"/>
  <c r="G305" i="3"/>
  <c r="G304" i="3"/>
  <c r="G303" i="3"/>
  <c r="G302" i="3"/>
  <c r="G301" i="3"/>
  <c r="G300" i="3"/>
  <c r="G299" i="3"/>
  <c r="G298" i="3"/>
  <c r="G297" i="3"/>
  <c r="G296" i="3"/>
  <c r="G295" i="3"/>
  <c r="G294" i="3"/>
  <c r="G293" i="3"/>
  <c r="G292" i="3"/>
  <c r="G291" i="3"/>
  <c r="G290" i="3"/>
  <c r="G289" i="3"/>
  <c r="G288" i="3"/>
  <c r="G287" i="3"/>
  <c r="G286" i="3"/>
  <c r="G285" i="3"/>
  <c r="G284" i="3"/>
  <c r="G283" i="3"/>
  <c r="G282" i="3"/>
  <c r="G281" i="3"/>
  <c r="G280" i="3"/>
  <c r="G279" i="3"/>
  <c r="G278" i="3"/>
  <c r="G277" i="3"/>
  <c r="G276" i="3"/>
  <c r="G275" i="3"/>
  <c r="G274" i="3"/>
  <c r="G273" i="3"/>
  <c r="G272" i="3"/>
  <c r="G271" i="3"/>
  <c r="G270" i="3"/>
  <c r="G269" i="3"/>
  <c r="G268" i="3"/>
  <c r="G267" i="3"/>
  <c r="G266" i="3"/>
  <c r="G265" i="3"/>
  <c r="G264" i="3"/>
  <c r="G263" i="3"/>
  <c r="G262" i="3"/>
  <c r="G261" i="3"/>
  <c r="G260" i="3"/>
  <c r="G259" i="3"/>
  <c r="G258" i="3"/>
  <c r="G257" i="3"/>
  <c r="G256" i="3"/>
  <c r="G255" i="3"/>
  <c r="G254" i="3"/>
  <c r="G253" i="3"/>
  <c r="G252" i="3"/>
  <c r="G251" i="3"/>
  <c r="G250" i="3"/>
  <c r="G249" i="3"/>
  <c r="G248" i="3"/>
  <c r="G247" i="3"/>
  <c r="G246" i="3"/>
  <c r="G245" i="3"/>
  <c r="G244" i="3"/>
  <c r="G243" i="3"/>
  <c r="G242" i="3"/>
  <c r="G241" i="3"/>
  <c r="G240" i="3"/>
  <c r="G239" i="3"/>
  <c r="G238" i="3"/>
  <c r="G237" i="3"/>
  <c r="G236" i="3"/>
  <c r="G235" i="3"/>
  <c r="G234" i="3"/>
  <c r="G233" i="3"/>
  <c r="G232" i="3"/>
  <c r="G231" i="3"/>
  <c r="G230" i="3"/>
  <c r="G229" i="3"/>
  <c r="G228" i="3"/>
  <c r="G227" i="3"/>
  <c r="G226" i="3"/>
  <c r="G225" i="3"/>
  <c r="G224" i="3"/>
  <c r="G223" i="3"/>
  <c r="G222" i="3"/>
  <c r="G221" i="3"/>
  <c r="G220" i="3"/>
  <c r="G219" i="3"/>
  <c r="G218" i="3"/>
  <c r="G217" i="3"/>
  <c r="G216" i="3"/>
  <c r="G215" i="3"/>
  <c r="G214" i="3"/>
  <c r="G213" i="3"/>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F8" i="4" s="1"/>
  <c r="G8" i="4" s="1"/>
  <c r="I8" i="4" s="1"/>
  <c r="G6" i="3"/>
  <c r="F5" i="4" s="1"/>
  <c r="G5" i="4" s="1"/>
  <c r="I5" i="4" s="1"/>
  <c r="G5" i="3"/>
  <c r="G4" i="3"/>
  <c r="C9" i="5" l="1"/>
  <c r="C10" i="5"/>
  <c r="F4" i="4"/>
  <c r="G4" i="4" s="1"/>
  <c r="I4" i="4" s="1"/>
  <c r="C8" i="5"/>
  <c r="C15" i="5"/>
  <c r="C11" i="5"/>
  <c r="C6" i="5"/>
  <c r="I2" i="4"/>
  <c r="C7" i="5"/>
  <c r="C12" i="5"/>
  <c r="C17" i="5"/>
  <c r="C22" i="5"/>
  <c r="C26" i="5" l="1"/>
  <c r="C27" i="5" s="1"/>
  <c r="D24" i="5" l="1"/>
  <c r="D23" i="5"/>
  <c r="D18" i="5"/>
  <c r="D13" i="5"/>
  <c r="D8" i="5"/>
  <c r="D14" i="5"/>
  <c r="C29" i="5"/>
  <c r="D19" i="5"/>
  <c r="C28" i="5"/>
  <c r="D9" i="5"/>
  <c r="D11" i="5"/>
  <c r="D6" i="5"/>
  <c r="D16" i="5"/>
  <c r="D22" i="5"/>
  <c r="D7" i="5"/>
  <c r="D21" i="5"/>
  <c r="D12" i="5"/>
  <c r="D15" i="5"/>
  <c r="D25" i="5"/>
  <c r="D17" i="5"/>
  <c r="D10" i="5"/>
  <c r="D20" i="5"/>
  <c r="C30" i="5" l="1"/>
  <c r="C31" i="5"/>
  <c r="C33" i="5" s="1"/>
  <c r="C37" i="5" l="1"/>
  <c r="A35" i="5"/>
  <c r="C32" i="5"/>
</calcChain>
</file>

<file path=xl/sharedStrings.xml><?xml version="1.0" encoding="utf-8"?>
<sst xmlns="http://schemas.openxmlformats.org/spreadsheetml/2006/main" count="265" uniqueCount="231">
  <si>
    <t>Construction Estimate &amp; BOQ (Excel)</t>
  </si>
  <si>
    <t>Toolkit by GroupChatOn · free template · https://toolkit.groupchaton.com</t>
  </si>
  <si>
    <t>Prepare a detailed estimate the way engineers are taught to: take off the measurements (number × length × breadth × depth), carry the quantity to the bill of quantities, apply your rates and let the abstract of cost add everything up by section. The workbook adds overheads, contingency and GST, writes the total in words and shows the cost per square foot, so a client can compare it with other quotes.</t>
  </si>
  <si>
    <t>Colours</t>
  </si>
  <si>
    <t>Yellow cells: type or pick here.</t>
  </si>
  <si>
    <t>Grey and white cells: calculate by themselves. Don't type over them.</t>
  </si>
  <si>
    <t>Steps</t>
  </si>
  <si>
    <t>Open the Project sheet and type the name of work, client, site, estimate number and the built-up area. Set the overheads, contingency and GST percentages you want to show.</t>
  </si>
  <si>
    <t>Check the list of sections on the right of the Project sheet. Rename or add sections to match the way you group your work.</t>
  </si>
  <si>
    <t>On the BOQ sheet replace the sample items with your own: item number, section, full description, unit and rate.</t>
  </si>
  <si>
    <t>For items you measure from drawings, write each measurement on the Measurements sheet under the same item number: Nos, length, breadth and depth or height (leave a dimension empty if it does not apply). For openings and deductions type the Nos as a negative number.</t>
  </si>
  <si>
    <t>Leave the "Qty (typed)" column of the BOQ empty for those items: the quantity comes from the Measurements sheet. For lump-sum or counted items, simply type the quantity.</t>
  </si>
  <si>
    <t>Open the Abstract sheet to see the cost by section, the grand total, the amount in words and the cost per sq ft. Print the Abstract and the BOQ, or save them as PDF for the client.</t>
  </si>
  <si>
    <t>Tips</t>
  </si>
  <si>
    <t>•</t>
  </si>
  <si>
    <t>Write the BOQ description the way you would want it read in a dispute: material, mix or grade, thickness, and what is included (for example "including curing and shuttering").</t>
  </si>
  <si>
    <t>Keep units consistent between the measurements and the rate: cum for concrete and excavation, sqm for plaster and flooring, kg or MT for steel.</t>
  </si>
  <si>
    <t>Rates change quickly for cement and steel. Write the month of the rates on the Project sheet so an old estimate is not used by mistake.</t>
  </si>
  <si>
    <t>Contingency is for genuine unknowns (rock in excavation, small design changes). It is not a place to hide profit; show overheads and profit separately if your rates do not include them.</t>
  </si>
  <si>
    <t>Full guide, questions and answers, and more free templates:</t>
  </si>
  <si>
    <t>https://toolkit.groupchaton.com/construction/con-estimate-boq-excel/</t>
  </si>
  <si>
    <t>Designed &amp; Developed by: Nivesh Sahayak</t>
  </si>
  <si>
    <t>Free to use for your own work and your clients' work. Please don't sell or re-publish this file. The calculations are a help, not professional advice: check figures, tax rates and rules before you rely on them.</t>
  </si>
  <si>
    <t>Project details</t>
  </si>
  <si>
    <t>Fill once. The BOQ and the abstract of cost use these.</t>
  </si>
  <si>
    <t>Sections (edit freely)</t>
  </si>
  <si>
    <t>Name of work</t>
  </si>
  <si>
    <t>Construction of ground-floor residence (G+0), 1,200 sq ft</t>
  </si>
  <si>
    <t>Earthwork</t>
  </si>
  <si>
    <t>Client / owner</t>
  </si>
  <si>
    <t>Mr. Harpreet Singh</t>
  </si>
  <si>
    <t>Concrete (PCC / RCC)</t>
  </si>
  <si>
    <t>Site location</t>
  </si>
  <si>
    <t>Plot 27, Green Avenue, Ludhiana</t>
  </si>
  <si>
    <t>Reinforcement steel</t>
  </si>
  <si>
    <t>Prepared by</t>
  </si>
  <si>
    <t>Sharma Builders &amp; Contractors</t>
  </si>
  <si>
    <t>Masonry</t>
  </si>
  <si>
    <t>Estimate No.</t>
  </si>
  <si>
    <t>EST-2026-014</t>
  </si>
  <si>
    <t>Plastering</t>
  </si>
  <si>
    <t>Date</t>
  </si>
  <si>
    <t>Flooring &amp; tiling</t>
  </si>
  <si>
    <t>Rates based on</t>
  </si>
  <si>
    <t>Market rates of November 2026</t>
  </si>
  <si>
    <t>Doors &amp; windows</t>
  </si>
  <si>
    <t>Built-up area (sq ft)</t>
  </si>
  <si>
    <t>Painting</t>
  </si>
  <si>
    <t>Overheads &amp; profit % (if rates exclude them)</t>
  </si>
  <si>
    <t>Plumbing &amp; sanitary</t>
  </si>
  <si>
    <t>Contingency %</t>
  </si>
  <si>
    <t>Electrical</t>
  </si>
  <si>
    <t>GST %</t>
  </si>
  <si>
    <t>Waterproofing</t>
  </si>
  <si>
    <t>Miscellaneous</t>
  </si>
  <si>
    <t>Percentages: type 3% (or 0.03). GST: pick 0, 5, 12 or 18.</t>
  </si>
  <si>
    <t>Measurements</t>
  </si>
  <si>
    <t>Quantity = Nos × Length × Breadth × Depth/Height (empty cells are skipped). Negative Nos deducts.</t>
  </si>
  <si>
    <t>Item No.</t>
  </si>
  <si>
    <t>Description / location</t>
  </si>
  <si>
    <t>Nos</t>
  </si>
  <si>
    <t>Length (m)</t>
  </si>
  <si>
    <t>Breadth (m)</t>
  </si>
  <si>
    <t>Depth / height (m)</t>
  </si>
  <si>
    <t>Quantity</t>
  </si>
  <si>
    <t>1</t>
  </si>
  <si>
    <t>Column footings F1</t>
  </si>
  <si>
    <t>Wall trenches, all round</t>
  </si>
  <si>
    <t>2</t>
  </si>
  <si>
    <t>PCC bed below footings</t>
  </si>
  <si>
    <t>5</t>
  </si>
  <si>
    <t>Outer walls 230 mm, ground floor</t>
  </si>
  <si>
    <t>Deduct door and window openings</t>
  </si>
  <si>
    <t>Bill of quantities</t>
  </si>
  <si>
    <t>Leave "Qty (typed)" empty to use the quantity from the Measurements sheet.</t>
  </si>
  <si>
    <t>Total</t>
  </si>
  <si>
    <t>Section</t>
  </si>
  <si>
    <t>Description of item</t>
  </si>
  <si>
    <t>Unit</t>
  </si>
  <si>
    <t>Qty (typed)</t>
  </si>
  <si>
    <t>Qty from measurements</t>
  </si>
  <si>
    <t>Quantity used</t>
  </si>
  <si>
    <t>Rate</t>
  </si>
  <si>
    <t>Amount</t>
  </si>
  <si>
    <t>Earthwork in excavation for foundations in ordinary soil, including dressing and disposal within 50 m</t>
  </si>
  <si>
    <t>cum</t>
  </si>
  <si>
    <t>PCC 1:4:8 (M7.5) bed 100 mm thick below footings, including curing</t>
  </si>
  <si>
    <t>3</t>
  </si>
  <si>
    <t>RCC M20 in footings, columns, beams and roof slab including shuttering and curing (steel paid separately)</t>
  </si>
  <si>
    <t>4</t>
  </si>
  <si>
    <t>TMT steel Fe 500D reinforcement: cutting, bending, binding with wire and placing in position</t>
  </si>
  <si>
    <t>kg</t>
  </si>
  <si>
    <t>Brick masonry 230 mm thick in cement mortar 1:6 in superstructure</t>
  </si>
  <si>
    <t>6</t>
  </si>
  <si>
    <t>12 mm cement plaster 1:4 on internal walls, finished smooth</t>
  </si>
  <si>
    <t>sqm</t>
  </si>
  <si>
    <t>7</t>
  </si>
  <si>
    <t>Vitrified tiles 600 × 600 mm on cement mortar bed, including grouting</t>
  </si>
  <si>
    <t>8</t>
  </si>
  <si>
    <t>UPVC sliding windows with toughened glass and mesh, fixed complete</t>
  </si>
  <si>
    <t>9</t>
  </si>
  <si>
    <t>Two coats acrylic emulsion over one coat primer and wall putty</t>
  </si>
  <si>
    <t>10</t>
  </si>
  <si>
    <t>Plumbing and sanitary work with CPVC lines and fittings, complete as per drawing</t>
  </si>
  <si>
    <t>LS</t>
  </si>
  <si>
    <t>11</t>
  </si>
  <si>
    <t>Concealed electrical wiring with FR copper wire and modular switches</t>
  </si>
  <si>
    <t>point</t>
  </si>
  <si>
    <t>12</t>
  </si>
  <si>
    <t>Roof waterproofing with polymer-modified cementitious coating, two coats</t>
  </si>
  <si>
    <t>ABSTRACT OF COST</t>
  </si>
  <si>
    <t>S. No.</t>
  </si>
  <si>
    <t>Section of work</t>
  </si>
  <si>
    <t>% of works</t>
  </si>
  <si>
    <t>Items without a section</t>
  </si>
  <si>
    <t>Cost of works (total of BOQ)</t>
  </si>
  <si>
    <t>Total before GST</t>
  </si>
  <si>
    <t>Round off</t>
  </si>
  <si>
    <t>GRAND TOTAL</t>
  </si>
  <si>
    <t>Cost per sq ft of built-up area</t>
  </si>
  <si>
    <t>This is an estimate based on the quantities and rates shown. Actual cost can change with site conditions, design changes and market rates.</t>
  </si>
  <si>
    <t>Signature</t>
  </si>
  <si>
    <t>One</t>
  </si>
  <si>
    <t>Two</t>
  </si>
  <si>
    <t>rmt</t>
  </si>
  <si>
    <t>Three</t>
  </si>
  <si>
    <t>Four</t>
  </si>
  <si>
    <t>MT</t>
  </si>
  <si>
    <t>Five</t>
  </si>
  <si>
    <t>nos</t>
  </si>
  <si>
    <t>Six</t>
  </si>
  <si>
    <t>Seven</t>
  </si>
  <si>
    <t>sqft</t>
  </si>
  <si>
    <t>Eight</t>
  </si>
  <si>
    <t>cft</t>
  </si>
  <si>
    <t>Nine</t>
  </si>
  <si>
    <t>rft</t>
  </si>
  <si>
    <t>Ten</t>
  </si>
  <si>
    <t>Eleven</t>
  </si>
  <si>
    <t>job</t>
  </si>
  <si>
    <t>Twelve</t>
  </si>
  <si>
    <t>bag</t>
  </si>
  <si>
    <t>Thirteen</t>
  </si>
  <si>
    <t>litre</t>
  </si>
  <si>
    <t>Fourteen</t>
  </si>
  <si>
    <t>day</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</si>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</sst>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0.0%"/>
    <numFmt numFmtId="166" formatCode="0.000"/>
    <numFmt numFmtId="167" formatCode="#,##0.000;\-#,##0.000;"/>
    <numFmt numFmtId="168" formatCode="[&gt;=10000000]\₹\ ##\,##\,##\,##0.00;[&gt;=100000]\₹\ ##\,##\,##0.00;\₹\ ##,##0.00"/>
    <numFmt numFmtId="169" formatCode="[&gt;=10000000]\₹\ ##\,##\,##\,##0;[&gt;=100000]\₹\ ##\,##\,##0;\₹\ ##,##0"/>
  </numFmts>
  <fonts count="14"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5"/>
      <color rgb="FFEA580C"/>
      <name val="Calibri"/>
    </font>
    <font>
      <sz val="9"/>
      <color rgb="FF14213D"/>
      <name val="Calibri"/>
    </font>
    <font>
      <sz val="10"/>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3" fontId="0" fillId="2" borderId="1" xfId="0" applyNumberFormat="1" applyFill="1" applyBorder="1" applyAlignment="1" applyProtection="1">
      <alignment horizontal="left" vertical="center"/>
      <protection locked="0"/>
    </xf>
    <xf numFmtId="165" fontId="0" fillId="2" borderId="1" xfId="0" applyNumberFormat="1" applyFill="1" applyBorder="1" applyAlignment="1" applyProtection="1">
      <alignment horizontal="left" vertical="center"/>
      <protection locked="0"/>
    </xf>
    <xf numFmtId="1" fontId="0" fillId="2" borderId="1" xfId="0" applyNumberFormat="1" applyFill="1" applyBorder="1" applyAlignment="1" applyProtection="1">
      <alignment horizontal="left" vertical="center"/>
      <protection locked="0"/>
    </xf>
    <xf numFmtId="0" fontId="9" fillId="0" borderId="0" xfId="0" applyFont="1"/>
    <xf numFmtId="166" fontId="0" fillId="2" borderId="1" xfId="0" applyNumberFormat="1" applyFill="1" applyBorder="1" applyProtection="1">
      <protection locked="0"/>
    </xf>
    <xf numFmtId="167" fontId="0" fillId="3" borderId="1" xfId="0" applyNumberFormat="1" applyFill="1" applyBorder="1"/>
    <xf numFmtId="168" fontId="6" fillId="5" borderId="1" xfId="0" applyNumberFormat="1" applyFont="1" applyFill="1" applyBorder="1"/>
    <xf numFmtId="0" fontId="0" fillId="2" borderId="1" xfId="0" applyFill="1" applyBorder="1" applyAlignment="1" applyProtection="1">
      <alignment vertical="top" wrapText="1"/>
      <protection locked="0"/>
    </xf>
    <xf numFmtId="167" fontId="0" fillId="2" borderId="1" xfId="0" applyNumberFormat="1" applyFill="1" applyBorder="1" applyProtection="1">
      <protection locked="0"/>
    </xf>
    <xf numFmtId="168" fontId="0" fillId="2" borderId="1" xfId="0" applyNumberFormat="1" applyFill="1" applyBorder="1" applyProtection="1">
      <protection locked="0"/>
    </xf>
    <xf numFmtId="168" fontId="0" fillId="3" borderId="1" xfId="0" applyNumberFormat="1" applyFill="1" applyBorder="1"/>
    <xf numFmtId="0" fontId="0" fillId="0" borderId="1" xfId="0" applyBorder="1" applyAlignment="1">
      <alignment horizontal="center" vertical="center"/>
    </xf>
    <xf numFmtId="0" fontId="0" fillId="0" borderId="1" xfId="0" applyBorder="1"/>
    <xf numFmtId="165" fontId="0" fillId="3" borderId="1" xfId="0" applyNumberFormat="1" applyFill="1" applyBorder="1"/>
    <xf numFmtId="0" fontId="9" fillId="0" borderId="1" xfId="0" applyFont="1" applyBorder="1"/>
    <xf numFmtId="0" fontId="6" fillId="5" borderId="1" xfId="0" applyFont="1" applyFill="1" applyBorder="1"/>
    <xf numFmtId="169" fontId="0" fillId="3" borderId="1" xfId="0" applyNumberFormat="1" applyFill="1" applyBorder="1"/>
    <xf numFmtId="0" fontId="13" fillId="0" borderId="0" xfId="0" applyFont="1"/>
    <xf numFmtId="0" fontId="12" fillId="0" borderId="0" xfId="0" applyFont="1" applyAlignment="1">
      <alignment horizontal="center" vertical="center"/>
    </xf>
    <xf numFmtId="0" fontId="11" fillId="0" borderId="0" xfId="0" applyFont="1" applyAlignment="1">
      <alignment horizontal="center" vertical="center"/>
    </xf>
    <xf numFmtId="0" fontId="0" fillId="0" borderId="0" xfId="0"/>
    <xf numFmtId="0" fontId="12" fillId="0" borderId="0" xfId="0" applyFont="1" applyAlignment="1">
      <alignment horizontal="center" vertical="center" wrapText="1"/>
    </xf>
    <xf numFmtId="0" fontId="9"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onstruction/con-estimate-boq-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45"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A580C"/>
    <pageSetUpPr fitToPage="1"/>
  </sheetPr>
  <dimension ref="A1:D22"/>
  <sheetViews>
    <sheetView showGridLines="0" workbookViewId="0"/>
  </sheetViews>
  <sheetFormatPr defaultRowHeight="14.4" x14ac:dyDescent="0.3"/>
  <cols>
    <col min="1" max="1" width="34" customWidth="1"/>
    <col min="2" max="2" width="46" customWidth="1"/>
    <col min="3" max="3" width="3" customWidth="1"/>
    <col min="4" max="4" width="28" customWidth="1"/>
  </cols>
  <sheetData>
    <row r="1" spans="1:4" ht="25.95" customHeight="1" x14ac:dyDescent="0.4">
      <c r="A1" s="1" t="s">
        <v>23</v>
      </c>
    </row>
    <row r="2" spans="1:4" ht="31.95" customHeight="1" x14ac:dyDescent="0.3">
      <c r="A2" s="2" t="s">
        <v>24</v>
      </c>
      <c r="D2" s="12" t="s">
        <v>25</v>
      </c>
    </row>
    <row r="3" spans="1:4" x14ac:dyDescent="0.3">
      <c r="A3" s="13" t="s">
        <v>26</v>
      </c>
      <c r="B3" s="14" t="s">
        <v>27</v>
      </c>
      <c r="D3" s="15" t="s">
        <v>28</v>
      </c>
    </row>
    <row r="4" spans="1:4" x14ac:dyDescent="0.3">
      <c r="A4" s="13" t="s">
        <v>29</v>
      </c>
      <c r="B4" s="14" t="s">
        <v>30</v>
      </c>
      <c r="D4" s="15" t="s">
        <v>31</v>
      </c>
    </row>
    <row r="5" spans="1:4" x14ac:dyDescent="0.3">
      <c r="A5" s="13" t="s">
        <v>32</v>
      </c>
      <c r="B5" s="14" t="s">
        <v>33</v>
      </c>
      <c r="D5" s="15" t="s">
        <v>34</v>
      </c>
    </row>
    <row r="6" spans="1:4" x14ac:dyDescent="0.3">
      <c r="A6" s="13" t="s">
        <v>35</v>
      </c>
      <c r="B6" s="14" t="s">
        <v>36</v>
      </c>
      <c r="D6" s="15" t="s">
        <v>37</v>
      </c>
    </row>
    <row r="7" spans="1:4" x14ac:dyDescent="0.3">
      <c r="A7" s="13" t="s">
        <v>38</v>
      </c>
      <c r="B7" s="14" t="s">
        <v>39</v>
      </c>
      <c r="D7" s="15" t="s">
        <v>40</v>
      </c>
    </row>
    <row r="8" spans="1:4" x14ac:dyDescent="0.3">
      <c r="A8" s="13" t="s">
        <v>41</v>
      </c>
      <c r="B8" s="16">
        <v>46328</v>
      </c>
      <c r="D8" s="15" t="s">
        <v>42</v>
      </c>
    </row>
    <row r="9" spans="1:4" x14ac:dyDescent="0.3">
      <c r="A9" s="13" t="s">
        <v>43</v>
      </c>
      <c r="B9" s="14" t="s">
        <v>44</v>
      </c>
      <c r="D9" s="15" t="s">
        <v>45</v>
      </c>
    </row>
    <row r="10" spans="1:4" x14ac:dyDescent="0.3">
      <c r="A10" s="13" t="s">
        <v>46</v>
      </c>
      <c r="B10" s="17">
        <v>1200</v>
      </c>
      <c r="D10" s="15" t="s">
        <v>47</v>
      </c>
    </row>
    <row r="11" spans="1:4" x14ac:dyDescent="0.3">
      <c r="A11" s="13" t="s">
        <v>48</v>
      </c>
      <c r="B11" s="18">
        <v>0</v>
      </c>
      <c r="D11" s="15" t="s">
        <v>49</v>
      </c>
    </row>
    <row r="12" spans="1:4" x14ac:dyDescent="0.3">
      <c r="A12" s="13" t="s">
        <v>50</v>
      </c>
      <c r="B12" s="18">
        <v>0.03</v>
      </c>
      <c r="D12" s="15" t="s">
        <v>51</v>
      </c>
    </row>
    <row r="13" spans="1:4" x14ac:dyDescent="0.3">
      <c r="A13" s="13" t="s">
        <v>52</v>
      </c>
      <c r="B13" s="19">
        <v>18</v>
      </c>
      <c r="D13" s="15" t="s">
        <v>53</v>
      </c>
    </row>
    <row r="14" spans="1:4" x14ac:dyDescent="0.3">
      <c r="D14" s="15" t="s">
        <v>54</v>
      </c>
    </row>
    <row r="15" spans="1:4" x14ac:dyDescent="0.3">
      <c r="A15" s="20" t="s">
        <v>55</v>
      </c>
      <c r="D15" s="15"/>
    </row>
    <row r="16" spans="1:4" x14ac:dyDescent="0.3">
      <c r="D16" s="15"/>
    </row>
    <row r="17" spans="4:4" x14ac:dyDescent="0.3">
      <c r="D17" s="15"/>
    </row>
    <row r="18" spans="4:4" x14ac:dyDescent="0.3">
      <c r="D18" s="15"/>
    </row>
    <row r="19" spans="4:4" x14ac:dyDescent="0.3">
      <c r="D19" s="15"/>
    </row>
    <row r="20" spans="4:4" x14ac:dyDescent="0.3">
      <c r="D20" s="15"/>
    </row>
    <row r="21" spans="4:4" x14ac:dyDescent="0.3">
      <c r="D21" s="15"/>
    </row>
    <row r="22" spans="4:4" x14ac:dyDescent="0.3">
      <c r="D22" s="15"/>
    </row>
  </sheetData>
  <dataValidations count="1">
    <dataValidation type="list" allowBlank="1" showInputMessage="1" promptTitle="Pick from the list" prompt="GST rate for this work: check with your tax adviser" sqref="B13" xr:uid="{00000000-0002-0000-0100-000000000000}">
      <formula1>"0,5,12,18"</formula1>
    </dataValidation>
  </dataValidation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03"/>
  <sheetViews>
    <sheetView showGridLines="0" workbookViewId="0">
      <pane ySplit="3" topLeftCell="A4" activePane="bottomLeft" state="frozen"/>
      <selection pane="bottomLeft"/>
    </sheetView>
  </sheetViews>
  <sheetFormatPr defaultRowHeight="14.4" x14ac:dyDescent="0.3"/>
  <cols>
    <col min="1" max="1" width="9" customWidth="1"/>
    <col min="2" max="2" width="40" customWidth="1"/>
    <col min="3" max="3" width="8" customWidth="1"/>
    <col min="4" max="6" width="10" customWidth="1"/>
    <col min="7" max="7" width="12" customWidth="1"/>
  </cols>
  <sheetData>
    <row r="1" spans="1:7" ht="25.95" customHeight="1" x14ac:dyDescent="0.4">
      <c r="A1" s="1" t="s">
        <v>56</v>
      </c>
    </row>
    <row r="2" spans="1:7" x14ac:dyDescent="0.3">
      <c r="A2" s="2" t="s">
        <v>57</v>
      </c>
    </row>
    <row r="3" spans="1:7" ht="31.95" customHeight="1" x14ac:dyDescent="0.3">
      <c r="A3" s="12" t="s">
        <v>58</v>
      </c>
      <c r="B3" s="12" t="s">
        <v>59</v>
      </c>
      <c r="C3" s="12" t="s">
        <v>60</v>
      </c>
      <c r="D3" s="12" t="s">
        <v>61</v>
      </c>
      <c r="E3" s="12" t="s">
        <v>62</v>
      </c>
      <c r="F3" s="12" t="s">
        <v>63</v>
      </c>
      <c r="G3" s="12" t="s">
        <v>64</v>
      </c>
    </row>
    <row r="4" spans="1:7" x14ac:dyDescent="0.3">
      <c r="A4" s="15" t="s">
        <v>65</v>
      </c>
      <c r="B4" s="15" t="s">
        <v>66</v>
      </c>
      <c r="C4" s="15">
        <v>12</v>
      </c>
      <c r="D4" s="21">
        <v>1.5</v>
      </c>
      <c r="E4" s="21">
        <v>1.5</v>
      </c>
      <c r="F4" s="21">
        <v>1.5</v>
      </c>
      <c r="G4" s="22">
        <f t="shared" ref="G4:G67" si="0">IF(COUNT(C4:F4)=0,"",ROUND(PRODUCT(C4:F4),3))</f>
        <v>40.5</v>
      </c>
    </row>
    <row r="5" spans="1:7" x14ac:dyDescent="0.3">
      <c r="A5" s="15" t="s">
        <v>65</v>
      </c>
      <c r="B5" s="15" t="s">
        <v>67</v>
      </c>
      <c r="C5" s="15">
        <v>1</v>
      </c>
      <c r="D5" s="21">
        <v>48</v>
      </c>
      <c r="E5" s="21">
        <v>0.9</v>
      </c>
      <c r="F5" s="21">
        <v>0.6</v>
      </c>
      <c r="G5" s="22">
        <f t="shared" si="0"/>
        <v>25.92</v>
      </c>
    </row>
    <row r="6" spans="1:7" x14ac:dyDescent="0.3">
      <c r="A6" s="15" t="s">
        <v>68</v>
      </c>
      <c r="B6" s="15" t="s">
        <v>69</v>
      </c>
      <c r="C6" s="15">
        <v>12</v>
      </c>
      <c r="D6" s="21">
        <v>1.5</v>
      </c>
      <c r="E6" s="21">
        <v>1.5</v>
      </c>
      <c r="F6" s="21">
        <v>0.1</v>
      </c>
      <c r="G6" s="22">
        <f t="shared" si="0"/>
        <v>2.7</v>
      </c>
    </row>
    <row r="7" spans="1:7" x14ac:dyDescent="0.3">
      <c r="A7" s="15" t="s">
        <v>70</v>
      </c>
      <c r="B7" s="15" t="s">
        <v>71</v>
      </c>
      <c r="C7" s="15">
        <v>1</v>
      </c>
      <c r="D7" s="21">
        <v>46</v>
      </c>
      <c r="E7" s="21">
        <v>0.23</v>
      </c>
      <c r="F7" s="21">
        <v>3</v>
      </c>
      <c r="G7" s="22">
        <f t="shared" si="0"/>
        <v>31.74</v>
      </c>
    </row>
    <row r="8" spans="1:7" x14ac:dyDescent="0.3">
      <c r="A8" s="15" t="s">
        <v>70</v>
      </c>
      <c r="B8" s="15" t="s">
        <v>72</v>
      </c>
      <c r="C8" s="15">
        <v>-6</v>
      </c>
      <c r="D8" s="21">
        <v>1.2</v>
      </c>
      <c r="E8" s="21">
        <v>0.23</v>
      </c>
      <c r="F8" s="21">
        <v>1.5</v>
      </c>
      <c r="G8" s="22">
        <f t="shared" si="0"/>
        <v>-2.484</v>
      </c>
    </row>
    <row r="9" spans="1:7" x14ac:dyDescent="0.3">
      <c r="A9" s="15"/>
      <c r="B9" s="15"/>
      <c r="C9" s="15"/>
      <c r="D9" s="21"/>
      <c r="E9" s="21"/>
      <c r="F9" s="21"/>
      <c r="G9" s="22" t="str">
        <f t="shared" si="0"/>
        <v/>
      </c>
    </row>
    <row r="10" spans="1:7" x14ac:dyDescent="0.3">
      <c r="A10" s="15"/>
      <c r="B10" s="15"/>
      <c r="C10" s="15"/>
      <c r="D10" s="21"/>
      <c r="E10" s="21"/>
      <c r="F10" s="21"/>
      <c r="G10" s="22" t="str">
        <f t="shared" si="0"/>
        <v/>
      </c>
    </row>
    <row r="11" spans="1:7" x14ac:dyDescent="0.3">
      <c r="A11" s="15"/>
      <c r="B11" s="15"/>
      <c r="C11" s="15"/>
      <c r="D11" s="21"/>
      <c r="E11" s="21"/>
      <c r="F11" s="21"/>
      <c r="G11" s="22" t="str">
        <f t="shared" si="0"/>
        <v/>
      </c>
    </row>
    <row r="12" spans="1:7" x14ac:dyDescent="0.3">
      <c r="A12" s="15"/>
      <c r="B12" s="15"/>
      <c r="C12" s="15"/>
      <c r="D12" s="21"/>
      <c r="E12" s="21"/>
      <c r="F12" s="21"/>
      <c r="G12" s="22" t="str">
        <f t="shared" si="0"/>
        <v/>
      </c>
    </row>
    <row r="13" spans="1:7" x14ac:dyDescent="0.3">
      <c r="A13" s="15"/>
      <c r="B13" s="15"/>
      <c r="C13" s="15"/>
      <c r="D13" s="21"/>
      <c r="E13" s="21"/>
      <c r="F13" s="21"/>
      <c r="G13" s="22" t="str">
        <f t="shared" si="0"/>
        <v/>
      </c>
    </row>
    <row r="14" spans="1:7" x14ac:dyDescent="0.3">
      <c r="A14" s="15"/>
      <c r="B14" s="15"/>
      <c r="C14" s="15"/>
      <c r="D14" s="21"/>
      <c r="E14" s="21"/>
      <c r="F14" s="21"/>
      <c r="G14" s="22" t="str">
        <f t="shared" si="0"/>
        <v/>
      </c>
    </row>
    <row r="15" spans="1:7" x14ac:dyDescent="0.3">
      <c r="A15" s="15"/>
      <c r="B15" s="15"/>
      <c r="C15" s="15"/>
      <c r="D15" s="21"/>
      <c r="E15" s="21"/>
      <c r="F15" s="21"/>
      <c r="G15" s="22" t="str">
        <f t="shared" si="0"/>
        <v/>
      </c>
    </row>
    <row r="16" spans="1:7" x14ac:dyDescent="0.3">
      <c r="A16" s="15"/>
      <c r="B16" s="15"/>
      <c r="C16" s="15"/>
      <c r="D16" s="21"/>
      <c r="E16" s="21"/>
      <c r="F16" s="21"/>
      <c r="G16" s="22" t="str">
        <f t="shared" si="0"/>
        <v/>
      </c>
    </row>
    <row r="17" spans="1:7" x14ac:dyDescent="0.3">
      <c r="A17" s="15"/>
      <c r="B17" s="15"/>
      <c r="C17" s="15"/>
      <c r="D17" s="21"/>
      <c r="E17" s="21"/>
      <c r="F17" s="21"/>
      <c r="G17" s="22" t="str">
        <f t="shared" si="0"/>
        <v/>
      </c>
    </row>
    <row r="18" spans="1:7" x14ac:dyDescent="0.3">
      <c r="A18" s="15"/>
      <c r="B18" s="15"/>
      <c r="C18" s="15"/>
      <c r="D18" s="21"/>
      <c r="E18" s="21"/>
      <c r="F18" s="21"/>
      <c r="G18" s="22" t="str">
        <f t="shared" si="0"/>
        <v/>
      </c>
    </row>
    <row r="19" spans="1:7" x14ac:dyDescent="0.3">
      <c r="A19" s="15"/>
      <c r="B19" s="15"/>
      <c r="C19" s="15"/>
      <c r="D19" s="21"/>
      <c r="E19" s="21"/>
      <c r="F19" s="21"/>
      <c r="G19" s="22" t="str">
        <f t="shared" si="0"/>
        <v/>
      </c>
    </row>
    <row r="20" spans="1:7" x14ac:dyDescent="0.3">
      <c r="A20" s="15"/>
      <c r="B20" s="15"/>
      <c r="C20" s="15"/>
      <c r="D20" s="21"/>
      <c r="E20" s="21"/>
      <c r="F20" s="21"/>
      <c r="G20" s="22" t="str">
        <f t="shared" si="0"/>
        <v/>
      </c>
    </row>
    <row r="21" spans="1:7" x14ac:dyDescent="0.3">
      <c r="A21" s="15"/>
      <c r="B21" s="15"/>
      <c r="C21" s="15"/>
      <c r="D21" s="21"/>
      <c r="E21" s="21"/>
      <c r="F21" s="21"/>
      <c r="G21" s="22" t="str">
        <f t="shared" si="0"/>
        <v/>
      </c>
    </row>
    <row r="22" spans="1:7" x14ac:dyDescent="0.3">
      <c r="A22" s="15"/>
      <c r="B22" s="15"/>
      <c r="C22" s="15"/>
      <c r="D22" s="21"/>
      <c r="E22" s="21"/>
      <c r="F22" s="21"/>
      <c r="G22" s="22" t="str">
        <f t="shared" si="0"/>
        <v/>
      </c>
    </row>
    <row r="23" spans="1:7" x14ac:dyDescent="0.3">
      <c r="A23" s="15"/>
      <c r="B23" s="15"/>
      <c r="C23" s="15"/>
      <c r="D23" s="21"/>
      <c r="E23" s="21"/>
      <c r="F23" s="21"/>
      <c r="G23" s="22" t="str">
        <f t="shared" si="0"/>
        <v/>
      </c>
    </row>
    <row r="24" spans="1:7" x14ac:dyDescent="0.3">
      <c r="A24" s="15"/>
      <c r="B24" s="15"/>
      <c r="C24" s="15"/>
      <c r="D24" s="21"/>
      <c r="E24" s="21"/>
      <c r="F24" s="21"/>
      <c r="G24" s="22" t="str">
        <f t="shared" si="0"/>
        <v/>
      </c>
    </row>
    <row r="25" spans="1:7" x14ac:dyDescent="0.3">
      <c r="A25" s="15"/>
      <c r="B25" s="15"/>
      <c r="C25" s="15"/>
      <c r="D25" s="21"/>
      <c r="E25" s="21"/>
      <c r="F25" s="21"/>
      <c r="G25" s="22" t="str">
        <f t="shared" si="0"/>
        <v/>
      </c>
    </row>
    <row r="26" spans="1:7" x14ac:dyDescent="0.3">
      <c r="A26" s="15"/>
      <c r="B26" s="15"/>
      <c r="C26" s="15"/>
      <c r="D26" s="21"/>
      <c r="E26" s="21"/>
      <c r="F26" s="21"/>
      <c r="G26" s="22" t="str">
        <f t="shared" si="0"/>
        <v/>
      </c>
    </row>
    <row r="27" spans="1:7" x14ac:dyDescent="0.3">
      <c r="A27" s="15"/>
      <c r="B27" s="15"/>
      <c r="C27" s="15"/>
      <c r="D27" s="21"/>
      <c r="E27" s="21"/>
      <c r="F27" s="21"/>
      <c r="G27" s="22" t="str">
        <f t="shared" si="0"/>
        <v/>
      </c>
    </row>
    <row r="28" spans="1:7" x14ac:dyDescent="0.3">
      <c r="A28" s="15"/>
      <c r="B28" s="15"/>
      <c r="C28" s="15"/>
      <c r="D28" s="21"/>
      <c r="E28" s="21"/>
      <c r="F28" s="21"/>
      <c r="G28" s="22" t="str">
        <f t="shared" si="0"/>
        <v/>
      </c>
    </row>
    <row r="29" spans="1:7" x14ac:dyDescent="0.3">
      <c r="A29" s="15"/>
      <c r="B29" s="15"/>
      <c r="C29" s="15"/>
      <c r="D29" s="21"/>
      <c r="E29" s="21"/>
      <c r="F29" s="21"/>
      <c r="G29" s="22" t="str">
        <f t="shared" si="0"/>
        <v/>
      </c>
    </row>
    <row r="30" spans="1:7" x14ac:dyDescent="0.3">
      <c r="A30" s="15"/>
      <c r="B30" s="15"/>
      <c r="C30" s="15"/>
      <c r="D30" s="21"/>
      <c r="E30" s="21"/>
      <c r="F30" s="21"/>
      <c r="G30" s="22" t="str">
        <f t="shared" si="0"/>
        <v/>
      </c>
    </row>
    <row r="31" spans="1:7" x14ac:dyDescent="0.3">
      <c r="A31" s="15"/>
      <c r="B31" s="15"/>
      <c r="C31" s="15"/>
      <c r="D31" s="21"/>
      <c r="E31" s="21"/>
      <c r="F31" s="21"/>
      <c r="G31" s="22" t="str">
        <f t="shared" si="0"/>
        <v/>
      </c>
    </row>
    <row r="32" spans="1:7" x14ac:dyDescent="0.3">
      <c r="A32" s="15"/>
      <c r="B32" s="15"/>
      <c r="C32" s="15"/>
      <c r="D32" s="21"/>
      <c r="E32" s="21"/>
      <c r="F32" s="21"/>
      <c r="G32" s="22" t="str">
        <f t="shared" si="0"/>
        <v/>
      </c>
    </row>
    <row r="33" spans="1:7" x14ac:dyDescent="0.3">
      <c r="A33" s="15"/>
      <c r="B33" s="15"/>
      <c r="C33" s="15"/>
      <c r="D33" s="21"/>
      <c r="E33" s="21"/>
      <c r="F33" s="21"/>
      <c r="G33" s="22" t="str">
        <f t="shared" si="0"/>
        <v/>
      </c>
    </row>
    <row r="34" spans="1:7" x14ac:dyDescent="0.3">
      <c r="A34" s="15"/>
      <c r="B34" s="15"/>
      <c r="C34" s="15"/>
      <c r="D34" s="21"/>
      <c r="E34" s="21"/>
      <c r="F34" s="21"/>
      <c r="G34" s="22" t="str">
        <f t="shared" si="0"/>
        <v/>
      </c>
    </row>
    <row r="35" spans="1:7" x14ac:dyDescent="0.3">
      <c r="A35" s="15"/>
      <c r="B35" s="15"/>
      <c r="C35" s="15"/>
      <c r="D35" s="21"/>
      <c r="E35" s="21"/>
      <c r="F35" s="21"/>
      <c r="G35" s="22" t="str">
        <f t="shared" si="0"/>
        <v/>
      </c>
    </row>
    <row r="36" spans="1:7" x14ac:dyDescent="0.3">
      <c r="A36" s="15"/>
      <c r="B36" s="15"/>
      <c r="C36" s="15"/>
      <c r="D36" s="21"/>
      <c r="E36" s="21"/>
      <c r="F36" s="21"/>
      <c r="G36" s="22" t="str">
        <f t="shared" si="0"/>
        <v/>
      </c>
    </row>
    <row r="37" spans="1:7" x14ac:dyDescent="0.3">
      <c r="A37" s="15"/>
      <c r="B37" s="15"/>
      <c r="C37" s="15"/>
      <c r="D37" s="21"/>
      <c r="E37" s="21"/>
      <c r="F37" s="21"/>
      <c r="G37" s="22" t="str">
        <f t="shared" si="0"/>
        <v/>
      </c>
    </row>
    <row r="38" spans="1:7" x14ac:dyDescent="0.3">
      <c r="A38" s="15"/>
      <c r="B38" s="15"/>
      <c r="C38" s="15"/>
      <c r="D38" s="21"/>
      <c r="E38" s="21"/>
      <c r="F38" s="21"/>
      <c r="G38" s="22" t="str">
        <f t="shared" si="0"/>
        <v/>
      </c>
    </row>
    <row r="39" spans="1:7" x14ac:dyDescent="0.3">
      <c r="A39" s="15"/>
      <c r="B39" s="15"/>
      <c r="C39" s="15"/>
      <c r="D39" s="21"/>
      <c r="E39" s="21"/>
      <c r="F39" s="21"/>
      <c r="G39" s="22" t="str">
        <f t="shared" si="0"/>
        <v/>
      </c>
    </row>
    <row r="40" spans="1:7" x14ac:dyDescent="0.3">
      <c r="A40" s="15"/>
      <c r="B40" s="15"/>
      <c r="C40" s="15"/>
      <c r="D40" s="21"/>
      <c r="E40" s="21"/>
      <c r="F40" s="21"/>
      <c r="G40" s="22" t="str">
        <f t="shared" si="0"/>
        <v/>
      </c>
    </row>
    <row r="41" spans="1:7" x14ac:dyDescent="0.3">
      <c r="A41" s="15"/>
      <c r="B41" s="15"/>
      <c r="C41" s="15"/>
      <c r="D41" s="21"/>
      <c r="E41" s="21"/>
      <c r="F41" s="21"/>
      <c r="G41" s="22" t="str">
        <f t="shared" si="0"/>
        <v/>
      </c>
    </row>
    <row r="42" spans="1:7" x14ac:dyDescent="0.3">
      <c r="A42" s="15"/>
      <c r="B42" s="15"/>
      <c r="C42" s="15"/>
      <c r="D42" s="21"/>
      <c r="E42" s="21"/>
      <c r="F42" s="21"/>
      <c r="G42" s="22" t="str">
        <f t="shared" si="0"/>
        <v/>
      </c>
    </row>
    <row r="43" spans="1:7" x14ac:dyDescent="0.3">
      <c r="A43" s="15"/>
      <c r="B43" s="15"/>
      <c r="C43" s="15"/>
      <c r="D43" s="21"/>
      <c r="E43" s="21"/>
      <c r="F43" s="21"/>
      <c r="G43" s="22" t="str">
        <f t="shared" si="0"/>
        <v/>
      </c>
    </row>
    <row r="44" spans="1:7" x14ac:dyDescent="0.3">
      <c r="A44" s="15"/>
      <c r="B44" s="15"/>
      <c r="C44" s="15"/>
      <c r="D44" s="21"/>
      <c r="E44" s="21"/>
      <c r="F44" s="21"/>
      <c r="G44" s="22" t="str">
        <f t="shared" si="0"/>
        <v/>
      </c>
    </row>
    <row r="45" spans="1:7" x14ac:dyDescent="0.3">
      <c r="A45" s="15"/>
      <c r="B45" s="15"/>
      <c r="C45" s="15"/>
      <c r="D45" s="21"/>
      <c r="E45" s="21"/>
      <c r="F45" s="21"/>
      <c r="G45" s="22" t="str">
        <f t="shared" si="0"/>
        <v/>
      </c>
    </row>
    <row r="46" spans="1:7" x14ac:dyDescent="0.3">
      <c r="A46" s="15"/>
      <c r="B46" s="15"/>
      <c r="C46" s="15"/>
      <c r="D46" s="21"/>
      <c r="E46" s="21"/>
      <c r="F46" s="21"/>
      <c r="G46" s="22" t="str">
        <f t="shared" si="0"/>
        <v/>
      </c>
    </row>
    <row r="47" spans="1:7" x14ac:dyDescent="0.3">
      <c r="A47" s="15"/>
      <c r="B47" s="15"/>
      <c r="C47" s="15"/>
      <c r="D47" s="21"/>
      <c r="E47" s="21"/>
      <c r="F47" s="21"/>
      <c r="G47" s="22" t="str">
        <f t="shared" si="0"/>
        <v/>
      </c>
    </row>
    <row r="48" spans="1:7" x14ac:dyDescent="0.3">
      <c r="A48" s="15"/>
      <c r="B48" s="15"/>
      <c r="C48" s="15"/>
      <c r="D48" s="21"/>
      <c r="E48" s="21"/>
      <c r="F48" s="21"/>
      <c r="G48" s="22" t="str">
        <f t="shared" si="0"/>
        <v/>
      </c>
    </row>
    <row r="49" spans="1:7" x14ac:dyDescent="0.3">
      <c r="A49" s="15"/>
      <c r="B49" s="15"/>
      <c r="C49" s="15"/>
      <c r="D49" s="21"/>
      <c r="E49" s="21"/>
      <c r="F49" s="21"/>
      <c r="G49" s="22" t="str">
        <f t="shared" si="0"/>
        <v/>
      </c>
    </row>
    <row r="50" spans="1:7" x14ac:dyDescent="0.3">
      <c r="A50" s="15"/>
      <c r="B50" s="15"/>
      <c r="C50" s="15"/>
      <c r="D50" s="21"/>
      <c r="E50" s="21"/>
      <c r="F50" s="21"/>
      <c r="G50" s="22" t="str">
        <f t="shared" si="0"/>
        <v/>
      </c>
    </row>
    <row r="51" spans="1:7" x14ac:dyDescent="0.3">
      <c r="A51" s="15"/>
      <c r="B51" s="15"/>
      <c r="C51" s="15"/>
      <c r="D51" s="21"/>
      <c r="E51" s="21"/>
      <c r="F51" s="21"/>
      <c r="G51" s="22" t="str">
        <f t="shared" si="0"/>
        <v/>
      </c>
    </row>
    <row r="52" spans="1:7" x14ac:dyDescent="0.3">
      <c r="A52" s="15"/>
      <c r="B52" s="15"/>
      <c r="C52" s="15"/>
      <c r="D52" s="21"/>
      <c r="E52" s="21"/>
      <c r="F52" s="21"/>
      <c r="G52" s="22" t="str">
        <f t="shared" si="0"/>
        <v/>
      </c>
    </row>
    <row r="53" spans="1:7" x14ac:dyDescent="0.3">
      <c r="A53" s="15"/>
      <c r="B53" s="15"/>
      <c r="C53" s="15"/>
      <c r="D53" s="21"/>
      <c r="E53" s="21"/>
      <c r="F53" s="21"/>
      <c r="G53" s="22" t="str">
        <f t="shared" si="0"/>
        <v/>
      </c>
    </row>
    <row r="54" spans="1:7" x14ac:dyDescent="0.3">
      <c r="A54" s="15"/>
      <c r="B54" s="15"/>
      <c r="C54" s="15"/>
      <c r="D54" s="21"/>
      <c r="E54" s="21"/>
      <c r="F54" s="21"/>
      <c r="G54" s="22" t="str">
        <f t="shared" si="0"/>
        <v/>
      </c>
    </row>
    <row r="55" spans="1:7" x14ac:dyDescent="0.3">
      <c r="A55" s="15"/>
      <c r="B55" s="15"/>
      <c r="C55" s="15"/>
      <c r="D55" s="21"/>
      <c r="E55" s="21"/>
      <c r="F55" s="21"/>
      <c r="G55" s="22" t="str">
        <f t="shared" si="0"/>
        <v/>
      </c>
    </row>
    <row r="56" spans="1:7" x14ac:dyDescent="0.3">
      <c r="A56" s="15"/>
      <c r="B56" s="15"/>
      <c r="C56" s="15"/>
      <c r="D56" s="21"/>
      <c r="E56" s="21"/>
      <c r="F56" s="21"/>
      <c r="G56" s="22" t="str">
        <f t="shared" si="0"/>
        <v/>
      </c>
    </row>
    <row r="57" spans="1:7" x14ac:dyDescent="0.3">
      <c r="A57" s="15"/>
      <c r="B57" s="15"/>
      <c r="C57" s="15"/>
      <c r="D57" s="21"/>
      <c r="E57" s="21"/>
      <c r="F57" s="21"/>
      <c r="G57" s="22" t="str">
        <f t="shared" si="0"/>
        <v/>
      </c>
    </row>
    <row r="58" spans="1:7" x14ac:dyDescent="0.3">
      <c r="A58" s="15"/>
      <c r="B58" s="15"/>
      <c r="C58" s="15"/>
      <c r="D58" s="21"/>
      <c r="E58" s="21"/>
      <c r="F58" s="21"/>
      <c r="G58" s="22" t="str">
        <f t="shared" si="0"/>
        <v/>
      </c>
    </row>
    <row r="59" spans="1:7" x14ac:dyDescent="0.3">
      <c r="A59" s="15"/>
      <c r="B59" s="15"/>
      <c r="C59" s="15"/>
      <c r="D59" s="21"/>
      <c r="E59" s="21"/>
      <c r="F59" s="21"/>
      <c r="G59" s="22" t="str">
        <f t="shared" si="0"/>
        <v/>
      </c>
    </row>
    <row r="60" spans="1:7" x14ac:dyDescent="0.3">
      <c r="A60" s="15"/>
      <c r="B60" s="15"/>
      <c r="C60" s="15"/>
      <c r="D60" s="21"/>
      <c r="E60" s="21"/>
      <c r="F60" s="21"/>
      <c r="G60" s="22" t="str">
        <f t="shared" si="0"/>
        <v/>
      </c>
    </row>
    <row r="61" spans="1:7" x14ac:dyDescent="0.3">
      <c r="A61" s="15"/>
      <c r="B61" s="15"/>
      <c r="C61" s="15"/>
      <c r="D61" s="21"/>
      <c r="E61" s="21"/>
      <c r="F61" s="21"/>
      <c r="G61" s="22" t="str">
        <f t="shared" si="0"/>
        <v/>
      </c>
    </row>
    <row r="62" spans="1:7" x14ac:dyDescent="0.3">
      <c r="A62" s="15"/>
      <c r="B62" s="15"/>
      <c r="C62" s="15"/>
      <c r="D62" s="21"/>
      <c r="E62" s="21"/>
      <c r="F62" s="21"/>
      <c r="G62" s="22" t="str">
        <f t="shared" si="0"/>
        <v/>
      </c>
    </row>
    <row r="63" spans="1:7" x14ac:dyDescent="0.3">
      <c r="A63" s="15"/>
      <c r="B63" s="15"/>
      <c r="C63" s="15"/>
      <c r="D63" s="21"/>
      <c r="E63" s="21"/>
      <c r="F63" s="21"/>
      <c r="G63" s="22" t="str">
        <f t="shared" si="0"/>
        <v/>
      </c>
    </row>
    <row r="64" spans="1:7" x14ac:dyDescent="0.3">
      <c r="A64" s="15"/>
      <c r="B64" s="15"/>
      <c r="C64" s="15"/>
      <c r="D64" s="21"/>
      <c r="E64" s="21"/>
      <c r="F64" s="21"/>
      <c r="G64" s="22" t="str">
        <f t="shared" si="0"/>
        <v/>
      </c>
    </row>
    <row r="65" spans="1:7" x14ac:dyDescent="0.3">
      <c r="A65" s="15"/>
      <c r="B65" s="15"/>
      <c r="C65" s="15"/>
      <c r="D65" s="21"/>
      <c r="E65" s="21"/>
      <c r="F65" s="21"/>
      <c r="G65" s="22" t="str">
        <f t="shared" si="0"/>
        <v/>
      </c>
    </row>
    <row r="66" spans="1:7" x14ac:dyDescent="0.3">
      <c r="A66" s="15"/>
      <c r="B66" s="15"/>
      <c r="C66" s="15"/>
      <c r="D66" s="21"/>
      <c r="E66" s="21"/>
      <c r="F66" s="21"/>
      <c r="G66" s="22" t="str">
        <f t="shared" si="0"/>
        <v/>
      </c>
    </row>
    <row r="67" spans="1:7" x14ac:dyDescent="0.3">
      <c r="A67" s="15"/>
      <c r="B67" s="15"/>
      <c r="C67" s="15"/>
      <c r="D67" s="21"/>
      <c r="E67" s="21"/>
      <c r="F67" s="21"/>
      <c r="G67" s="22" t="str">
        <f t="shared" si="0"/>
        <v/>
      </c>
    </row>
    <row r="68" spans="1:7" x14ac:dyDescent="0.3">
      <c r="A68" s="15"/>
      <c r="B68" s="15"/>
      <c r="C68" s="15"/>
      <c r="D68" s="21"/>
      <c r="E68" s="21"/>
      <c r="F68" s="21"/>
      <c r="G68" s="22" t="str">
        <f t="shared" ref="G68:G131" si="1">IF(COUNT(C68:F68)=0,"",ROUND(PRODUCT(C68:F68),3))</f>
        <v/>
      </c>
    </row>
    <row r="69" spans="1:7" x14ac:dyDescent="0.3">
      <c r="A69" s="15"/>
      <c r="B69" s="15"/>
      <c r="C69" s="15"/>
      <c r="D69" s="21"/>
      <c r="E69" s="21"/>
      <c r="F69" s="21"/>
      <c r="G69" s="22" t="str">
        <f t="shared" si="1"/>
        <v/>
      </c>
    </row>
    <row r="70" spans="1:7" x14ac:dyDescent="0.3">
      <c r="A70" s="15"/>
      <c r="B70" s="15"/>
      <c r="C70" s="15"/>
      <c r="D70" s="21"/>
      <c r="E70" s="21"/>
      <c r="F70" s="21"/>
      <c r="G70" s="22" t="str">
        <f t="shared" si="1"/>
        <v/>
      </c>
    </row>
    <row r="71" spans="1:7" x14ac:dyDescent="0.3">
      <c r="A71" s="15"/>
      <c r="B71" s="15"/>
      <c r="C71" s="15"/>
      <c r="D71" s="21"/>
      <c r="E71" s="21"/>
      <c r="F71" s="21"/>
      <c r="G71" s="22" t="str">
        <f t="shared" si="1"/>
        <v/>
      </c>
    </row>
    <row r="72" spans="1:7" x14ac:dyDescent="0.3">
      <c r="A72" s="15"/>
      <c r="B72" s="15"/>
      <c r="C72" s="15"/>
      <c r="D72" s="21"/>
      <c r="E72" s="21"/>
      <c r="F72" s="21"/>
      <c r="G72" s="22" t="str">
        <f t="shared" si="1"/>
        <v/>
      </c>
    </row>
    <row r="73" spans="1:7" x14ac:dyDescent="0.3">
      <c r="A73" s="15"/>
      <c r="B73" s="15"/>
      <c r="C73" s="15"/>
      <c r="D73" s="21"/>
      <c r="E73" s="21"/>
      <c r="F73" s="21"/>
      <c r="G73" s="22" t="str">
        <f t="shared" si="1"/>
        <v/>
      </c>
    </row>
    <row r="74" spans="1:7" x14ac:dyDescent="0.3">
      <c r="A74" s="15"/>
      <c r="B74" s="15"/>
      <c r="C74" s="15"/>
      <c r="D74" s="21"/>
      <c r="E74" s="21"/>
      <c r="F74" s="21"/>
      <c r="G74" s="22" t="str">
        <f t="shared" si="1"/>
        <v/>
      </c>
    </row>
    <row r="75" spans="1:7" x14ac:dyDescent="0.3">
      <c r="A75" s="15"/>
      <c r="B75" s="15"/>
      <c r="C75" s="15"/>
      <c r="D75" s="21"/>
      <c r="E75" s="21"/>
      <c r="F75" s="21"/>
      <c r="G75" s="22" t="str">
        <f t="shared" si="1"/>
        <v/>
      </c>
    </row>
    <row r="76" spans="1:7" x14ac:dyDescent="0.3">
      <c r="A76" s="15"/>
      <c r="B76" s="15"/>
      <c r="C76" s="15"/>
      <c r="D76" s="21"/>
      <c r="E76" s="21"/>
      <c r="F76" s="21"/>
      <c r="G76" s="22" t="str">
        <f t="shared" si="1"/>
        <v/>
      </c>
    </row>
    <row r="77" spans="1:7" x14ac:dyDescent="0.3">
      <c r="A77" s="15"/>
      <c r="B77" s="15"/>
      <c r="C77" s="15"/>
      <c r="D77" s="21"/>
      <c r="E77" s="21"/>
      <c r="F77" s="21"/>
      <c r="G77" s="22" t="str">
        <f t="shared" si="1"/>
        <v/>
      </c>
    </row>
    <row r="78" spans="1:7" x14ac:dyDescent="0.3">
      <c r="A78" s="15"/>
      <c r="B78" s="15"/>
      <c r="C78" s="15"/>
      <c r="D78" s="21"/>
      <c r="E78" s="21"/>
      <c r="F78" s="21"/>
      <c r="G78" s="22" t="str">
        <f t="shared" si="1"/>
        <v/>
      </c>
    </row>
    <row r="79" spans="1:7" x14ac:dyDescent="0.3">
      <c r="A79" s="15"/>
      <c r="B79" s="15"/>
      <c r="C79" s="15"/>
      <c r="D79" s="21"/>
      <c r="E79" s="21"/>
      <c r="F79" s="21"/>
      <c r="G79" s="22" t="str">
        <f t="shared" si="1"/>
        <v/>
      </c>
    </row>
    <row r="80" spans="1:7" x14ac:dyDescent="0.3">
      <c r="A80" s="15"/>
      <c r="B80" s="15"/>
      <c r="C80" s="15"/>
      <c r="D80" s="21"/>
      <c r="E80" s="21"/>
      <c r="F80" s="21"/>
      <c r="G80" s="22" t="str">
        <f t="shared" si="1"/>
        <v/>
      </c>
    </row>
    <row r="81" spans="1:7" x14ac:dyDescent="0.3">
      <c r="A81" s="15"/>
      <c r="B81" s="15"/>
      <c r="C81" s="15"/>
      <c r="D81" s="21"/>
      <c r="E81" s="21"/>
      <c r="F81" s="21"/>
      <c r="G81" s="22" t="str">
        <f t="shared" si="1"/>
        <v/>
      </c>
    </row>
    <row r="82" spans="1:7" x14ac:dyDescent="0.3">
      <c r="A82" s="15"/>
      <c r="B82" s="15"/>
      <c r="C82" s="15"/>
      <c r="D82" s="21"/>
      <c r="E82" s="21"/>
      <c r="F82" s="21"/>
      <c r="G82" s="22" t="str">
        <f t="shared" si="1"/>
        <v/>
      </c>
    </row>
    <row r="83" spans="1:7" x14ac:dyDescent="0.3">
      <c r="A83" s="15"/>
      <c r="B83" s="15"/>
      <c r="C83" s="15"/>
      <c r="D83" s="21"/>
      <c r="E83" s="21"/>
      <c r="F83" s="21"/>
      <c r="G83" s="22" t="str">
        <f t="shared" si="1"/>
        <v/>
      </c>
    </row>
    <row r="84" spans="1:7" x14ac:dyDescent="0.3">
      <c r="A84" s="15"/>
      <c r="B84" s="15"/>
      <c r="C84" s="15"/>
      <c r="D84" s="21"/>
      <c r="E84" s="21"/>
      <c r="F84" s="21"/>
      <c r="G84" s="22" t="str">
        <f t="shared" si="1"/>
        <v/>
      </c>
    </row>
    <row r="85" spans="1:7" x14ac:dyDescent="0.3">
      <c r="A85" s="15"/>
      <c r="B85" s="15"/>
      <c r="C85" s="15"/>
      <c r="D85" s="21"/>
      <c r="E85" s="21"/>
      <c r="F85" s="21"/>
      <c r="G85" s="22" t="str">
        <f t="shared" si="1"/>
        <v/>
      </c>
    </row>
    <row r="86" spans="1:7" x14ac:dyDescent="0.3">
      <c r="A86" s="15"/>
      <c r="B86" s="15"/>
      <c r="C86" s="15"/>
      <c r="D86" s="21"/>
      <c r="E86" s="21"/>
      <c r="F86" s="21"/>
      <c r="G86" s="22" t="str">
        <f t="shared" si="1"/>
        <v/>
      </c>
    </row>
    <row r="87" spans="1:7" x14ac:dyDescent="0.3">
      <c r="A87" s="15"/>
      <c r="B87" s="15"/>
      <c r="C87" s="15"/>
      <c r="D87" s="21"/>
      <c r="E87" s="21"/>
      <c r="F87" s="21"/>
      <c r="G87" s="22" t="str">
        <f t="shared" si="1"/>
        <v/>
      </c>
    </row>
    <row r="88" spans="1:7" x14ac:dyDescent="0.3">
      <c r="A88" s="15"/>
      <c r="B88" s="15"/>
      <c r="C88" s="15"/>
      <c r="D88" s="21"/>
      <c r="E88" s="21"/>
      <c r="F88" s="21"/>
      <c r="G88" s="22" t="str">
        <f t="shared" si="1"/>
        <v/>
      </c>
    </row>
    <row r="89" spans="1:7" x14ac:dyDescent="0.3">
      <c r="A89" s="15"/>
      <c r="B89" s="15"/>
      <c r="C89" s="15"/>
      <c r="D89" s="21"/>
      <c r="E89" s="21"/>
      <c r="F89" s="21"/>
      <c r="G89" s="22" t="str">
        <f t="shared" si="1"/>
        <v/>
      </c>
    </row>
    <row r="90" spans="1:7" x14ac:dyDescent="0.3">
      <c r="A90" s="15"/>
      <c r="B90" s="15"/>
      <c r="C90" s="15"/>
      <c r="D90" s="21"/>
      <c r="E90" s="21"/>
      <c r="F90" s="21"/>
      <c r="G90" s="22" t="str">
        <f t="shared" si="1"/>
        <v/>
      </c>
    </row>
    <row r="91" spans="1:7" x14ac:dyDescent="0.3">
      <c r="A91" s="15"/>
      <c r="B91" s="15"/>
      <c r="C91" s="15"/>
      <c r="D91" s="21"/>
      <c r="E91" s="21"/>
      <c r="F91" s="21"/>
      <c r="G91" s="22" t="str">
        <f t="shared" si="1"/>
        <v/>
      </c>
    </row>
    <row r="92" spans="1:7" x14ac:dyDescent="0.3">
      <c r="A92" s="15"/>
      <c r="B92" s="15"/>
      <c r="C92" s="15"/>
      <c r="D92" s="21"/>
      <c r="E92" s="21"/>
      <c r="F92" s="21"/>
      <c r="G92" s="22" t="str">
        <f t="shared" si="1"/>
        <v/>
      </c>
    </row>
    <row r="93" spans="1:7" x14ac:dyDescent="0.3">
      <c r="A93" s="15"/>
      <c r="B93" s="15"/>
      <c r="C93" s="15"/>
      <c r="D93" s="21"/>
      <c r="E93" s="21"/>
      <c r="F93" s="21"/>
      <c r="G93" s="22" t="str">
        <f t="shared" si="1"/>
        <v/>
      </c>
    </row>
    <row r="94" spans="1:7" x14ac:dyDescent="0.3">
      <c r="A94" s="15"/>
      <c r="B94" s="15"/>
      <c r="C94" s="15"/>
      <c r="D94" s="21"/>
      <c r="E94" s="21"/>
      <c r="F94" s="21"/>
      <c r="G94" s="22" t="str">
        <f t="shared" si="1"/>
        <v/>
      </c>
    </row>
    <row r="95" spans="1:7" x14ac:dyDescent="0.3">
      <c r="A95" s="15"/>
      <c r="B95" s="15"/>
      <c r="C95" s="15"/>
      <c r="D95" s="21"/>
      <c r="E95" s="21"/>
      <c r="F95" s="21"/>
      <c r="G95" s="22" t="str">
        <f t="shared" si="1"/>
        <v/>
      </c>
    </row>
    <row r="96" spans="1:7" x14ac:dyDescent="0.3">
      <c r="A96" s="15"/>
      <c r="B96" s="15"/>
      <c r="C96" s="15"/>
      <c r="D96" s="21"/>
      <c r="E96" s="21"/>
      <c r="F96" s="21"/>
      <c r="G96" s="22" t="str">
        <f t="shared" si="1"/>
        <v/>
      </c>
    </row>
    <row r="97" spans="1:7" x14ac:dyDescent="0.3">
      <c r="A97" s="15"/>
      <c r="B97" s="15"/>
      <c r="C97" s="15"/>
      <c r="D97" s="21"/>
      <c r="E97" s="21"/>
      <c r="F97" s="21"/>
      <c r="G97" s="22" t="str">
        <f t="shared" si="1"/>
        <v/>
      </c>
    </row>
    <row r="98" spans="1:7" x14ac:dyDescent="0.3">
      <c r="A98" s="15"/>
      <c r="B98" s="15"/>
      <c r="C98" s="15"/>
      <c r="D98" s="21"/>
      <c r="E98" s="21"/>
      <c r="F98" s="21"/>
      <c r="G98" s="22" t="str">
        <f t="shared" si="1"/>
        <v/>
      </c>
    </row>
    <row r="99" spans="1:7" x14ac:dyDescent="0.3">
      <c r="A99" s="15"/>
      <c r="B99" s="15"/>
      <c r="C99" s="15"/>
      <c r="D99" s="21"/>
      <c r="E99" s="21"/>
      <c r="F99" s="21"/>
      <c r="G99" s="22" t="str">
        <f t="shared" si="1"/>
        <v/>
      </c>
    </row>
    <row r="100" spans="1:7" x14ac:dyDescent="0.3">
      <c r="A100" s="15"/>
      <c r="B100" s="15"/>
      <c r="C100" s="15"/>
      <c r="D100" s="21"/>
      <c r="E100" s="21"/>
      <c r="F100" s="21"/>
      <c r="G100" s="22" t="str">
        <f t="shared" si="1"/>
        <v/>
      </c>
    </row>
    <row r="101" spans="1:7" x14ac:dyDescent="0.3">
      <c r="A101" s="15"/>
      <c r="B101" s="15"/>
      <c r="C101" s="15"/>
      <c r="D101" s="21"/>
      <c r="E101" s="21"/>
      <c r="F101" s="21"/>
      <c r="G101" s="22" t="str">
        <f t="shared" si="1"/>
        <v/>
      </c>
    </row>
    <row r="102" spans="1:7" x14ac:dyDescent="0.3">
      <c r="A102" s="15"/>
      <c r="B102" s="15"/>
      <c r="C102" s="15"/>
      <c r="D102" s="21"/>
      <c r="E102" s="21"/>
      <c r="F102" s="21"/>
      <c r="G102" s="22" t="str">
        <f t="shared" si="1"/>
        <v/>
      </c>
    </row>
    <row r="103" spans="1:7" x14ac:dyDescent="0.3">
      <c r="A103" s="15"/>
      <c r="B103" s="15"/>
      <c r="C103" s="15"/>
      <c r="D103" s="21"/>
      <c r="E103" s="21"/>
      <c r="F103" s="21"/>
      <c r="G103" s="22" t="str">
        <f t="shared" si="1"/>
        <v/>
      </c>
    </row>
    <row r="104" spans="1:7" x14ac:dyDescent="0.3">
      <c r="A104" s="15"/>
      <c r="B104" s="15"/>
      <c r="C104" s="15"/>
      <c r="D104" s="21"/>
      <c r="E104" s="21"/>
      <c r="F104" s="21"/>
      <c r="G104" s="22" t="str">
        <f t="shared" si="1"/>
        <v/>
      </c>
    </row>
    <row r="105" spans="1:7" x14ac:dyDescent="0.3">
      <c r="A105" s="15"/>
      <c r="B105" s="15"/>
      <c r="C105" s="15"/>
      <c r="D105" s="21"/>
      <c r="E105" s="21"/>
      <c r="F105" s="21"/>
      <c r="G105" s="22" t="str">
        <f t="shared" si="1"/>
        <v/>
      </c>
    </row>
    <row r="106" spans="1:7" x14ac:dyDescent="0.3">
      <c r="A106" s="15"/>
      <c r="B106" s="15"/>
      <c r="C106" s="15"/>
      <c r="D106" s="21"/>
      <c r="E106" s="21"/>
      <c r="F106" s="21"/>
      <c r="G106" s="22" t="str">
        <f t="shared" si="1"/>
        <v/>
      </c>
    </row>
    <row r="107" spans="1:7" x14ac:dyDescent="0.3">
      <c r="A107" s="15"/>
      <c r="B107" s="15"/>
      <c r="C107" s="15"/>
      <c r="D107" s="21"/>
      <c r="E107" s="21"/>
      <c r="F107" s="21"/>
      <c r="G107" s="22" t="str">
        <f t="shared" si="1"/>
        <v/>
      </c>
    </row>
    <row r="108" spans="1:7" x14ac:dyDescent="0.3">
      <c r="A108" s="15"/>
      <c r="B108" s="15"/>
      <c r="C108" s="15"/>
      <c r="D108" s="21"/>
      <c r="E108" s="21"/>
      <c r="F108" s="21"/>
      <c r="G108" s="22" t="str">
        <f t="shared" si="1"/>
        <v/>
      </c>
    </row>
    <row r="109" spans="1:7" x14ac:dyDescent="0.3">
      <c r="A109" s="15"/>
      <c r="B109" s="15"/>
      <c r="C109" s="15"/>
      <c r="D109" s="21"/>
      <c r="E109" s="21"/>
      <c r="F109" s="21"/>
      <c r="G109" s="22" t="str">
        <f t="shared" si="1"/>
        <v/>
      </c>
    </row>
    <row r="110" spans="1:7" x14ac:dyDescent="0.3">
      <c r="A110" s="15"/>
      <c r="B110" s="15"/>
      <c r="C110" s="15"/>
      <c r="D110" s="21"/>
      <c r="E110" s="21"/>
      <c r="F110" s="21"/>
      <c r="G110" s="22" t="str">
        <f t="shared" si="1"/>
        <v/>
      </c>
    </row>
    <row r="111" spans="1:7" x14ac:dyDescent="0.3">
      <c r="A111" s="15"/>
      <c r="B111" s="15"/>
      <c r="C111" s="15"/>
      <c r="D111" s="21"/>
      <c r="E111" s="21"/>
      <c r="F111" s="21"/>
      <c r="G111" s="22" t="str">
        <f t="shared" si="1"/>
        <v/>
      </c>
    </row>
    <row r="112" spans="1:7" x14ac:dyDescent="0.3">
      <c r="A112" s="15"/>
      <c r="B112" s="15"/>
      <c r="C112" s="15"/>
      <c r="D112" s="21"/>
      <c r="E112" s="21"/>
      <c r="F112" s="21"/>
      <c r="G112" s="22" t="str">
        <f t="shared" si="1"/>
        <v/>
      </c>
    </row>
    <row r="113" spans="1:7" x14ac:dyDescent="0.3">
      <c r="A113" s="15"/>
      <c r="B113" s="15"/>
      <c r="C113" s="15"/>
      <c r="D113" s="21"/>
      <c r="E113" s="21"/>
      <c r="F113" s="21"/>
      <c r="G113" s="22" t="str">
        <f t="shared" si="1"/>
        <v/>
      </c>
    </row>
    <row r="114" spans="1:7" x14ac:dyDescent="0.3">
      <c r="A114" s="15"/>
      <c r="B114" s="15"/>
      <c r="C114" s="15"/>
      <c r="D114" s="21"/>
      <c r="E114" s="21"/>
      <c r="F114" s="21"/>
      <c r="G114" s="22" t="str">
        <f t="shared" si="1"/>
        <v/>
      </c>
    </row>
    <row r="115" spans="1:7" x14ac:dyDescent="0.3">
      <c r="A115" s="15"/>
      <c r="B115" s="15"/>
      <c r="C115" s="15"/>
      <c r="D115" s="21"/>
      <c r="E115" s="21"/>
      <c r="F115" s="21"/>
      <c r="G115" s="22" t="str">
        <f t="shared" si="1"/>
        <v/>
      </c>
    </row>
    <row r="116" spans="1:7" x14ac:dyDescent="0.3">
      <c r="A116" s="15"/>
      <c r="B116" s="15"/>
      <c r="C116" s="15"/>
      <c r="D116" s="21"/>
      <c r="E116" s="21"/>
      <c r="F116" s="21"/>
      <c r="G116" s="22" t="str">
        <f t="shared" si="1"/>
        <v/>
      </c>
    </row>
    <row r="117" spans="1:7" x14ac:dyDescent="0.3">
      <c r="A117" s="15"/>
      <c r="B117" s="15"/>
      <c r="C117" s="15"/>
      <c r="D117" s="21"/>
      <c r="E117" s="21"/>
      <c r="F117" s="21"/>
      <c r="G117" s="22" t="str">
        <f t="shared" si="1"/>
        <v/>
      </c>
    </row>
    <row r="118" spans="1:7" x14ac:dyDescent="0.3">
      <c r="A118" s="15"/>
      <c r="B118" s="15"/>
      <c r="C118" s="15"/>
      <c r="D118" s="21"/>
      <c r="E118" s="21"/>
      <c r="F118" s="21"/>
      <c r="G118" s="22" t="str">
        <f t="shared" si="1"/>
        <v/>
      </c>
    </row>
    <row r="119" spans="1:7" x14ac:dyDescent="0.3">
      <c r="A119" s="15"/>
      <c r="B119" s="15"/>
      <c r="C119" s="15"/>
      <c r="D119" s="21"/>
      <c r="E119" s="21"/>
      <c r="F119" s="21"/>
      <c r="G119" s="22" t="str">
        <f t="shared" si="1"/>
        <v/>
      </c>
    </row>
    <row r="120" spans="1:7" x14ac:dyDescent="0.3">
      <c r="A120" s="15"/>
      <c r="B120" s="15"/>
      <c r="C120" s="15"/>
      <c r="D120" s="21"/>
      <c r="E120" s="21"/>
      <c r="F120" s="21"/>
      <c r="G120" s="22" t="str">
        <f t="shared" si="1"/>
        <v/>
      </c>
    </row>
    <row r="121" spans="1:7" x14ac:dyDescent="0.3">
      <c r="A121" s="15"/>
      <c r="B121" s="15"/>
      <c r="C121" s="15"/>
      <c r="D121" s="21"/>
      <c r="E121" s="21"/>
      <c r="F121" s="21"/>
      <c r="G121" s="22" t="str">
        <f t="shared" si="1"/>
        <v/>
      </c>
    </row>
    <row r="122" spans="1:7" x14ac:dyDescent="0.3">
      <c r="A122" s="15"/>
      <c r="B122" s="15"/>
      <c r="C122" s="15"/>
      <c r="D122" s="21"/>
      <c r="E122" s="21"/>
      <c r="F122" s="21"/>
      <c r="G122" s="22" t="str">
        <f t="shared" si="1"/>
        <v/>
      </c>
    </row>
    <row r="123" spans="1:7" x14ac:dyDescent="0.3">
      <c r="A123" s="15"/>
      <c r="B123" s="15"/>
      <c r="C123" s="15"/>
      <c r="D123" s="21"/>
      <c r="E123" s="21"/>
      <c r="F123" s="21"/>
      <c r="G123" s="22" t="str">
        <f t="shared" si="1"/>
        <v/>
      </c>
    </row>
    <row r="124" spans="1:7" x14ac:dyDescent="0.3">
      <c r="A124" s="15"/>
      <c r="B124" s="15"/>
      <c r="C124" s="15"/>
      <c r="D124" s="21"/>
      <c r="E124" s="21"/>
      <c r="F124" s="21"/>
      <c r="G124" s="22" t="str">
        <f t="shared" si="1"/>
        <v/>
      </c>
    </row>
    <row r="125" spans="1:7" x14ac:dyDescent="0.3">
      <c r="A125" s="15"/>
      <c r="B125" s="15"/>
      <c r="C125" s="15"/>
      <c r="D125" s="21"/>
      <c r="E125" s="21"/>
      <c r="F125" s="21"/>
      <c r="G125" s="22" t="str">
        <f t="shared" si="1"/>
        <v/>
      </c>
    </row>
    <row r="126" spans="1:7" x14ac:dyDescent="0.3">
      <c r="A126" s="15"/>
      <c r="B126" s="15"/>
      <c r="C126" s="15"/>
      <c r="D126" s="21"/>
      <c r="E126" s="21"/>
      <c r="F126" s="21"/>
      <c r="G126" s="22" t="str">
        <f t="shared" si="1"/>
        <v/>
      </c>
    </row>
    <row r="127" spans="1:7" x14ac:dyDescent="0.3">
      <c r="A127" s="15"/>
      <c r="B127" s="15"/>
      <c r="C127" s="15"/>
      <c r="D127" s="21"/>
      <c r="E127" s="21"/>
      <c r="F127" s="21"/>
      <c r="G127" s="22" t="str">
        <f t="shared" si="1"/>
        <v/>
      </c>
    </row>
    <row r="128" spans="1:7" x14ac:dyDescent="0.3">
      <c r="A128" s="15"/>
      <c r="B128" s="15"/>
      <c r="C128" s="15"/>
      <c r="D128" s="21"/>
      <c r="E128" s="21"/>
      <c r="F128" s="21"/>
      <c r="G128" s="22" t="str">
        <f t="shared" si="1"/>
        <v/>
      </c>
    </row>
    <row r="129" spans="1:7" x14ac:dyDescent="0.3">
      <c r="A129" s="15"/>
      <c r="B129" s="15"/>
      <c r="C129" s="15"/>
      <c r="D129" s="21"/>
      <c r="E129" s="21"/>
      <c r="F129" s="21"/>
      <c r="G129" s="22" t="str">
        <f t="shared" si="1"/>
        <v/>
      </c>
    </row>
    <row r="130" spans="1:7" x14ac:dyDescent="0.3">
      <c r="A130" s="15"/>
      <c r="B130" s="15"/>
      <c r="C130" s="15"/>
      <c r="D130" s="21"/>
      <c r="E130" s="21"/>
      <c r="F130" s="21"/>
      <c r="G130" s="22" t="str">
        <f t="shared" si="1"/>
        <v/>
      </c>
    </row>
    <row r="131" spans="1:7" x14ac:dyDescent="0.3">
      <c r="A131" s="15"/>
      <c r="B131" s="15"/>
      <c r="C131" s="15"/>
      <c r="D131" s="21"/>
      <c r="E131" s="21"/>
      <c r="F131" s="21"/>
      <c r="G131" s="22" t="str">
        <f t="shared" si="1"/>
        <v/>
      </c>
    </row>
    <row r="132" spans="1:7" x14ac:dyDescent="0.3">
      <c r="A132" s="15"/>
      <c r="B132" s="15"/>
      <c r="C132" s="15"/>
      <c r="D132" s="21"/>
      <c r="E132" s="21"/>
      <c r="F132" s="21"/>
      <c r="G132" s="22" t="str">
        <f t="shared" ref="G132:G195" si="2">IF(COUNT(C132:F132)=0,"",ROUND(PRODUCT(C132:F132),3))</f>
        <v/>
      </c>
    </row>
    <row r="133" spans="1:7" x14ac:dyDescent="0.3">
      <c r="A133" s="15"/>
      <c r="B133" s="15"/>
      <c r="C133" s="15"/>
      <c r="D133" s="21"/>
      <c r="E133" s="21"/>
      <c r="F133" s="21"/>
      <c r="G133" s="22" t="str">
        <f t="shared" si="2"/>
        <v/>
      </c>
    </row>
    <row r="134" spans="1:7" x14ac:dyDescent="0.3">
      <c r="A134" s="15"/>
      <c r="B134" s="15"/>
      <c r="C134" s="15"/>
      <c r="D134" s="21"/>
      <c r="E134" s="21"/>
      <c r="F134" s="21"/>
      <c r="G134" s="22" t="str">
        <f t="shared" si="2"/>
        <v/>
      </c>
    </row>
    <row r="135" spans="1:7" x14ac:dyDescent="0.3">
      <c r="A135" s="15"/>
      <c r="B135" s="15"/>
      <c r="C135" s="15"/>
      <c r="D135" s="21"/>
      <c r="E135" s="21"/>
      <c r="F135" s="21"/>
      <c r="G135" s="22" t="str">
        <f t="shared" si="2"/>
        <v/>
      </c>
    </row>
    <row r="136" spans="1:7" x14ac:dyDescent="0.3">
      <c r="A136" s="15"/>
      <c r="B136" s="15"/>
      <c r="C136" s="15"/>
      <c r="D136" s="21"/>
      <c r="E136" s="21"/>
      <c r="F136" s="21"/>
      <c r="G136" s="22" t="str">
        <f t="shared" si="2"/>
        <v/>
      </c>
    </row>
    <row r="137" spans="1:7" x14ac:dyDescent="0.3">
      <c r="A137" s="15"/>
      <c r="B137" s="15"/>
      <c r="C137" s="15"/>
      <c r="D137" s="21"/>
      <c r="E137" s="21"/>
      <c r="F137" s="21"/>
      <c r="G137" s="22" t="str">
        <f t="shared" si="2"/>
        <v/>
      </c>
    </row>
    <row r="138" spans="1:7" x14ac:dyDescent="0.3">
      <c r="A138" s="15"/>
      <c r="B138" s="15"/>
      <c r="C138" s="15"/>
      <c r="D138" s="21"/>
      <c r="E138" s="21"/>
      <c r="F138" s="21"/>
      <c r="G138" s="22" t="str">
        <f t="shared" si="2"/>
        <v/>
      </c>
    </row>
    <row r="139" spans="1:7" x14ac:dyDescent="0.3">
      <c r="A139" s="15"/>
      <c r="B139" s="15"/>
      <c r="C139" s="15"/>
      <c r="D139" s="21"/>
      <c r="E139" s="21"/>
      <c r="F139" s="21"/>
      <c r="G139" s="22" t="str">
        <f t="shared" si="2"/>
        <v/>
      </c>
    </row>
    <row r="140" spans="1:7" x14ac:dyDescent="0.3">
      <c r="A140" s="15"/>
      <c r="B140" s="15"/>
      <c r="C140" s="15"/>
      <c r="D140" s="21"/>
      <c r="E140" s="21"/>
      <c r="F140" s="21"/>
      <c r="G140" s="22" t="str">
        <f t="shared" si="2"/>
        <v/>
      </c>
    </row>
    <row r="141" spans="1:7" x14ac:dyDescent="0.3">
      <c r="A141" s="15"/>
      <c r="B141" s="15"/>
      <c r="C141" s="15"/>
      <c r="D141" s="21"/>
      <c r="E141" s="21"/>
      <c r="F141" s="21"/>
      <c r="G141" s="22" t="str">
        <f t="shared" si="2"/>
        <v/>
      </c>
    </row>
    <row r="142" spans="1:7" x14ac:dyDescent="0.3">
      <c r="A142" s="15"/>
      <c r="B142" s="15"/>
      <c r="C142" s="15"/>
      <c r="D142" s="21"/>
      <c r="E142" s="21"/>
      <c r="F142" s="21"/>
      <c r="G142" s="22" t="str">
        <f t="shared" si="2"/>
        <v/>
      </c>
    </row>
    <row r="143" spans="1:7" x14ac:dyDescent="0.3">
      <c r="A143" s="15"/>
      <c r="B143" s="15"/>
      <c r="C143" s="15"/>
      <c r="D143" s="21"/>
      <c r="E143" s="21"/>
      <c r="F143" s="21"/>
      <c r="G143" s="22" t="str">
        <f t="shared" si="2"/>
        <v/>
      </c>
    </row>
    <row r="144" spans="1:7" x14ac:dyDescent="0.3">
      <c r="A144" s="15"/>
      <c r="B144" s="15"/>
      <c r="C144" s="15"/>
      <c r="D144" s="21"/>
      <c r="E144" s="21"/>
      <c r="F144" s="21"/>
      <c r="G144" s="22" t="str">
        <f t="shared" si="2"/>
        <v/>
      </c>
    </row>
    <row r="145" spans="1:7" x14ac:dyDescent="0.3">
      <c r="A145" s="15"/>
      <c r="B145" s="15"/>
      <c r="C145" s="15"/>
      <c r="D145" s="21"/>
      <c r="E145" s="21"/>
      <c r="F145" s="21"/>
      <c r="G145" s="22" t="str">
        <f t="shared" si="2"/>
        <v/>
      </c>
    </row>
    <row r="146" spans="1:7" x14ac:dyDescent="0.3">
      <c r="A146" s="15"/>
      <c r="B146" s="15"/>
      <c r="C146" s="15"/>
      <c r="D146" s="21"/>
      <c r="E146" s="21"/>
      <c r="F146" s="21"/>
      <c r="G146" s="22" t="str">
        <f t="shared" si="2"/>
        <v/>
      </c>
    </row>
    <row r="147" spans="1:7" x14ac:dyDescent="0.3">
      <c r="A147" s="15"/>
      <c r="B147" s="15"/>
      <c r="C147" s="15"/>
      <c r="D147" s="21"/>
      <c r="E147" s="21"/>
      <c r="F147" s="21"/>
      <c r="G147" s="22" t="str">
        <f t="shared" si="2"/>
        <v/>
      </c>
    </row>
    <row r="148" spans="1:7" x14ac:dyDescent="0.3">
      <c r="A148" s="15"/>
      <c r="B148" s="15"/>
      <c r="C148" s="15"/>
      <c r="D148" s="21"/>
      <c r="E148" s="21"/>
      <c r="F148" s="21"/>
      <c r="G148" s="22" t="str">
        <f t="shared" si="2"/>
        <v/>
      </c>
    </row>
    <row r="149" spans="1:7" x14ac:dyDescent="0.3">
      <c r="A149" s="15"/>
      <c r="B149" s="15"/>
      <c r="C149" s="15"/>
      <c r="D149" s="21"/>
      <c r="E149" s="21"/>
      <c r="F149" s="21"/>
      <c r="G149" s="22" t="str">
        <f t="shared" si="2"/>
        <v/>
      </c>
    </row>
    <row r="150" spans="1:7" x14ac:dyDescent="0.3">
      <c r="A150" s="15"/>
      <c r="B150" s="15"/>
      <c r="C150" s="15"/>
      <c r="D150" s="21"/>
      <c r="E150" s="21"/>
      <c r="F150" s="21"/>
      <c r="G150" s="22" t="str">
        <f t="shared" si="2"/>
        <v/>
      </c>
    </row>
    <row r="151" spans="1:7" x14ac:dyDescent="0.3">
      <c r="A151" s="15"/>
      <c r="B151" s="15"/>
      <c r="C151" s="15"/>
      <c r="D151" s="21"/>
      <c r="E151" s="21"/>
      <c r="F151" s="21"/>
      <c r="G151" s="22" t="str">
        <f t="shared" si="2"/>
        <v/>
      </c>
    </row>
    <row r="152" spans="1:7" x14ac:dyDescent="0.3">
      <c r="A152" s="15"/>
      <c r="B152" s="15"/>
      <c r="C152" s="15"/>
      <c r="D152" s="21"/>
      <c r="E152" s="21"/>
      <c r="F152" s="21"/>
      <c r="G152" s="22" t="str">
        <f t="shared" si="2"/>
        <v/>
      </c>
    </row>
    <row r="153" spans="1:7" x14ac:dyDescent="0.3">
      <c r="A153" s="15"/>
      <c r="B153" s="15"/>
      <c r="C153" s="15"/>
      <c r="D153" s="21"/>
      <c r="E153" s="21"/>
      <c r="F153" s="21"/>
      <c r="G153" s="22" t="str">
        <f t="shared" si="2"/>
        <v/>
      </c>
    </row>
    <row r="154" spans="1:7" x14ac:dyDescent="0.3">
      <c r="A154" s="15"/>
      <c r="B154" s="15"/>
      <c r="C154" s="15"/>
      <c r="D154" s="21"/>
      <c r="E154" s="21"/>
      <c r="F154" s="21"/>
      <c r="G154" s="22" t="str">
        <f t="shared" si="2"/>
        <v/>
      </c>
    </row>
    <row r="155" spans="1:7" x14ac:dyDescent="0.3">
      <c r="A155" s="15"/>
      <c r="B155" s="15"/>
      <c r="C155" s="15"/>
      <c r="D155" s="21"/>
      <c r="E155" s="21"/>
      <c r="F155" s="21"/>
      <c r="G155" s="22" t="str">
        <f t="shared" si="2"/>
        <v/>
      </c>
    </row>
    <row r="156" spans="1:7" x14ac:dyDescent="0.3">
      <c r="A156" s="15"/>
      <c r="B156" s="15"/>
      <c r="C156" s="15"/>
      <c r="D156" s="21"/>
      <c r="E156" s="21"/>
      <c r="F156" s="21"/>
      <c r="G156" s="22" t="str">
        <f t="shared" si="2"/>
        <v/>
      </c>
    </row>
    <row r="157" spans="1:7" x14ac:dyDescent="0.3">
      <c r="A157" s="15"/>
      <c r="B157" s="15"/>
      <c r="C157" s="15"/>
      <c r="D157" s="21"/>
      <c r="E157" s="21"/>
      <c r="F157" s="21"/>
      <c r="G157" s="22" t="str">
        <f t="shared" si="2"/>
        <v/>
      </c>
    </row>
    <row r="158" spans="1:7" x14ac:dyDescent="0.3">
      <c r="A158" s="15"/>
      <c r="B158" s="15"/>
      <c r="C158" s="15"/>
      <c r="D158" s="21"/>
      <c r="E158" s="21"/>
      <c r="F158" s="21"/>
      <c r="G158" s="22" t="str">
        <f t="shared" si="2"/>
        <v/>
      </c>
    </row>
    <row r="159" spans="1:7" x14ac:dyDescent="0.3">
      <c r="A159" s="15"/>
      <c r="B159" s="15"/>
      <c r="C159" s="15"/>
      <c r="D159" s="21"/>
      <c r="E159" s="21"/>
      <c r="F159" s="21"/>
      <c r="G159" s="22" t="str">
        <f t="shared" si="2"/>
        <v/>
      </c>
    </row>
    <row r="160" spans="1:7" x14ac:dyDescent="0.3">
      <c r="A160" s="15"/>
      <c r="B160" s="15"/>
      <c r="C160" s="15"/>
      <c r="D160" s="21"/>
      <c r="E160" s="21"/>
      <c r="F160" s="21"/>
      <c r="G160" s="22" t="str">
        <f t="shared" si="2"/>
        <v/>
      </c>
    </row>
    <row r="161" spans="1:7" x14ac:dyDescent="0.3">
      <c r="A161" s="15"/>
      <c r="B161" s="15"/>
      <c r="C161" s="15"/>
      <c r="D161" s="21"/>
      <c r="E161" s="21"/>
      <c r="F161" s="21"/>
      <c r="G161" s="22" t="str">
        <f t="shared" si="2"/>
        <v/>
      </c>
    </row>
    <row r="162" spans="1:7" x14ac:dyDescent="0.3">
      <c r="A162" s="15"/>
      <c r="B162" s="15"/>
      <c r="C162" s="15"/>
      <c r="D162" s="21"/>
      <c r="E162" s="21"/>
      <c r="F162" s="21"/>
      <c r="G162" s="22" t="str">
        <f t="shared" si="2"/>
        <v/>
      </c>
    </row>
    <row r="163" spans="1:7" x14ac:dyDescent="0.3">
      <c r="A163" s="15"/>
      <c r="B163" s="15"/>
      <c r="C163" s="15"/>
      <c r="D163" s="21"/>
      <c r="E163" s="21"/>
      <c r="F163" s="21"/>
      <c r="G163" s="22" t="str">
        <f t="shared" si="2"/>
        <v/>
      </c>
    </row>
    <row r="164" spans="1:7" x14ac:dyDescent="0.3">
      <c r="A164" s="15"/>
      <c r="B164" s="15"/>
      <c r="C164" s="15"/>
      <c r="D164" s="21"/>
      <c r="E164" s="21"/>
      <c r="F164" s="21"/>
      <c r="G164" s="22" t="str">
        <f t="shared" si="2"/>
        <v/>
      </c>
    </row>
    <row r="165" spans="1:7" x14ac:dyDescent="0.3">
      <c r="A165" s="15"/>
      <c r="B165" s="15"/>
      <c r="C165" s="15"/>
      <c r="D165" s="21"/>
      <c r="E165" s="21"/>
      <c r="F165" s="21"/>
      <c r="G165" s="22" t="str">
        <f t="shared" si="2"/>
        <v/>
      </c>
    </row>
    <row r="166" spans="1:7" x14ac:dyDescent="0.3">
      <c r="A166" s="15"/>
      <c r="B166" s="15"/>
      <c r="C166" s="15"/>
      <c r="D166" s="21"/>
      <c r="E166" s="21"/>
      <c r="F166" s="21"/>
      <c r="G166" s="22" t="str">
        <f t="shared" si="2"/>
        <v/>
      </c>
    </row>
    <row r="167" spans="1:7" x14ac:dyDescent="0.3">
      <c r="A167" s="15"/>
      <c r="B167" s="15"/>
      <c r="C167" s="15"/>
      <c r="D167" s="21"/>
      <c r="E167" s="21"/>
      <c r="F167" s="21"/>
      <c r="G167" s="22" t="str">
        <f t="shared" si="2"/>
        <v/>
      </c>
    </row>
    <row r="168" spans="1:7" x14ac:dyDescent="0.3">
      <c r="A168" s="15"/>
      <c r="B168" s="15"/>
      <c r="C168" s="15"/>
      <c r="D168" s="21"/>
      <c r="E168" s="21"/>
      <c r="F168" s="21"/>
      <c r="G168" s="22" t="str">
        <f t="shared" si="2"/>
        <v/>
      </c>
    </row>
    <row r="169" spans="1:7" x14ac:dyDescent="0.3">
      <c r="A169" s="15"/>
      <c r="B169" s="15"/>
      <c r="C169" s="15"/>
      <c r="D169" s="21"/>
      <c r="E169" s="21"/>
      <c r="F169" s="21"/>
      <c r="G169" s="22" t="str">
        <f t="shared" si="2"/>
        <v/>
      </c>
    </row>
    <row r="170" spans="1:7" x14ac:dyDescent="0.3">
      <c r="A170" s="15"/>
      <c r="B170" s="15"/>
      <c r="C170" s="15"/>
      <c r="D170" s="21"/>
      <c r="E170" s="21"/>
      <c r="F170" s="21"/>
      <c r="G170" s="22" t="str">
        <f t="shared" si="2"/>
        <v/>
      </c>
    </row>
    <row r="171" spans="1:7" x14ac:dyDescent="0.3">
      <c r="A171" s="15"/>
      <c r="B171" s="15"/>
      <c r="C171" s="15"/>
      <c r="D171" s="21"/>
      <c r="E171" s="21"/>
      <c r="F171" s="21"/>
      <c r="G171" s="22" t="str">
        <f t="shared" si="2"/>
        <v/>
      </c>
    </row>
    <row r="172" spans="1:7" x14ac:dyDescent="0.3">
      <c r="A172" s="15"/>
      <c r="B172" s="15"/>
      <c r="C172" s="15"/>
      <c r="D172" s="21"/>
      <c r="E172" s="21"/>
      <c r="F172" s="21"/>
      <c r="G172" s="22" t="str">
        <f t="shared" si="2"/>
        <v/>
      </c>
    </row>
    <row r="173" spans="1:7" x14ac:dyDescent="0.3">
      <c r="A173" s="15"/>
      <c r="B173" s="15"/>
      <c r="C173" s="15"/>
      <c r="D173" s="21"/>
      <c r="E173" s="21"/>
      <c r="F173" s="21"/>
      <c r="G173" s="22" t="str">
        <f t="shared" si="2"/>
        <v/>
      </c>
    </row>
    <row r="174" spans="1:7" x14ac:dyDescent="0.3">
      <c r="A174" s="15"/>
      <c r="B174" s="15"/>
      <c r="C174" s="15"/>
      <c r="D174" s="21"/>
      <c r="E174" s="21"/>
      <c r="F174" s="21"/>
      <c r="G174" s="22" t="str">
        <f t="shared" si="2"/>
        <v/>
      </c>
    </row>
    <row r="175" spans="1:7" x14ac:dyDescent="0.3">
      <c r="A175" s="15"/>
      <c r="B175" s="15"/>
      <c r="C175" s="15"/>
      <c r="D175" s="21"/>
      <c r="E175" s="21"/>
      <c r="F175" s="21"/>
      <c r="G175" s="22" t="str">
        <f t="shared" si="2"/>
        <v/>
      </c>
    </row>
    <row r="176" spans="1:7" x14ac:dyDescent="0.3">
      <c r="A176" s="15"/>
      <c r="B176" s="15"/>
      <c r="C176" s="15"/>
      <c r="D176" s="21"/>
      <c r="E176" s="21"/>
      <c r="F176" s="21"/>
      <c r="G176" s="22" t="str">
        <f t="shared" si="2"/>
        <v/>
      </c>
    </row>
    <row r="177" spans="1:7" x14ac:dyDescent="0.3">
      <c r="A177" s="15"/>
      <c r="B177" s="15"/>
      <c r="C177" s="15"/>
      <c r="D177" s="21"/>
      <c r="E177" s="21"/>
      <c r="F177" s="21"/>
      <c r="G177" s="22" t="str">
        <f t="shared" si="2"/>
        <v/>
      </c>
    </row>
    <row r="178" spans="1:7" x14ac:dyDescent="0.3">
      <c r="A178" s="15"/>
      <c r="B178" s="15"/>
      <c r="C178" s="15"/>
      <c r="D178" s="21"/>
      <c r="E178" s="21"/>
      <c r="F178" s="21"/>
      <c r="G178" s="22" t="str">
        <f t="shared" si="2"/>
        <v/>
      </c>
    </row>
    <row r="179" spans="1:7" x14ac:dyDescent="0.3">
      <c r="A179" s="15"/>
      <c r="B179" s="15"/>
      <c r="C179" s="15"/>
      <c r="D179" s="21"/>
      <c r="E179" s="21"/>
      <c r="F179" s="21"/>
      <c r="G179" s="22" t="str">
        <f t="shared" si="2"/>
        <v/>
      </c>
    </row>
    <row r="180" spans="1:7" x14ac:dyDescent="0.3">
      <c r="A180" s="15"/>
      <c r="B180" s="15"/>
      <c r="C180" s="15"/>
      <c r="D180" s="21"/>
      <c r="E180" s="21"/>
      <c r="F180" s="21"/>
      <c r="G180" s="22" t="str">
        <f t="shared" si="2"/>
        <v/>
      </c>
    </row>
    <row r="181" spans="1:7" x14ac:dyDescent="0.3">
      <c r="A181" s="15"/>
      <c r="B181" s="15"/>
      <c r="C181" s="15"/>
      <c r="D181" s="21"/>
      <c r="E181" s="21"/>
      <c r="F181" s="21"/>
      <c r="G181" s="22" t="str">
        <f t="shared" si="2"/>
        <v/>
      </c>
    </row>
    <row r="182" spans="1:7" x14ac:dyDescent="0.3">
      <c r="A182" s="15"/>
      <c r="B182" s="15"/>
      <c r="C182" s="15"/>
      <c r="D182" s="21"/>
      <c r="E182" s="21"/>
      <c r="F182" s="21"/>
      <c r="G182" s="22" t="str">
        <f t="shared" si="2"/>
        <v/>
      </c>
    </row>
    <row r="183" spans="1:7" x14ac:dyDescent="0.3">
      <c r="A183" s="15"/>
      <c r="B183" s="15"/>
      <c r="C183" s="15"/>
      <c r="D183" s="21"/>
      <c r="E183" s="21"/>
      <c r="F183" s="21"/>
      <c r="G183" s="22" t="str">
        <f t="shared" si="2"/>
        <v/>
      </c>
    </row>
    <row r="184" spans="1:7" x14ac:dyDescent="0.3">
      <c r="A184" s="15"/>
      <c r="B184" s="15"/>
      <c r="C184" s="15"/>
      <c r="D184" s="21"/>
      <c r="E184" s="21"/>
      <c r="F184" s="21"/>
      <c r="G184" s="22" t="str">
        <f t="shared" si="2"/>
        <v/>
      </c>
    </row>
    <row r="185" spans="1:7" x14ac:dyDescent="0.3">
      <c r="A185" s="15"/>
      <c r="B185" s="15"/>
      <c r="C185" s="15"/>
      <c r="D185" s="21"/>
      <c r="E185" s="21"/>
      <c r="F185" s="21"/>
      <c r="G185" s="22" t="str">
        <f t="shared" si="2"/>
        <v/>
      </c>
    </row>
    <row r="186" spans="1:7" x14ac:dyDescent="0.3">
      <c r="A186" s="15"/>
      <c r="B186" s="15"/>
      <c r="C186" s="15"/>
      <c r="D186" s="21"/>
      <c r="E186" s="21"/>
      <c r="F186" s="21"/>
      <c r="G186" s="22" t="str">
        <f t="shared" si="2"/>
        <v/>
      </c>
    </row>
    <row r="187" spans="1:7" x14ac:dyDescent="0.3">
      <c r="A187" s="15"/>
      <c r="B187" s="15"/>
      <c r="C187" s="15"/>
      <c r="D187" s="21"/>
      <c r="E187" s="21"/>
      <c r="F187" s="21"/>
      <c r="G187" s="22" t="str">
        <f t="shared" si="2"/>
        <v/>
      </c>
    </row>
    <row r="188" spans="1:7" x14ac:dyDescent="0.3">
      <c r="A188" s="15"/>
      <c r="B188" s="15"/>
      <c r="C188" s="15"/>
      <c r="D188" s="21"/>
      <c r="E188" s="21"/>
      <c r="F188" s="21"/>
      <c r="G188" s="22" t="str">
        <f t="shared" si="2"/>
        <v/>
      </c>
    </row>
    <row r="189" spans="1:7" x14ac:dyDescent="0.3">
      <c r="A189" s="15"/>
      <c r="B189" s="15"/>
      <c r="C189" s="15"/>
      <c r="D189" s="21"/>
      <c r="E189" s="21"/>
      <c r="F189" s="21"/>
      <c r="G189" s="22" t="str">
        <f t="shared" si="2"/>
        <v/>
      </c>
    </row>
    <row r="190" spans="1:7" x14ac:dyDescent="0.3">
      <c r="A190" s="15"/>
      <c r="B190" s="15"/>
      <c r="C190" s="15"/>
      <c r="D190" s="21"/>
      <c r="E190" s="21"/>
      <c r="F190" s="21"/>
      <c r="G190" s="22" t="str">
        <f t="shared" si="2"/>
        <v/>
      </c>
    </row>
    <row r="191" spans="1:7" x14ac:dyDescent="0.3">
      <c r="A191" s="15"/>
      <c r="B191" s="15"/>
      <c r="C191" s="15"/>
      <c r="D191" s="21"/>
      <c r="E191" s="21"/>
      <c r="F191" s="21"/>
      <c r="G191" s="22" t="str">
        <f t="shared" si="2"/>
        <v/>
      </c>
    </row>
    <row r="192" spans="1:7" x14ac:dyDescent="0.3">
      <c r="A192" s="15"/>
      <c r="B192" s="15"/>
      <c r="C192" s="15"/>
      <c r="D192" s="21"/>
      <c r="E192" s="21"/>
      <c r="F192" s="21"/>
      <c r="G192" s="22" t="str">
        <f t="shared" si="2"/>
        <v/>
      </c>
    </row>
    <row r="193" spans="1:7" x14ac:dyDescent="0.3">
      <c r="A193" s="15"/>
      <c r="B193" s="15"/>
      <c r="C193" s="15"/>
      <c r="D193" s="21"/>
      <c r="E193" s="21"/>
      <c r="F193" s="21"/>
      <c r="G193" s="22" t="str">
        <f t="shared" si="2"/>
        <v/>
      </c>
    </row>
    <row r="194" spans="1:7" x14ac:dyDescent="0.3">
      <c r="A194" s="15"/>
      <c r="B194" s="15"/>
      <c r="C194" s="15"/>
      <c r="D194" s="21"/>
      <c r="E194" s="21"/>
      <c r="F194" s="21"/>
      <c r="G194" s="22" t="str">
        <f t="shared" si="2"/>
        <v/>
      </c>
    </row>
    <row r="195" spans="1:7" x14ac:dyDescent="0.3">
      <c r="A195" s="15"/>
      <c r="B195" s="15"/>
      <c r="C195" s="15"/>
      <c r="D195" s="21"/>
      <c r="E195" s="21"/>
      <c r="F195" s="21"/>
      <c r="G195" s="22" t="str">
        <f t="shared" si="2"/>
        <v/>
      </c>
    </row>
    <row r="196" spans="1:7" x14ac:dyDescent="0.3">
      <c r="A196" s="15"/>
      <c r="B196" s="15"/>
      <c r="C196" s="15"/>
      <c r="D196" s="21"/>
      <c r="E196" s="21"/>
      <c r="F196" s="21"/>
      <c r="G196" s="22" t="str">
        <f t="shared" ref="G196:G259" si="3">IF(COUNT(C196:F196)=0,"",ROUND(PRODUCT(C196:F196),3))</f>
        <v/>
      </c>
    </row>
    <row r="197" spans="1:7" x14ac:dyDescent="0.3">
      <c r="A197" s="15"/>
      <c r="B197" s="15"/>
      <c r="C197" s="15"/>
      <c r="D197" s="21"/>
      <c r="E197" s="21"/>
      <c r="F197" s="21"/>
      <c r="G197" s="22" t="str">
        <f t="shared" si="3"/>
        <v/>
      </c>
    </row>
    <row r="198" spans="1:7" x14ac:dyDescent="0.3">
      <c r="A198" s="15"/>
      <c r="B198" s="15"/>
      <c r="C198" s="15"/>
      <c r="D198" s="21"/>
      <c r="E198" s="21"/>
      <c r="F198" s="21"/>
      <c r="G198" s="22" t="str">
        <f t="shared" si="3"/>
        <v/>
      </c>
    </row>
    <row r="199" spans="1:7" x14ac:dyDescent="0.3">
      <c r="A199" s="15"/>
      <c r="B199" s="15"/>
      <c r="C199" s="15"/>
      <c r="D199" s="21"/>
      <c r="E199" s="21"/>
      <c r="F199" s="21"/>
      <c r="G199" s="22" t="str">
        <f t="shared" si="3"/>
        <v/>
      </c>
    </row>
    <row r="200" spans="1:7" x14ac:dyDescent="0.3">
      <c r="A200" s="15"/>
      <c r="B200" s="15"/>
      <c r="C200" s="15"/>
      <c r="D200" s="21"/>
      <c r="E200" s="21"/>
      <c r="F200" s="21"/>
      <c r="G200" s="22" t="str">
        <f t="shared" si="3"/>
        <v/>
      </c>
    </row>
    <row r="201" spans="1:7" x14ac:dyDescent="0.3">
      <c r="A201" s="15"/>
      <c r="B201" s="15"/>
      <c r="C201" s="15"/>
      <c r="D201" s="21"/>
      <c r="E201" s="21"/>
      <c r="F201" s="21"/>
      <c r="G201" s="22" t="str">
        <f t="shared" si="3"/>
        <v/>
      </c>
    </row>
    <row r="202" spans="1:7" x14ac:dyDescent="0.3">
      <c r="A202" s="15"/>
      <c r="B202" s="15"/>
      <c r="C202" s="15"/>
      <c r="D202" s="21"/>
      <c r="E202" s="21"/>
      <c r="F202" s="21"/>
      <c r="G202" s="22" t="str">
        <f t="shared" si="3"/>
        <v/>
      </c>
    </row>
    <row r="203" spans="1:7" x14ac:dyDescent="0.3">
      <c r="A203" s="15"/>
      <c r="B203" s="15"/>
      <c r="C203" s="15"/>
      <c r="D203" s="21"/>
      <c r="E203" s="21"/>
      <c r="F203" s="21"/>
      <c r="G203" s="22" t="str">
        <f t="shared" si="3"/>
        <v/>
      </c>
    </row>
    <row r="204" spans="1:7" x14ac:dyDescent="0.3">
      <c r="A204" s="15"/>
      <c r="B204" s="15"/>
      <c r="C204" s="15"/>
      <c r="D204" s="21"/>
      <c r="E204" s="21"/>
      <c r="F204" s="21"/>
      <c r="G204" s="22" t="str">
        <f t="shared" si="3"/>
        <v/>
      </c>
    </row>
    <row r="205" spans="1:7" x14ac:dyDescent="0.3">
      <c r="A205" s="15"/>
      <c r="B205" s="15"/>
      <c r="C205" s="15"/>
      <c r="D205" s="21"/>
      <c r="E205" s="21"/>
      <c r="F205" s="21"/>
      <c r="G205" s="22" t="str">
        <f t="shared" si="3"/>
        <v/>
      </c>
    </row>
    <row r="206" spans="1:7" x14ac:dyDescent="0.3">
      <c r="A206" s="15"/>
      <c r="B206" s="15"/>
      <c r="C206" s="15"/>
      <c r="D206" s="21"/>
      <c r="E206" s="21"/>
      <c r="F206" s="21"/>
      <c r="G206" s="22" t="str">
        <f t="shared" si="3"/>
        <v/>
      </c>
    </row>
    <row r="207" spans="1:7" x14ac:dyDescent="0.3">
      <c r="A207" s="15"/>
      <c r="B207" s="15"/>
      <c r="C207" s="15"/>
      <c r="D207" s="21"/>
      <c r="E207" s="21"/>
      <c r="F207" s="21"/>
      <c r="G207" s="22" t="str">
        <f t="shared" si="3"/>
        <v/>
      </c>
    </row>
    <row r="208" spans="1:7" x14ac:dyDescent="0.3">
      <c r="A208" s="15"/>
      <c r="B208" s="15"/>
      <c r="C208" s="15"/>
      <c r="D208" s="21"/>
      <c r="E208" s="21"/>
      <c r="F208" s="21"/>
      <c r="G208" s="22" t="str">
        <f t="shared" si="3"/>
        <v/>
      </c>
    </row>
    <row r="209" spans="1:7" x14ac:dyDescent="0.3">
      <c r="A209" s="15"/>
      <c r="B209" s="15"/>
      <c r="C209" s="15"/>
      <c r="D209" s="21"/>
      <c r="E209" s="21"/>
      <c r="F209" s="21"/>
      <c r="G209" s="22" t="str">
        <f t="shared" si="3"/>
        <v/>
      </c>
    </row>
    <row r="210" spans="1:7" x14ac:dyDescent="0.3">
      <c r="A210" s="15"/>
      <c r="B210" s="15"/>
      <c r="C210" s="15"/>
      <c r="D210" s="21"/>
      <c r="E210" s="21"/>
      <c r="F210" s="21"/>
      <c r="G210" s="22" t="str">
        <f t="shared" si="3"/>
        <v/>
      </c>
    </row>
    <row r="211" spans="1:7" x14ac:dyDescent="0.3">
      <c r="A211" s="15"/>
      <c r="B211" s="15"/>
      <c r="C211" s="15"/>
      <c r="D211" s="21"/>
      <c r="E211" s="21"/>
      <c r="F211" s="21"/>
      <c r="G211" s="22" t="str">
        <f t="shared" si="3"/>
        <v/>
      </c>
    </row>
    <row r="212" spans="1:7" x14ac:dyDescent="0.3">
      <c r="A212" s="15"/>
      <c r="B212" s="15"/>
      <c r="C212" s="15"/>
      <c r="D212" s="21"/>
      <c r="E212" s="21"/>
      <c r="F212" s="21"/>
      <c r="G212" s="22" t="str">
        <f t="shared" si="3"/>
        <v/>
      </c>
    </row>
    <row r="213" spans="1:7" x14ac:dyDescent="0.3">
      <c r="A213" s="15"/>
      <c r="B213" s="15"/>
      <c r="C213" s="15"/>
      <c r="D213" s="21"/>
      <c r="E213" s="21"/>
      <c r="F213" s="21"/>
      <c r="G213" s="22" t="str">
        <f t="shared" si="3"/>
        <v/>
      </c>
    </row>
    <row r="214" spans="1:7" x14ac:dyDescent="0.3">
      <c r="A214" s="15"/>
      <c r="B214" s="15"/>
      <c r="C214" s="15"/>
      <c r="D214" s="21"/>
      <c r="E214" s="21"/>
      <c r="F214" s="21"/>
      <c r="G214" s="22" t="str">
        <f t="shared" si="3"/>
        <v/>
      </c>
    </row>
    <row r="215" spans="1:7" x14ac:dyDescent="0.3">
      <c r="A215" s="15"/>
      <c r="B215" s="15"/>
      <c r="C215" s="15"/>
      <c r="D215" s="21"/>
      <c r="E215" s="21"/>
      <c r="F215" s="21"/>
      <c r="G215" s="22" t="str">
        <f t="shared" si="3"/>
        <v/>
      </c>
    </row>
    <row r="216" spans="1:7" x14ac:dyDescent="0.3">
      <c r="A216" s="15"/>
      <c r="B216" s="15"/>
      <c r="C216" s="15"/>
      <c r="D216" s="21"/>
      <c r="E216" s="21"/>
      <c r="F216" s="21"/>
      <c r="G216" s="22" t="str">
        <f t="shared" si="3"/>
        <v/>
      </c>
    </row>
    <row r="217" spans="1:7" x14ac:dyDescent="0.3">
      <c r="A217" s="15"/>
      <c r="B217" s="15"/>
      <c r="C217" s="15"/>
      <c r="D217" s="21"/>
      <c r="E217" s="21"/>
      <c r="F217" s="21"/>
      <c r="G217" s="22" t="str">
        <f t="shared" si="3"/>
        <v/>
      </c>
    </row>
    <row r="218" spans="1:7" x14ac:dyDescent="0.3">
      <c r="A218" s="15"/>
      <c r="B218" s="15"/>
      <c r="C218" s="15"/>
      <c r="D218" s="21"/>
      <c r="E218" s="21"/>
      <c r="F218" s="21"/>
      <c r="G218" s="22" t="str">
        <f t="shared" si="3"/>
        <v/>
      </c>
    </row>
    <row r="219" spans="1:7" x14ac:dyDescent="0.3">
      <c r="A219" s="15"/>
      <c r="B219" s="15"/>
      <c r="C219" s="15"/>
      <c r="D219" s="21"/>
      <c r="E219" s="21"/>
      <c r="F219" s="21"/>
      <c r="G219" s="22" t="str">
        <f t="shared" si="3"/>
        <v/>
      </c>
    </row>
    <row r="220" spans="1:7" x14ac:dyDescent="0.3">
      <c r="A220" s="15"/>
      <c r="B220" s="15"/>
      <c r="C220" s="15"/>
      <c r="D220" s="21"/>
      <c r="E220" s="21"/>
      <c r="F220" s="21"/>
      <c r="G220" s="22" t="str">
        <f t="shared" si="3"/>
        <v/>
      </c>
    </row>
    <row r="221" spans="1:7" x14ac:dyDescent="0.3">
      <c r="A221" s="15"/>
      <c r="B221" s="15"/>
      <c r="C221" s="15"/>
      <c r="D221" s="21"/>
      <c r="E221" s="21"/>
      <c r="F221" s="21"/>
      <c r="G221" s="22" t="str">
        <f t="shared" si="3"/>
        <v/>
      </c>
    </row>
    <row r="222" spans="1:7" x14ac:dyDescent="0.3">
      <c r="A222" s="15"/>
      <c r="B222" s="15"/>
      <c r="C222" s="15"/>
      <c r="D222" s="21"/>
      <c r="E222" s="21"/>
      <c r="F222" s="21"/>
      <c r="G222" s="22" t="str">
        <f t="shared" si="3"/>
        <v/>
      </c>
    </row>
    <row r="223" spans="1:7" x14ac:dyDescent="0.3">
      <c r="A223" s="15"/>
      <c r="B223" s="15"/>
      <c r="C223" s="15"/>
      <c r="D223" s="21"/>
      <c r="E223" s="21"/>
      <c r="F223" s="21"/>
      <c r="G223" s="22" t="str">
        <f t="shared" si="3"/>
        <v/>
      </c>
    </row>
    <row r="224" spans="1:7" x14ac:dyDescent="0.3">
      <c r="A224" s="15"/>
      <c r="B224" s="15"/>
      <c r="C224" s="15"/>
      <c r="D224" s="21"/>
      <c r="E224" s="21"/>
      <c r="F224" s="21"/>
      <c r="G224" s="22" t="str">
        <f t="shared" si="3"/>
        <v/>
      </c>
    </row>
    <row r="225" spans="1:7" x14ac:dyDescent="0.3">
      <c r="A225" s="15"/>
      <c r="B225" s="15"/>
      <c r="C225" s="15"/>
      <c r="D225" s="21"/>
      <c r="E225" s="21"/>
      <c r="F225" s="21"/>
      <c r="G225" s="22" t="str">
        <f t="shared" si="3"/>
        <v/>
      </c>
    </row>
    <row r="226" spans="1:7" x14ac:dyDescent="0.3">
      <c r="A226" s="15"/>
      <c r="B226" s="15"/>
      <c r="C226" s="15"/>
      <c r="D226" s="21"/>
      <c r="E226" s="21"/>
      <c r="F226" s="21"/>
      <c r="G226" s="22" t="str">
        <f t="shared" si="3"/>
        <v/>
      </c>
    </row>
    <row r="227" spans="1:7" x14ac:dyDescent="0.3">
      <c r="A227" s="15"/>
      <c r="B227" s="15"/>
      <c r="C227" s="15"/>
      <c r="D227" s="21"/>
      <c r="E227" s="21"/>
      <c r="F227" s="21"/>
      <c r="G227" s="22" t="str">
        <f t="shared" si="3"/>
        <v/>
      </c>
    </row>
    <row r="228" spans="1:7" x14ac:dyDescent="0.3">
      <c r="A228" s="15"/>
      <c r="B228" s="15"/>
      <c r="C228" s="15"/>
      <c r="D228" s="21"/>
      <c r="E228" s="21"/>
      <c r="F228" s="21"/>
      <c r="G228" s="22" t="str">
        <f t="shared" si="3"/>
        <v/>
      </c>
    </row>
    <row r="229" spans="1:7" x14ac:dyDescent="0.3">
      <c r="A229" s="15"/>
      <c r="B229" s="15"/>
      <c r="C229" s="15"/>
      <c r="D229" s="21"/>
      <c r="E229" s="21"/>
      <c r="F229" s="21"/>
      <c r="G229" s="22" t="str">
        <f t="shared" si="3"/>
        <v/>
      </c>
    </row>
    <row r="230" spans="1:7" x14ac:dyDescent="0.3">
      <c r="A230" s="15"/>
      <c r="B230" s="15"/>
      <c r="C230" s="15"/>
      <c r="D230" s="21"/>
      <c r="E230" s="21"/>
      <c r="F230" s="21"/>
      <c r="G230" s="22" t="str">
        <f t="shared" si="3"/>
        <v/>
      </c>
    </row>
    <row r="231" spans="1:7" x14ac:dyDescent="0.3">
      <c r="A231" s="15"/>
      <c r="B231" s="15"/>
      <c r="C231" s="15"/>
      <c r="D231" s="21"/>
      <c r="E231" s="21"/>
      <c r="F231" s="21"/>
      <c r="G231" s="22" t="str">
        <f t="shared" si="3"/>
        <v/>
      </c>
    </row>
    <row r="232" spans="1:7" x14ac:dyDescent="0.3">
      <c r="A232" s="15"/>
      <c r="B232" s="15"/>
      <c r="C232" s="15"/>
      <c r="D232" s="21"/>
      <c r="E232" s="21"/>
      <c r="F232" s="21"/>
      <c r="G232" s="22" t="str">
        <f t="shared" si="3"/>
        <v/>
      </c>
    </row>
    <row r="233" spans="1:7" x14ac:dyDescent="0.3">
      <c r="A233" s="15"/>
      <c r="B233" s="15"/>
      <c r="C233" s="15"/>
      <c r="D233" s="21"/>
      <c r="E233" s="21"/>
      <c r="F233" s="21"/>
      <c r="G233" s="22" t="str">
        <f t="shared" si="3"/>
        <v/>
      </c>
    </row>
    <row r="234" spans="1:7" x14ac:dyDescent="0.3">
      <c r="A234" s="15"/>
      <c r="B234" s="15"/>
      <c r="C234" s="15"/>
      <c r="D234" s="21"/>
      <c r="E234" s="21"/>
      <c r="F234" s="21"/>
      <c r="G234" s="22" t="str">
        <f t="shared" si="3"/>
        <v/>
      </c>
    </row>
    <row r="235" spans="1:7" x14ac:dyDescent="0.3">
      <c r="A235" s="15"/>
      <c r="B235" s="15"/>
      <c r="C235" s="15"/>
      <c r="D235" s="21"/>
      <c r="E235" s="21"/>
      <c r="F235" s="21"/>
      <c r="G235" s="22" t="str">
        <f t="shared" si="3"/>
        <v/>
      </c>
    </row>
    <row r="236" spans="1:7" x14ac:dyDescent="0.3">
      <c r="A236" s="15"/>
      <c r="B236" s="15"/>
      <c r="C236" s="15"/>
      <c r="D236" s="21"/>
      <c r="E236" s="21"/>
      <c r="F236" s="21"/>
      <c r="G236" s="22" t="str">
        <f t="shared" si="3"/>
        <v/>
      </c>
    </row>
    <row r="237" spans="1:7" x14ac:dyDescent="0.3">
      <c r="A237" s="15"/>
      <c r="B237" s="15"/>
      <c r="C237" s="15"/>
      <c r="D237" s="21"/>
      <c r="E237" s="21"/>
      <c r="F237" s="21"/>
      <c r="G237" s="22" t="str">
        <f t="shared" si="3"/>
        <v/>
      </c>
    </row>
    <row r="238" spans="1:7" x14ac:dyDescent="0.3">
      <c r="A238" s="15"/>
      <c r="B238" s="15"/>
      <c r="C238" s="15"/>
      <c r="D238" s="21"/>
      <c r="E238" s="21"/>
      <c r="F238" s="21"/>
      <c r="G238" s="22" t="str">
        <f t="shared" si="3"/>
        <v/>
      </c>
    </row>
    <row r="239" spans="1:7" x14ac:dyDescent="0.3">
      <c r="A239" s="15"/>
      <c r="B239" s="15"/>
      <c r="C239" s="15"/>
      <c r="D239" s="21"/>
      <c r="E239" s="21"/>
      <c r="F239" s="21"/>
      <c r="G239" s="22" t="str">
        <f t="shared" si="3"/>
        <v/>
      </c>
    </row>
    <row r="240" spans="1:7" x14ac:dyDescent="0.3">
      <c r="A240" s="15"/>
      <c r="B240" s="15"/>
      <c r="C240" s="15"/>
      <c r="D240" s="21"/>
      <c r="E240" s="21"/>
      <c r="F240" s="21"/>
      <c r="G240" s="22" t="str">
        <f t="shared" si="3"/>
        <v/>
      </c>
    </row>
    <row r="241" spans="1:7" x14ac:dyDescent="0.3">
      <c r="A241" s="15"/>
      <c r="B241" s="15"/>
      <c r="C241" s="15"/>
      <c r="D241" s="21"/>
      <c r="E241" s="21"/>
      <c r="F241" s="21"/>
      <c r="G241" s="22" t="str">
        <f t="shared" si="3"/>
        <v/>
      </c>
    </row>
    <row r="242" spans="1:7" x14ac:dyDescent="0.3">
      <c r="A242" s="15"/>
      <c r="B242" s="15"/>
      <c r="C242" s="15"/>
      <c r="D242" s="21"/>
      <c r="E242" s="21"/>
      <c r="F242" s="21"/>
      <c r="G242" s="22" t="str">
        <f t="shared" si="3"/>
        <v/>
      </c>
    </row>
    <row r="243" spans="1:7" x14ac:dyDescent="0.3">
      <c r="A243" s="15"/>
      <c r="B243" s="15"/>
      <c r="C243" s="15"/>
      <c r="D243" s="21"/>
      <c r="E243" s="21"/>
      <c r="F243" s="21"/>
      <c r="G243" s="22" t="str">
        <f t="shared" si="3"/>
        <v/>
      </c>
    </row>
    <row r="244" spans="1:7" x14ac:dyDescent="0.3">
      <c r="A244" s="15"/>
      <c r="B244" s="15"/>
      <c r="C244" s="15"/>
      <c r="D244" s="21"/>
      <c r="E244" s="21"/>
      <c r="F244" s="21"/>
      <c r="G244" s="22" t="str">
        <f t="shared" si="3"/>
        <v/>
      </c>
    </row>
    <row r="245" spans="1:7" x14ac:dyDescent="0.3">
      <c r="A245" s="15"/>
      <c r="B245" s="15"/>
      <c r="C245" s="15"/>
      <c r="D245" s="21"/>
      <c r="E245" s="21"/>
      <c r="F245" s="21"/>
      <c r="G245" s="22" t="str">
        <f t="shared" si="3"/>
        <v/>
      </c>
    </row>
    <row r="246" spans="1:7" x14ac:dyDescent="0.3">
      <c r="A246" s="15"/>
      <c r="B246" s="15"/>
      <c r="C246" s="15"/>
      <c r="D246" s="21"/>
      <c r="E246" s="21"/>
      <c r="F246" s="21"/>
      <c r="G246" s="22" t="str">
        <f t="shared" si="3"/>
        <v/>
      </c>
    </row>
    <row r="247" spans="1:7" x14ac:dyDescent="0.3">
      <c r="A247" s="15"/>
      <c r="B247" s="15"/>
      <c r="C247" s="15"/>
      <c r="D247" s="21"/>
      <c r="E247" s="21"/>
      <c r="F247" s="21"/>
      <c r="G247" s="22" t="str">
        <f t="shared" si="3"/>
        <v/>
      </c>
    </row>
    <row r="248" spans="1:7" x14ac:dyDescent="0.3">
      <c r="A248" s="15"/>
      <c r="B248" s="15"/>
      <c r="C248" s="15"/>
      <c r="D248" s="21"/>
      <c r="E248" s="21"/>
      <c r="F248" s="21"/>
      <c r="G248" s="22" t="str">
        <f t="shared" si="3"/>
        <v/>
      </c>
    </row>
    <row r="249" spans="1:7" x14ac:dyDescent="0.3">
      <c r="A249" s="15"/>
      <c r="B249" s="15"/>
      <c r="C249" s="15"/>
      <c r="D249" s="21"/>
      <c r="E249" s="21"/>
      <c r="F249" s="21"/>
      <c r="G249" s="22" t="str">
        <f t="shared" si="3"/>
        <v/>
      </c>
    </row>
    <row r="250" spans="1:7" x14ac:dyDescent="0.3">
      <c r="A250" s="15"/>
      <c r="B250" s="15"/>
      <c r="C250" s="15"/>
      <c r="D250" s="21"/>
      <c r="E250" s="21"/>
      <c r="F250" s="21"/>
      <c r="G250" s="22" t="str">
        <f t="shared" si="3"/>
        <v/>
      </c>
    </row>
    <row r="251" spans="1:7" x14ac:dyDescent="0.3">
      <c r="A251" s="15"/>
      <c r="B251" s="15"/>
      <c r="C251" s="15"/>
      <c r="D251" s="21"/>
      <c r="E251" s="21"/>
      <c r="F251" s="21"/>
      <c r="G251" s="22" t="str">
        <f t="shared" si="3"/>
        <v/>
      </c>
    </row>
    <row r="252" spans="1:7" x14ac:dyDescent="0.3">
      <c r="A252" s="15"/>
      <c r="B252" s="15"/>
      <c r="C252" s="15"/>
      <c r="D252" s="21"/>
      <c r="E252" s="21"/>
      <c r="F252" s="21"/>
      <c r="G252" s="22" t="str">
        <f t="shared" si="3"/>
        <v/>
      </c>
    </row>
    <row r="253" spans="1:7" x14ac:dyDescent="0.3">
      <c r="A253" s="15"/>
      <c r="B253" s="15"/>
      <c r="C253" s="15"/>
      <c r="D253" s="21"/>
      <c r="E253" s="21"/>
      <c r="F253" s="21"/>
      <c r="G253" s="22" t="str">
        <f t="shared" si="3"/>
        <v/>
      </c>
    </row>
    <row r="254" spans="1:7" x14ac:dyDescent="0.3">
      <c r="A254" s="15"/>
      <c r="B254" s="15"/>
      <c r="C254" s="15"/>
      <c r="D254" s="21"/>
      <c r="E254" s="21"/>
      <c r="F254" s="21"/>
      <c r="G254" s="22" t="str">
        <f t="shared" si="3"/>
        <v/>
      </c>
    </row>
    <row r="255" spans="1:7" x14ac:dyDescent="0.3">
      <c r="A255" s="15"/>
      <c r="B255" s="15"/>
      <c r="C255" s="15"/>
      <c r="D255" s="21"/>
      <c r="E255" s="21"/>
      <c r="F255" s="21"/>
      <c r="G255" s="22" t="str">
        <f t="shared" si="3"/>
        <v/>
      </c>
    </row>
    <row r="256" spans="1:7" x14ac:dyDescent="0.3">
      <c r="A256" s="15"/>
      <c r="B256" s="15"/>
      <c r="C256" s="15"/>
      <c r="D256" s="21"/>
      <c r="E256" s="21"/>
      <c r="F256" s="21"/>
      <c r="G256" s="22" t="str">
        <f t="shared" si="3"/>
        <v/>
      </c>
    </row>
    <row r="257" spans="1:7" x14ac:dyDescent="0.3">
      <c r="A257" s="15"/>
      <c r="B257" s="15"/>
      <c r="C257" s="15"/>
      <c r="D257" s="21"/>
      <c r="E257" s="21"/>
      <c r="F257" s="21"/>
      <c r="G257" s="22" t="str">
        <f t="shared" si="3"/>
        <v/>
      </c>
    </row>
    <row r="258" spans="1:7" x14ac:dyDescent="0.3">
      <c r="A258" s="15"/>
      <c r="B258" s="15"/>
      <c r="C258" s="15"/>
      <c r="D258" s="21"/>
      <c r="E258" s="21"/>
      <c r="F258" s="21"/>
      <c r="G258" s="22" t="str">
        <f t="shared" si="3"/>
        <v/>
      </c>
    </row>
    <row r="259" spans="1:7" x14ac:dyDescent="0.3">
      <c r="A259" s="15"/>
      <c r="B259" s="15"/>
      <c r="C259" s="15"/>
      <c r="D259" s="21"/>
      <c r="E259" s="21"/>
      <c r="F259" s="21"/>
      <c r="G259" s="22" t="str">
        <f t="shared" si="3"/>
        <v/>
      </c>
    </row>
    <row r="260" spans="1:7" x14ac:dyDescent="0.3">
      <c r="A260" s="15"/>
      <c r="B260" s="15"/>
      <c r="C260" s="15"/>
      <c r="D260" s="21"/>
      <c r="E260" s="21"/>
      <c r="F260" s="21"/>
      <c r="G260" s="22" t="str">
        <f t="shared" ref="G260:G323" si="4">IF(COUNT(C260:F260)=0,"",ROUND(PRODUCT(C260:F260),3))</f>
        <v/>
      </c>
    </row>
    <row r="261" spans="1:7" x14ac:dyDescent="0.3">
      <c r="A261" s="15"/>
      <c r="B261" s="15"/>
      <c r="C261" s="15"/>
      <c r="D261" s="21"/>
      <c r="E261" s="21"/>
      <c r="F261" s="21"/>
      <c r="G261" s="22" t="str">
        <f t="shared" si="4"/>
        <v/>
      </c>
    </row>
    <row r="262" spans="1:7" x14ac:dyDescent="0.3">
      <c r="A262" s="15"/>
      <c r="B262" s="15"/>
      <c r="C262" s="15"/>
      <c r="D262" s="21"/>
      <c r="E262" s="21"/>
      <c r="F262" s="21"/>
      <c r="G262" s="22" t="str">
        <f t="shared" si="4"/>
        <v/>
      </c>
    </row>
    <row r="263" spans="1:7" x14ac:dyDescent="0.3">
      <c r="A263" s="15"/>
      <c r="B263" s="15"/>
      <c r="C263" s="15"/>
      <c r="D263" s="21"/>
      <c r="E263" s="21"/>
      <c r="F263" s="21"/>
      <c r="G263" s="22" t="str">
        <f t="shared" si="4"/>
        <v/>
      </c>
    </row>
    <row r="264" spans="1:7" x14ac:dyDescent="0.3">
      <c r="A264" s="15"/>
      <c r="B264" s="15"/>
      <c r="C264" s="15"/>
      <c r="D264" s="21"/>
      <c r="E264" s="21"/>
      <c r="F264" s="21"/>
      <c r="G264" s="22" t="str">
        <f t="shared" si="4"/>
        <v/>
      </c>
    </row>
    <row r="265" spans="1:7" x14ac:dyDescent="0.3">
      <c r="A265" s="15"/>
      <c r="B265" s="15"/>
      <c r="C265" s="15"/>
      <c r="D265" s="21"/>
      <c r="E265" s="21"/>
      <c r="F265" s="21"/>
      <c r="G265" s="22" t="str">
        <f t="shared" si="4"/>
        <v/>
      </c>
    </row>
    <row r="266" spans="1:7" x14ac:dyDescent="0.3">
      <c r="A266" s="15"/>
      <c r="B266" s="15"/>
      <c r="C266" s="15"/>
      <c r="D266" s="21"/>
      <c r="E266" s="21"/>
      <c r="F266" s="21"/>
      <c r="G266" s="22" t="str">
        <f t="shared" si="4"/>
        <v/>
      </c>
    </row>
    <row r="267" spans="1:7" x14ac:dyDescent="0.3">
      <c r="A267" s="15"/>
      <c r="B267" s="15"/>
      <c r="C267" s="15"/>
      <c r="D267" s="21"/>
      <c r="E267" s="21"/>
      <c r="F267" s="21"/>
      <c r="G267" s="22" t="str">
        <f t="shared" si="4"/>
        <v/>
      </c>
    </row>
    <row r="268" spans="1:7" x14ac:dyDescent="0.3">
      <c r="A268" s="15"/>
      <c r="B268" s="15"/>
      <c r="C268" s="15"/>
      <c r="D268" s="21"/>
      <c r="E268" s="21"/>
      <c r="F268" s="21"/>
      <c r="G268" s="22" t="str">
        <f t="shared" si="4"/>
        <v/>
      </c>
    </row>
    <row r="269" spans="1:7" x14ac:dyDescent="0.3">
      <c r="A269" s="15"/>
      <c r="B269" s="15"/>
      <c r="C269" s="15"/>
      <c r="D269" s="21"/>
      <c r="E269" s="21"/>
      <c r="F269" s="21"/>
      <c r="G269" s="22" t="str">
        <f t="shared" si="4"/>
        <v/>
      </c>
    </row>
    <row r="270" spans="1:7" x14ac:dyDescent="0.3">
      <c r="A270" s="15"/>
      <c r="B270" s="15"/>
      <c r="C270" s="15"/>
      <c r="D270" s="21"/>
      <c r="E270" s="21"/>
      <c r="F270" s="21"/>
      <c r="G270" s="22" t="str">
        <f t="shared" si="4"/>
        <v/>
      </c>
    </row>
    <row r="271" spans="1:7" x14ac:dyDescent="0.3">
      <c r="A271" s="15"/>
      <c r="B271" s="15"/>
      <c r="C271" s="15"/>
      <c r="D271" s="21"/>
      <c r="E271" s="21"/>
      <c r="F271" s="21"/>
      <c r="G271" s="22" t="str">
        <f t="shared" si="4"/>
        <v/>
      </c>
    </row>
    <row r="272" spans="1:7" x14ac:dyDescent="0.3">
      <c r="A272" s="15"/>
      <c r="B272" s="15"/>
      <c r="C272" s="15"/>
      <c r="D272" s="21"/>
      <c r="E272" s="21"/>
      <c r="F272" s="21"/>
      <c r="G272" s="22" t="str">
        <f t="shared" si="4"/>
        <v/>
      </c>
    </row>
    <row r="273" spans="1:7" x14ac:dyDescent="0.3">
      <c r="A273" s="15"/>
      <c r="B273" s="15"/>
      <c r="C273" s="15"/>
      <c r="D273" s="21"/>
      <c r="E273" s="21"/>
      <c r="F273" s="21"/>
      <c r="G273" s="22" t="str">
        <f t="shared" si="4"/>
        <v/>
      </c>
    </row>
    <row r="274" spans="1:7" x14ac:dyDescent="0.3">
      <c r="A274" s="15"/>
      <c r="B274" s="15"/>
      <c r="C274" s="15"/>
      <c r="D274" s="21"/>
      <c r="E274" s="21"/>
      <c r="F274" s="21"/>
      <c r="G274" s="22" t="str">
        <f t="shared" si="4"/>
        <v/>
      </c>
    </row>
    <row r="275" spans="1:7" x14ac:dyDescent="0.3">
      <c r="A275" s="15"/>
      <c r="B275" s="15"/>
      <c r="C275" s="15"/>
      <c r="D275" s="21"/>
      <c r="E275" s="21"/>
      <c r="F275" s="21"/>
      <c r="G275" s="22" t="str">
        <f t="shared" si="4"/>
        <v/>
      </c>
    </row>
    <row r="276" spans="1:7" x14ac:dyDescent="0.3">
      <c r="A276" s="15"/>
      <c r="B276" s="15"/>
      <c r="C276" s="15"/>
      <c r="D276" s="21"/>
      <c r="E276" s="21"/>
      <c r="F276" s="21"/>
      <c r="G276" s="22" t="str">
        <f t="shared" si="4"/>
        <v/>
      </c>
    </row>
    <row r="277" spans="1:7" x14ac:dyDescent="0.3">
      <c r="A277" s="15"/>
      <c r="B277" s="15"/>
      <c r="C277" s="15"/>
      <c r="D277" s="21"/>
      <c r="E277" s="21"/>
      <c r="F277" s="21"/>
      <c r="G277" s="22" t="str">
        <f t="shared" si="4"/>
        <v/>
      </c>
    </row>
    <row r="278" spans="1:7" x14ac:dyDescent="0.3">
      <c r="A278" s="15"/>
      <c r="B278" s="15"/>
      <c r="C278" s="15"/>
      <c r="D278" s="21"/>
      <c r="E278" s="21"/>
      <c r="F278" s="21"/>
      <c r="G278" s="22" t="str">
        <f t="shared" si="4"/>
        <v/>
      </c>
    </row>
    <row r="279" spans="1:7" x14ac:dyDescent="0.3">
      <c r="A279" s="15"/>
      <c r="B279" s="15"/>
      <c r="C279" s="15"/>
      <c r="D279" s="21"/>
      <c r="E279" s="21"/>
      <c r="F279" s="21"/>
      <c r="G279" s="22" t="str">
        <f t="shared" si="4"/>
        <v/>
      </c>
    </row>
    <row r="280" spans="1:7" x14ac:dyDescent="0.3">
      <c r="A280" s="15"/>
      <c r="B280" s="15"/>
      <c r="C280" s="15"/>
      <c r="D280" s="21"/>
      <c r="E280" s="21"/>
      <c r="F280" s="21"/>
      <c r="G280" s="22" t="str">
        <f t="shared" si="4"/>
        <v/>
      </c>
    </row>
    <row r="281" spans="1:7" x14ac:dyDescent="0.3">
      <c r="A281" s="15"/>
      <c r="B281" s="15"/>
      <c r="C281" s="15"/>
      <c r="D281" s="21"/>
      <c r="E281" s="21"/>
      <c r="F281" s="21"/>
      <c r="G281" s="22" t="str">
        <f t="shared" si="4"/>
        <v/>
      </c>
    </row>
    <row r="282" spans="1:7" x14ac:dyDescent="0.3">
      <c r="A282" s="15"/>
      <c r="B282" s="15"/>
      <c r="C282" s="15"/>
      <c r="D282" s="21"/>
      <c r="E282" s="21"/>
      <c r="F282" s="21"/>
      <c r="G282" s="22" t="str">
        <f t="shared" si="4"/>
        <v/>
      </c>
    </row>
    <row r="283" spans="1:7" x14ac:dyDescent="0.3">
      <c r="A283" s="15"/>
      <c r="B283" s="15"/>
      <c r="C283" s="15"/>
      <c r="D283" s="21"/>
      <c r="E283" s="21"/>
      <c r="F283" s="21"/>
      <c r="G283" s="22" t="str">
        <f t="shared" si="4"/>
        <v/>
      </c>
    </row>
    <row r="284" spans="1:7" x14ac:dyDescent="0.3">
      <c r="A284" s="15"/>
      <c r="B284" s="15"/>
      <c r="C284" s="15"/>
      <c r="D284" s="21"/>
      <c r="E284" s="21"/>
      <c r="F284" s="21"/>
      <c r="G284" s="22" t="str">
        <f t="shared" si="4"/>
        <v/>
      </c>
    </row>
    <row r="285" spans="1:7" x14ac:dyDescent="0.3">
      <c r="A285" s="15"/>
      <c r="B285" s="15"/>
      <c r="C285" s="15"/>
      <c r="D285" s="21"/>
      <c r="E285" s="21"/>
      <c r="F285" s="21"/>
      <c r="G285" s="22" t="str">
        <f t="shared" si="4"/>
        <v/>
      </c>
    </row>
    <row r="286" spans="1:7" x14ac:dyDescent="0.3">
      <c r="A286" s="15"/>
      <c r="B286" s="15"/>
      <c r="C286" s="15"/>
      <c r="D286" s="21"/>
      <c r="E286" s="21"/>
      <c r="F286" s="21"/>
      <c r="G286" s="22" t="str">
        <f t="shared" si="4"/>
        <v/>
      </c>
    </row>
    <row r="287" spans="1:7" x14ac:dyDescent="0.3">
      <c r="A287" s="15"/>
      <c r="B287" s="15"/>
      <c r="C287" s="15"/>
      <c r="D287" s="21"/>
      <c r="E287" s="21"/>
      <c r="F287" s="21"/>
      <c r="G287" s="22" t="str">
        <f t="shared" si="4"/>
        <v/>
      </c>
    </row>
    <row r="288" spans="1:7" x14ac:dyDescent="0.3">
      <c r="A288" s="15"/>
      <c r="B288" s="15"/>
      <c r="C288" s="15"/>
      <c r="D288" s="21"/>
      <c r="E288" s="21"/>
      <c r="F288" s="21"/>
      <c r="G288" s="22" t="str">
        <f t="shared" si="4"/>
        <v/>
      </c>
    </row>
    <row r="289" spans="1:7" x14ac:dyDescent="0.3">
      <c r="A289" s="15"/>
      <c r="B289" s="15"/>
      <c r="C289" s="15"/>
      <c r="D289" s="21"/>
      <c r="E289" s="21"/>
      <c r="F289" s="21"/>
      <c r="G289" s="22" t="str">
        <f t="shared" si="4"/>
        <v/>
      </c>
    </row>
    <row r="290" spans="1:7" x14ac:dyDescent="0.3">
      <c r="A290" s="15"/>
      <c r="B290" s="15"/>
      <c r="C290" s="15"/>
      <c r="D290" s="21"/>
      <c r="E290" s="21"/>
      <c r="F290" s="21"/>
      <c r="G290" s="22" t="str">
        <f t="shared" si="4"/>
        <v/>
      </c>
    </row>
    <row r="291" spans="1:7" x14ac:dyDescent="0.3">
      <c r="A291" s="15"/>
      <c r="B291" s="15"/>
      <c r="C291" s="15"/>
      <c r="D291" s="21"/>
      <c r="E291" s="21"/>
      <c r="F291" s="21"/>
      <c r="G291" s="22" t="str">
        <f t="shared" si="4"/>
        <v/>
      </c>
    </row>
    <row r="292" spans="1:7" x14ac:dyDescent="0.3">
      <c r="A292" s="15"/>
      <c r="B292" s="15"/>
      <c r="C292" s="15"/>
      <c r="D292" s="21"/>
      <c r="E292" s="21"/>
      <c r="F292" s="21"/>
      <c r="G292" s="22" t="str">
        <f t="shared" si="4"/>
        <v/>
      </c>
    </row>
    <row r="293" spans="1:7" x14ac:dyDescent="0.3">
      <c r="A293" s="15"/>
      <c r="B293" s="15"/>
      <c r="C293" s="15"/>
      <c r="D293" s="21"/>
      <c r="E293" s="21"/>
      <c r="F293" s="21"/>
      <c r="G293" s="22" t="str">
        <f t="shared" si="4"/>
        <v/>
      </c>
    </row>
    <row r="294" spans="1:7" x14ac:dyDescent="0.3">
      <c r="A294" s="15"/>
      <c r="B294" s="15"/>
      <c r="C294" s="15"/>
      <c r="D294" s="21"/>
      <c r="E294" s="21"/>
      <c r="F294" s="21"/>
      <c r="G294" s="22" t="str">
        <f t="shared" si="4"/>
        <v/>
      </c>
    </row>
    <row r="295" spans="1:7" x14ac:dyDescent="0.3">
      <c r="A295" s="15"/>
      <c r="B295" s="15"/>
      <c r="C295" s="15"/>
      <c r="D295" s="21"/>
      <c r="E295" s="21"/>
      <c r="F295" s="21"/>
      <c r="G295" s="22" t="str">
        <f t="shared" si="4"/>
        <v/>
      </c>
    </row>
    <row r="296" spans="1:7" x14ac:dyDescent="0.3">
      <c r="A296" s="15"/>
      <c r="B296" s="15"/>
      <c r="C296" s="15"/>
      <c r="D296" s="21"/>
      <c r="E296" s="21"/>
      <c r="F296" s="21"/>
      <c r="G296" s="22" t="str">
        <f t="shared" si="4"/>
        <v/>
      </c>
    </row>
    <row r="297" spans="1:7" x14ac:dyDescent="0.3">
      <c r="A297" s="15"/>
      <c r="B297" s="15"/>
      <c r="C297" s="15"/>
      <c r="D297" s="21"/>
      <c r="E297" s="21"/>
      <c r="F297" s="21"/>
      <c r="G297" s="22" t="str">
        <f t="shared" si="4"/>
        <v/>
      </c>
    </row>
    <row r="298" spans="1:7" x14ac:dyDescent="0.3">
      <c r="A298" s="15"/>
      <c r="B298" s="15"/>
      <c r="C298" s="15"/>
      <c r="D298" s="21"/>
      <c r="E298" s="21"/>
      <c r="F298" s="21"/>
      <c r="G298" s="22" t="str">
        <f t="shared" si="4"/>
        <v/>
      </c>
    </row>
    <row r="299" spans="1:7" x14ac:dyDescent="0.3">
      <c r="A299" s="15"/>
      <c r="B299" s="15"/>
      <c r="C299" s="15"/>
      <c r="D299" s="21"/>
      <c r="E299" s="21"/>
      <c r="F299" s="21"/>
      <c r="G299" s="22" t="str">
        <f t="shared" si="4"/>
        <v/>
      </c>
    </row>
    <row r="300" spans="1:7" x14ac:dyDescent="0.3">
      <c r="A300" s="15"/>
      <c r="B300" s="15"/>
      <c r="C300" s="15"/>
      <c r="D300" s="21"/>
      <c r="E300" s="21"/>
      <c r="F300" s="21"/>
      <c r="G300" s="22" t="str">
        <f t="shared" si="4"/>
        <v/>
      </c>
    </row>
    <row r="301" spans="1:7" x14ac:dyDescent="0.3">
      <c r="A301" s="15"/>
      <c r="B301" s="15"/>
      <c r="C301" s="15"/>
      <c r="D301" s="21"/>
      <c r="E301" s="21"/>
      <c r="F301" s="21"/>
      <c r="G301" s="22" t="str">
        <f t="shared" si="4"/>
        <v/>
      </c>
    </row>
    <row r="302" spans="1:7" x14ac:dyDescent="0.3">
      <c r="A302" s="15"/>
      <c r="B302" s="15"/>
      <c r="C302" s="15"/>
      <c r="D302" s="21"/>
      <c r="E302" s="21"/>
      <c r="F302" s="21"/>
      <c r="G302" s="22" t="str">
        <f t="shared" si="4"/>
        <v/>
      </c>
    </row>
    <row r="303" spans="1:7" x14ac:dyDescent="0.3">
      <c r="A303" s="15"/>
      <c r="B303" s="15"/>
      <c r="C303" s="15"/>
      <c r="D303" s="21"/>
      <c r="E303" s="21"/>
      <c r="F303" s="21"/>
      <c r="G303" s="22" t="str">
        <f t="shared" si="4"/>
        <v/>
      </c>
    </row>
    <row r="304" spans="1:7" x14ac:dyDescent="0.3">
      <c r="A304" s="15"/>
      <c r="B304" s="15"/>
      <c r="C304" s="15"/>
      <c r="D304" s="21"/>
      <c r="E304" s="21"/>
      <c r="F304" s="21"/>
      <c r="G304" s="22" t="str">
        <f t="shared" si="4"/>
        <v/>
      </c>
    </row>
    <row r="305" spans="1:7" x14ac:dyDescent="0.3">
      <c r="A305" s="15"/>
      <c r="B305" s="15"/>
      <c r="C305" s="15"/>
      <c r="D305" s="21"/>
      <c r="E305" s="21"/>
      <c r="F305" s="21"/>
      <c r="G305" s="22" t="str">
        <f t="shared" si="4"/>
        <v/>
      </c>
    </row>
    <row r="306" spans="1:7" x14ac:dyDescent="0.3">
      <c r="A306" s="15"/>
      <c r="B306" s="15"/>
      <c r="C306" s="15"/>
      <c r="D306" s="21"/>
      <c r="E306" s="21"/>
      <c r="F306" s="21"/>
      <c r="G306" s="22" t="str">
        <f t="shared" si="4"/>
        <v/>
      </c>
    </row>
    <row r="307" spans="1:7" x14ac:dyDescent="0.3">
      <c r="A307" s="15"/>
      <c r="B307" s="15"/>
      <c r="C307" s="15"/>
      <c r="D307" s="21"/>
      <c r="E307" s="21"/>
      <c r="F307" s="21"/>
      <c r="G307" s="22" t="str">
        <f t="shared" si="4"/>
        <v/>
      </c>
    </row>
    <row r="308" spans="1:7" x14ac:dyDescent="0.3">
      <c r="A308" s="15"/>
      <c r="B308" s="15"/>
      <c r="C308" s="15"/>
      <c r="D308" s="21"/>
      <c r="E308" s="21"/>
      <c r="F308" s="21"/>
      <c r="G308" s="22" t="str">
        <f t="shared" si="4"/>
        <v/>
      </c>
    </row>
    <row r="309" spans="1:7" x14ac:dyDescent="0.3">
      <c r="A309" s="15"/>
      <c r="B309" s="15"/>
      <c r="C309" s="15"/>
      <c r="D309" s="21"/>
      <c r="E309" s="21"/>
      <c r="F309" s="21"/>
      <c r="G309" s="22" t="str">
        <f t="shared" si="4"/>
        <v/>
      </c>
    </row>
    <row r="310" spans="1:7" x14ac:dyDescent="0.3">
      <c r="A310" s="15"/>
      <c r="B310" s="15"/>
      <c r="C310" s="15"/>
      <c r="D310" s="21"/>
      <c r="E310" s="21"/>
      <c r="F310" s="21"/>
      <c r="G310" s="22" t="str">
        <f t="shared" si="4"/>
        <v/>
      </c>
    </row>
    <row r="311" spans="1:7" x14ac:dyDescent="0.3">
      <c r="A311" s="15"/>
      <c r="B311" s="15"/>
      <c r="C311" s="15"/>
      <c r="D311" s="21"/>
      <c r="E311" s="21"/>
      <c r="F311" s="21"/>
      <c r="G311" s="22" t="str">
        <f t="shared" si="4"/>
        <v/>
      </c>
    </row>
    <row r="312" spans="1:7" x14ac:dyDescent="0.3">
      <c r="A312" s="15"/>
      <c r="B312" s="15"/>
      <c r="C312" s="15"/>
      <c r="D312" s="21"/>
      <c r="E312" s="21"/>
      <c r="F312" s="21"/>
      <c r="G312" s="22" t="str">
        <f t="shared" si="4"/>
        <v/>
      </c>
    </row>
    <row r="313" spans="1:7" x14ac:dyDescent="0.3">
      <c r="A313" s="15"/>
      <c r="B313" s="15"/>
      <c r="C313" s="15"/>
      <c r="D313" s="21"/>
      <c r="E313" s="21"/>
      <c r="F313" s="21"/>
      <c r="G313" s="22" t="str">
        <f t="shared" si="4"/>
        <v/>
      </c>
    </row>
    <row r="314" spans="1:7" x14ac:dyDescent="0.3">
      <c r="A314" s="15"/>
      <c r="B314" s="15"/>
      <c r="C314" s="15"/>
      <c r="D314" s="21"/>
      <c r="E314" s="21"/>
      <c r="F314" s="21"/>
      <c r="G314" s="22" t="str">
        <f t="shared" si="4"/>
        <v/>
      </c>
    </row>
    <row r="315" spans="1:7" x14ac:dyDescent="0.3">
      <c r="A315" s="15"/>
      <c r="B315" s="15"/>
      <c r="C315" s="15"/>
      <c r="D315" s="21"/>
      <c r="E315" s="21"/>
      <c r="F315" s="21"/>
      <c r="G315" s="22" t="str">
        <f t="shared" si="4"/>
        <v/>
      </c>
    </row>
    <row r="316" spans="1:7" x14ac:dyDescent="0.3">
      <c r="A316" s="15"/>
      <c r="B316" s="15"/>
      <c r="C316" s="15"/>
      <c r="D316" s="21"/>
      <c r="E316" s="21"/>
      <c r="F316" s="21"/>
      <c r="G316" s="22" t="str">
        <f t="shared" si="4"/>
        <v/>
      </c>
    </row>
    <row r="317" spans="1:7" x14ac:dyDescent="0.3">
      <c r="A317" s="15"/>
      <c r="B317" s="15"/>
      <c r="C317" s="15"/>
      <c r="D317" s="21"/>
      <c r="E317" s="21"/>
      <c r="F317" s="21"/>
      <c r="G317" s="22" t="str">
        <f t="shared" si="4"/>
        <v/>
      </c>
    </row>
    <row r="318" spans="1:7" x14ac:dyDescent="0.3">
      <c r="A318" s="15"/>
      <c r="B318" s="15"/>
      <c r="C318" s="15"/>
      <c r="D318" s="21"/>
      <c r="E318" s="21"/>
      <c r="F318" s="21"/>
      <c r="G318" s="22" t="str">
        <f t="shared" si="4"/>
        <v/>
      </c>
    </row>
    <row r="319" spans="1:7" x14ac:dyDescent="0.3">
      <c r="A319" s="15"/>
      <c r="B319" s="15"/>
      <c r="C319" s="15"/>
      <c r="D319" s="21"/>
      <c r="E319" s="21"/>
      <c r="F319" s="21"/>
      <c r="G319" s="22" t="str">
        <f t="shared" si="4"/>
        <v/>
      </c>
    </row>
    <row r="320" spans="1:7" x14ac:dyDescent="0.3">
      <c r="A320" s="15"/>
      <c r="B320" s="15"/>
      <c r="C320" s="15"/>
      <c r="D320" s="21"/>
      <c r="E320" s="21"/>
      <c r="F320" s="21"/>
      <c r="G320" s="22" t="str">
        <f t="shared" si="4"/>
        <v/>
      </c>
    </row>
    <row r="321" spans="1:7" x14ac:dyDescent="0.3">
      <c r="A321" s="15"/>
      <c r="B321" s="15"/>
      <c r="C321" s="15"/>
      <c r="D321" s="21"/>
      <c r="E321" s="21"/>
      <c r="F321" s="21"/>
      <c r="G321" s="22" t="str">
        <f t="shared" si="4"/>
        <v/>
      </c>
    </row>
    <row r="322" spans="1:7" x14ac:dyDescent="0.3">
      <c r="A322" s="15"/>
      <c r="B322" s="15"/>
      <c r="C322" s="15"/>
      <c r="D322" s="21"/>
      <c r="E322" s="21"/>
      <c r="F322" s="21"/>
      <c r="G322" s="22" t="str">
        <f t="shared" si="4"/>
        <v/>
      </c>
    </row>
    <row r="323" spans="1:7" x14ac:dyDescent="0.3">
      <c r="A323" s="15"/>
      <c r="B323" s="15"/>
      <c r="C323" s="15"/>
      <c r="D323" s="21"/>
      <c r="E323" s="21"/>
      <c r="F323" s="21"/>
      <c r="G323" s="22" t="str">
        <f t="shared" si="4"/>
        <v/>
      </c>
    </row>
    <row r="324" spans="1:7" x14ac:dyDescent="0.3">
      <c r="A324" s="15"/>
      <c r="B324" s="15"/>
      <c r="C324" s="15"/>
      <c r="D324" s="21"/>
      <c r="E324" s="21"/>
      <c r="F324" s="21"/>
      <c r="G324" s="22" t="str">
        <f t="shared" ref="G324:G387" si="5">IF(COUNT(C324:F324)=0,"",ROUND(PRODUCT(C324:F324),3))</f>
        <v/>
      </c>
    </row>
    <row r="325" spans="1:7" x14ac:dyDescent="0.3">
      <c r="A325" s="15"/>
      <c r="B325" s="15"/>
      <c r="C325" s="15"/>
      <c r="D325" s="21"/>
      <c r="E325" s="21"/>
      <c r="F325" s="21"/>
      <c r="G325" s="22" t="str">
        <f t="shared" si="5"/>
        <v/>
      </c>
    </row>
    <row r="326" spans="1:7" x14ac:dyDescent="0.3">
      <c r="A326" s="15"/>
      <c r="B326" s="15"/>
      <c r="C326" s="15"/>
      <c r="D326" s="21"/>
      <c r="E326" s="21"/>
      <c r="F326" s="21"/>
      <c r="G326" s="22" t="str">
        <f t="shared" si="5"/>
        <v/>
      </c>
    </row>
    <row r="327" spans="1:7" x14ac:dyDescent="0.3">
      <c r="A327" s="15"/>
      <c r="B327" s="15"/>
      <c r="C327" s="15"/>
      <c r="D327" s="21"/>
      <c r="E327" s="21"/>
      <c r="F327" s="21"/>
      <c r="G327" s="22" t="str">
        <f t="shared" si="5"/>
        <v/>
      </c>
    </row>
    <row r="328" spans="1:7" x14ac:dyDescent="0.3">
      <c r="A328" s="15"/>
      <c r="B328" s="15"/>
      <c r="C328" s="15"/>
      <c r="D328" s="21"/>
      <c r="E328" s="21"/>
      <c r="F328" s="21"/>
      <c r="G328" s="22" t="str">
        <f t="shared" si="5"/>
        <v/>
      </c>
    </row>
    <row r="329" spans="1:7" x14ac:dyDescent="0.3">
      <c r="A329" s="15"/>
      <c r="B329" s="15"/>
      <c r="C329" s="15"/>
      <c r="D329" s="21"/>
      <c r="E329" s="21"/>
      <c r="F329" s="21"/>
      <c r="G329" s="22" t="str">
        <f t="shared" si="5"/>
        <v/>
      </c>
    </row>
    <row r="330" spans="1:7" x14ac:dyDescent="0.3">
      <c r="A330" s="15"/>
      <c r="B330" s="15"/>
      <c r="C330" s="15"/>
      <c r="D330" s="21"/>
      <c r="E330" s="21"/>
      <c r="F330" s="21"/>
      <c r="G330" s="22" t="str">
        <f t="shared" si="5"/>
        <v/>
      </c>
    </row>
    <row r="331" spans="1:7" x14ac:dyDescent="0.3">
      <c r="A331" s="15"/>
      <c r="B331" s="15"/>
      <c r="C331" s="15"/>
      <c r="D331" s="21"/>
      <c r="E331" s="21"/>
      <c r="F331" s="21"/>
      <c r="G331" s="22" t="str">
        <f t="shared" si="5"/>
        <v/>
      </c>
    </row>
    <row r="332" spans="1:7" x14ac:dyDescent="0.3">
      <c r="A332" s="15"/>
      <c r="B332" s="15"/>
      <c r="C332" s="15"/>
      <c r="D332" s="21"/>
      <c r="E332" s="21"/>
      <c r="F332" s="21"/>
      <c r="G332" s="22" t="str">
        <f t="shared" si="5"/>
        <v/>
      </c>
    </row>
    <row r="333" spans="1:7" x14ac:dyDescent="0.3">
      <c r="A333" s="15"/>
      <c r="B333" s="15"/>
      <c r="C333" s="15"/>
      <c r="D333" s="21"/>
      <c r="E333" s="21"/>
      <c r="F333" s="21"/>
      <c r="G333" s="22" t="str">
        <f t="shared" si="5"/>
        <v/>
      </c>
    </row>
    <row r="334" spans="1:7" x14ac:dyDescent="0.3">
      <c r="A334" s="15"/>
      <c r="B334" s="15"/>
      <c r="C334" s="15"/>
      <c r="D334" s="21"/>
      <c r="E334" s="21"/>
      <c r="F334" s="21"/>
      <c r="G334" s="22" t="str">
        <f t="shared" si="5"/>
        <v/>
      </c>
    </row>
    <row r="335" spans="1:7" x14ac:dyDescent="0.3">
      <c r="A335" s="15"/>
      <c r="B335" s="15"/>
      <c r="C335" s="15"/>
      <c r="D335" s="21"/>
      <c r="E335" s="21"/>
      <c r="F335" s="21"/>
      <c r="G335" s="22" t="str">
        <f t="shared" si="5"/>
        <v/>
      </c>
    </row>
    <row r="336" spans="1:7" x14ac:dyDescent="0.3">
      <c r="A336" s="15"/>
      <c r="B336" s="15"/>
      <c r="C336" s="15"/>
      <c r="D336" s="21"/>
      <c r="E336" s="21"/>
      <c r="F336" s="21"/>
      <c r="G336" s="22" t="str">
        <f t="shared" si="5"/>
        <v/>
      </c>
    </row>
    <row r="337" spans="1:7" x14ac:dyDescent="0.3">
      <c r="A337" s="15"/>
      <c r="B337" s="15"/>
      <c r="C337" s="15"/>
      <c r="D337" s="21"/>
      <c r="E337" s="21"/>
      <c r="F337" s="21"/>
      <c r="G337" s="22" t="str">
        <f t="shared" si="5"/>
        <v/>
      </c>
    </row>
    <row r="338" spans="1:7" x14ac:dyDescent="0.3">
      <c r="A338" s="15"/>
      <c r="B338" s="15"/>
      <c r="C338" s="15"/>
      <c r="D338" s="21"/>
      <c r="E338" s="21"/>
      <c r="F338" s="21"/>
      <c r="G338" s="22" t="str">
        <f t="shared" si="5"/>
        <v/>
      </c>
    </row>
    <row r="339" spans="1:7" x14ac:dyDescent="0.3">
      <c r="A339" s="15"/>
      <c r="B339" s="15"/>
      <c r="C339" s="15"/>
      <c r="D339" s="21"/>
      <c r="E339" s="21"/>
      <c r="F339" s="21"/>
      <c r="G339" s="22" t="str">
        <f t="shared" si="5"/>
        <v/>
      </c>
    </row>
    <row r="340" spans="1:7" x14ac:dyDescent="0.3">
      <c r="A340" s="15"/>
      <c r="B340" s="15"/>
      <c r="C340" s="15"/>
      <c r="D340" s="21"/>
      <c r="E340" s="21"/>
      <c r="F340" s="21"/>
      <c r="G340" s="22" t="str">
        <f t="shared" si="5"/>
        <v/>
      </c>
    </row>
    <row r="341" spans="1:7" x14ac:dyDescent="0.3">
      <c r="A341" s="15"/>
      <c r="B341" s="15"/>
      <c r="C341" s="15"/>
      <c r="D341" s="21"/>
      <c r="E341" s="21"/>
      <c r="F341" s="21"/>
      <c r="G341" s="22" t="str">
        <f t="shared" si="5"/>
        <v/>
      </c>
    </row>
    <row r="342" spans="1:7" x14ac:dyDescent="0.3">
      <c r="A342" s="15"/>
      <c r="B342" s="15"/>
      <c r="C342" s="15"/>
      <c r="D342" s="21"/>
      <c r="E342" s="21"/>
      <c r="F342" s="21"/>
      <c r="G342" s="22" t="str">
        <f t="shared" si="5"/>
        <v/>
      </c>
    </row>
    <row r="343" spans="1:7" x14ac:dyDescent="0.3">
      <c r="A343" s="15"/>
      <c r="B343" s="15"/>
      <c r="C343" s="15"/>
      <c r="D343" s="21"/>
      <c r="E343" s="21"/>
      <c r="F343" s="21"/>
      <c r="G343" s="22" t="str">
        <f t="shared" si="5"/>
        <v/>
      </c>
    </row>
    <row r="344" spans="1:7" x14ac:dyDescent="0.3">
      <c r="A344" s="15"/>
      <c r="B344" s="15"/>
      <c r="C344" s="15"/>
      <c r="D344" s="21"/>
      <c r="E344" s="21"/>
      <c r="F344" s="21"/>
      <c r="G344" s="22" t="str">
        <f t="shared" si="5"/>
        <v/>
      </c>
    </row>
    <row r="345" spans="1:7" x14ac:dyDescent="0.3">
      <c r="A345" s="15"/>
      <c r="B345" s="15"/>
      <c r="C345" s="15"/>
      <c r="D345" s="21"/>
      <c r="E345" s="21"/>
      <c r="F345" s="21"/>
      <c r="G345" s="22" t="str">
        <f t="shared" si="5"/>
        <v/>
      </c>
    </row>
    <row r="346" spans="1:7" x14ac:dyDescent="0.3">
      <c r="A346" s="15"/>
      <c r="B346" s="15"/>
      <c r="C346" s="15"/>
      <c r="D346" s="21"/>
      <c r="E346" s="21"/>
      <c r="F346" s="21"/>
      <c r="G346" s="22" t="str">
        <f t="shared" si="5"/>
        <v/>
      </c>
    </row>
    <row r="347" spans="1:7" x14ac:dyDescent="0.3">
      <c r="A347" s="15"/>
      <c r="B347" s="15"/>
      <c r="C347" s="15"/>
      <c r="D347" s="21"/>
      <c r="E347" s="21"/>
      <c r="F347" s="21"/>
      <c r="G347" s="22" t="str">
        <f t="shared" si="5"/>
        <v/>
      </c>
    </row>
    <row r="348" spans="1:7" x14ac:dyDescent="0.3">
      <c r="A348" s="15"/>
      <c r="B348" s="15"/>
      <c r="C348" s="15"/>
      <c r="D348" s="21"/>
      <c r="E348" s="21"/>
      <c r="F348" s="21"/>
      <c r="G348" s="22" t="str">
        <f t="shared" si="5"/>
        <v/>
      </c>
    </row>
    <row r="349" spans="1:7" x14ac:dyDescent="0.3">
      <c r="A349" s="15"/>
      <c r="B349" s="15"/>
      <c r="C349" s="15"/>
      <c r="D349" s="21"/>
      <c r="E349" s="21"/>
      <c r="F349" s="21"/>
      <c r="G349" s="22" t="str">
        <f t="shared" si="5"/>
        <v/>
      </c>
    </row>
    <row r="350" spans="1:7" x14ac:dyDescent="0.3">
      <c r="A350" s="15"/>
      <c r="B350" s="15"/>
      <c r="C350" s="15"/>
      <c r="D350" s="21"/>
      <c r="E350" s="21"/>
      <c r="F350" s="21"/>
      <c r="G350" s="22" t="str">
        <f t="shared" si="5"/>
        <v/>
      </c>
    </row>
    <row r="351" spans="1:7" x14ac:dyDescent="0.3">
      <c r="A351" s="15"/>
      <c r="B351" s="15"/>
      <c r="C351" s="15"/>
      <c r="D351" s="21"/>
      <c r="E351" s="21"/>
      <c r="F351" s="21"/>
      <c r="G351" s="22" t="str">
        <f t="shared" si="5"/>
        <v/>
      </c>
    </row>
    <row r="352" spans="1:7" x14ac:dyDescent="0.3">
      <c r="A352" s="15"/>
      <c r="B352" s="15"/>
      <c r="C352" s="15"/>
      <c r="D352" s="21"/>
      <c r="E352" s="21"/>
      <c r="F352" s="21"/>
      <c r="G352" s="22" t="str">
        <f t="shared" si="5"/>
        <v/>
      </c>
    </row>
    <row r="353" spans="1:7" x14ac:dyDescent="0.3">
      <c r="A353" s="15"/>
      <c r="B353" s="15"/>
      <c r="C353" s="15"/>
      <c r="D353" s="21"/>
      <c r="E353" s="21"/>
      <c r="F353" s="21"/>
      <c r="G353" s="22" t="str">
        <f t="shared" si="5"/>
        <v/>
      </c>
    </row>
    <row r="354" spans="1:7" x14ac:dyDescent="0.3">
      <c r="A354" s="15"/>
      <c r="B354" s="15"/>
      <c r="C354" s="15"/>
      <c r="D354" s="21"/>
      <c r="E354" s="21"/>
      <c r="F354" s="21"/>
      <c r="G354" s="22" t="str">
        <f t="shared" si="5"/>
        <v/>
      </c>
    </row>
    <row r="355" spans="1:7" x14ac:dyDescent="0.3">
      <c r="A355" s="15"/>
      <c r="B355" s="15"/>
      <c r="C355" s="15"/>
      <c r="D355" s="21"/>
      <c r="E355" s="21"/>
      <c r="F355" s="21"/>
      <c r="G355" s="22" t="str">
        <f t="shared" si="5"/>
        <v/>
      </c>
    </row>
    <row r="356" spans="1:7" x14ac:dyDescent="0.3">
      <c r="A356" s="15"/>
      <c r="B356" s="15"/>
      <c r="C356" s="15"/>
      <c r="D356" s="21"/>
      <c r="E356" s="21"/>
      <c r="F356" s="21"/>
      <c r="G356" s="22" t="str">
        <f t="shared" si="5"/>
        <v/>
      </c>
    </row>
    <row r="357" spans="1:7" x14ac:dyDescent="0.3">
      <c r="A357" s="15"/>
      <c r="B357" s="15"/>
      <c r="C357" s="15"/>
      <c r="D357" s="21"/>
      <c r="E357" s="21"/>
      <c r="F357" s="21"/>
      <c r="G357" s="22" t="str">
        <f t="shared" si="5"/>
        <v/>
      </c>
    </row>
    <row r="358" spans="1:7" x14ac:dyDescent="0.3">
      <c r="A358" s="15"/>
      <c r="B358" s="15"/>
      <c r="C358" s="15"/>
      <c r="D358" s="21"/>
      <c r="E358" s="21"/>
      <c r="F358" s="21"/>
      <c r="G358" s="22" t="str">
        <f t="shared" si="5"/>
        <v/>
      </c>
    </row>
    <row r="359" spans="1:7" x14ac:dyDescent="0.3">
      <c r="A359" s="15"/>
      <c r="B359" s="15"/>
      <c r="C359" s="15"/>
      <c r="D359" s="21"/>
      <c r="E359" s="21"/>
      <c r="F359" s="21"/>
      <c r="G359" s="22" t="str">
        <f t="shared" si="5"/>
        <v/>
      </c>
    </row>
    <row r="360" spans="1:7" x14ac:dyDescent="0.3">
      <c r="A360" s="15"/>
      <c r="B360" s="15"/>
      <c r="C360" s="15"/>
      <c r="D360" s="21"/>
      <c r="E360" s="21"/>
      <c r="F360" s="21"/>
      <c r="G360" s="22" t="str">
        <f t="shared" si="5"/>
        <v/>
      </c>
    </row>
    <row r="361" spans="1:7" x14ac:dyDescent="0.3">
      <c r="A361" s="15"/>
      <c r="B361" s="15"/>
      <c r="C361" s="15"/>
      <c r="D361" s="21"/>
      <c r="E361" s="21"/>
      <c r="F361" s="21"/>
      <c r="G361" s="22" t="str">
        <f t="shared" si="5"/>
        <v/>
      </c>
    </row>
    <row r="362" spans="1:7" x14ac:dyDescent="0.3">
      <c r="A362" s="15"/>
      <c r="B362" s="15"/>
      <c r="C362" s="15"/>
      <c r="D362" s="21"/>
      <c r="E362" s="21"/>
      <c r="F362" s="21"/>
      <c r="G362" s="22" t="str">
        <f t="shared" si="5"/>
        <v/>
      </c>
    </row>
    <row r="363" spans="1:7" x14ac:dyDescent="0.3">
      <c r="A363" s="15"/>
      <c r="B363" s="15"/>
      <c r="C363" s="15"/>
      <c r="D363" s="21"/>
      <c r="E363" s="21"/>
      <c r="F363" s="21"/>
      <c r="G363" s="22" t="str">
        <f t="shared" si="5"/>
        <v/>
      </c>
    </row>
    <row r="364" spans="1:7" x14ac:dyDescent="0.3">
      <c r="A364" s="15"/>
      <c r="B364" s="15"/>
      <c r="C364" s="15"/>
      <c r="D364" s="21"/>
      <c r="E364" s="21"/>
      <c r="F364" s="21"/>
      <c r="G364" s="22" t="str">
        <f t="shared" si="5"/>
        <v/>
      </c>
    </row>
    <row r="365" spans="1:7" x14ac:dyDescent="0.3">
      <c r="A365" s="15"/>
      <c r="B365" s="15"/>
      <c r="C365" s="15"/>
      <c r="D365" s="21"/>
      <c r="E365" s="21"/>
      <c r="F365" s="21"/>
      <c r="G365" s="22" t="str">
        <f t="shared" si="5"/>
        <v/>
      </c>
    </row>
    <row r="366" spans="1:7" x14ac:dyDescent="0.3">
      <c r="A366" s="15"/>
      <c r="B366" s="15"/>
      <c r="C366" s="15"/>
      <c r="D366" s="21"/>
      <c r="E366" s="21"/>
      <c r="F366" s="21"/>
      <c r="G366" s="22" t="str">
        <f t="shared" si="5"/>
        <v/>
      </c>
    </row>
    <row r="367" spans="1:7" x14ac:dyDescent="0.3">
      <c r="A367" s="15"/>
      <c r="B367" s="15"/>
      <c r="C367" s="15"/>
      <c r="D367" s="21"/>
      <c r="E367" s="21"/>
      <c r="F367" s="21"/>
      <c r="G367" s="22" t="str">
        <f t="shared" si="5"/>
        <v/>
      </c>
    </row>
    <row r="368" spans="1:7" x14ac:dyDescent="0.3">
      <c r="A368" s="15"/>
      <c r="B368" s="15"/>
      <c r="C368" s="15"/>
      <c r="D368" s="21"/>
      <c r="E368" s="21"/>
      <c r="F368" s="21"/>
      <c r="G368" s="22" t="str">
        <f t="shared" si="5"/>
        <v/>
      </c>
    </row>
    <row r="369" spans="1:7" x14ac:dyDescent="0.3">
      <c r="A369" s="15"/>
      <c r="B369" s="15"/>
      <c r="C369" s="15"/>
      <c r="D369" s="21"/>
      <c r="E369" s="21"/>
      <c r="F369" s="21"/>
      <c r="G369" s="22" t="str">
        <f t="shared" si="5"/>
        <v/>
      </c>
    </row>
    <row r="370" spans="1:7" x14ac:dyDescent="0.3">
      <c r="A370" s="15"/>
      <c r="B370" s="15"/>
      <c r="C370" s="15"/>
      <c r="D370" s="21"/>
      <c r="E370" s="21"/>
      <c r="F370" s="21"/>
      <c r="G370" s="22" t="str">
        <f t="shared" si="5"/>
        <v/>
      </c>
    </row>
    <row r="371" spans="1:7" x14ac:dyDescent="0.3">
      <c r="A371" s="15"/>
      <c r="B371" s="15"/>
      <c r="C371" s="15"/>
      <c r="D371" s="21"/>
      <c r="E371" s="21"/>
      <c r="F371" s="21"/>
      <c r="G371" s="22" t="str">
        <f t="shared" si="5"/>
        <v/>
      </c>
    </row>
    <row r="372" spans="1:7" x14ac:dyDescent="0.3">
      <c r="A372" s="15"/>
      <c r="B372" s="15"/>
      <c r="C372" s="15"/>
      <c r="D372" s="21"/>
      <c r="E372" s="21"/>
      <c r="F372" s="21"/>
      <c r="G372" s="22" t="str">
        <f t="shared" si="5"/>
        <v/>
      </c>
    </row>
    <row r="373" spans="1:7" x14ac:dyDescent="0.3">
      <c r="A373" s="15"/>
      <c r="B373" s="15"/>
      <c r="C373" s="15"/>
      <c r="D373" s="21"/>
      <c r="E373" s="21"/>
      <c r="F373" s="21"/>
      <c r="G373" s="22" t="str">
        <f t="shared" si="5"/>
        <v/>
      </c>
    </row>
    <row r="374" spans="1:7" x14ac:dyDescent="0.3">
      <c r="A374" s="15"/>
      <c r="B374" s="15"/>
      <c r="C374" s="15"/>
      <c r="D374" s="21"/>
      <c r="E374" s="21"/>
      <c r="F374" s="21"/>
      <c r="G374" s="22" t="str">
        <f t="shared" si="5"/>
        <v/>
      </c>
    </row>
    <row r="375" spans="1:7" x14ac:dyDescent="0.3">
      <c r="A375" s="15"/>
      <c r="B375" s="15"/>
      <c r="C375" s="15"/>
      <c r="D375" s="21"/>
      <c r="E375" s="21"/>
      <c r="F375" s="21"/>
      <c r="G375" s="22" t="str">
        <f t="shared" si="5"/>
        <v/>
      </c>
    </row>
    <row r="376" spans="1:7" x14ac:dyDescent="0.3">
      <c r="A376" s="15"/>
      <c r="B376" s="15"/>
      <c r="C376" s="15"/>
      <c r="D376" s="21"/>
      <c r="E376" s="21"/>
      <c r="F376" s="21"/>
      <c r="G376" s="22" t="str">
        <f t="shared" si="5"/>
        <v/>
      </c>
    </row>
    <row r="377" spans="1:7" x14ac:dyDescent="0.3">
      <c r="A377" s="15"/>
      <c r="B377" s="15"/>
      <c r="C377" s="15"/>
      <c r="D377" s="21"/>
      <c r="E377" s="21"/>
      <c r="F377" s="21"/>
      <c r="G377" s="22" t="str">
        <f t="shared" si="5"/>
        <v/>
      </c>
    </row>
    <row r="378" spans="1:7" x14ac:dyDescent="0.3">
      <c r="A378" s="15"/>
      <c r="B378" s="15"/>
      <c r="C378" s="15"/>
      <c r="D378" s="21"/>
      <c r="E378" s="21"/>
      <c r="F378" s="21"/>
      <c r="G378" s="22" t="str">
        <f t="shared" si="5"/>
        <v/>
      </c>
    </row>
    <row r="379" spans="1:7" x14ac:dyDescent="0.3">
      <c r="A379" s="15"/>
      <c r="B379" s="15"/>
      <c r="C379" s="15"/>
      <c r="D379" s="21"/>
      <c r="E379" s="21"/>
      <c r="F379" s="21"/>
      <c r="G379" s="22" t="str">
        <f t="shared" si="5"/>
        <v/>
      </c>
    </row>
    <row r="380" spans="1:7" x14ac:dyDescent="0.3">
      <c r="A380" s="15"/>
      <c r="B380" s="15"/>
      <c r="C380" s="15"/>
      <c r="D380" s="21"/>
      <c r="E380" s="21"/>
      <c r="F380" s="21"/>
      <c r="G380" s="22" t="str">
        <f t="shared" si="5"/>
        <v/>
      </c>
    </row>
    <row r="381" spans="1:7" x14ac:dyDescent="0.3">
      <c r="A381" s="15"/>
      <c r="B381" s="15"/>
      <c r="C381" s="15"/>
      <c r="D381" s="21"/>
      <c r="E381" s="21"/>
      <c r="F381" s="21"/>
      <c r="G381" s="22" t="str">
        <f t="shared" si="5"/>
        <v/>
      </c>
    </row>
    <row r="382" spans="1:7" x14ac:dyDescent="0.3">
      <c r="A382" s="15"/>
      <c r="B382" s="15"/>
      <c r="C382" s="15"/>
      <c r="D382" s="21"/>
      <c r="E382" s="21"/>
      <c r="F382" s="21"/>
      <c r="G382" s="22" t="str">
        <f t="shared" si="5"/>
        <v/>
      </c>
    </row>
    <row r="383" spans="1:7" x14ac:dyDescent="0.3">
      <c r="A383" s="15"/>
      <c r="B383" s="15"/>
      <c r="C383" s="15"/>
      <c r="D383" s="21"/>
      <c r="E383" s="21"/>
      <c r="F383" s="21"/>
      <c r="G383" s="22" t="str">
        <f t="shared" si="5"/>
        <v/>
      </c>
    </row>
    <row r="384" spans="1:7" x14ac:dyDescent="0.3">
      <c r="A384" s="15"/>
      <c r="B384" s="15"/>
      <c r="C384" s="15"/>
      <c r="D384" s="21"/>
      <c r="E384" s="21"/>
      <c r="F384" s="21"/>
      <c r="G384" s="22" t="str">
        <f t="shared" si="5"/>
        <v/>
      </c>
    </row>
    <row r="385" spans="1:7" x14ac:dyDescent="0.3">
      <c r="A385" s="15"/>
      <c r="B385" s="15"/>
      <c r="C385" s="15"/>
      <c r="D385" s="21"/>
      <c r="E385" s="21"/>
      <c r="F385" s="21"/>
      <c r="G385" s="22" t="str">
        <f t="shared" si="5"/>
        <v/>
      </c>
    </row>
    <row r="386" spans="1:7" x14ac:dyDescent="0.3">
      <c r="A386" s="15"/>
      <c r="B386" s="15"/>
      <c r="C386" s="15"/>
      <c r="D386" s="21"/>
      <c r="E386" s="21"/>
      <c r="F386" s="21"/>
      <c r="G386" s="22" t="str">
        <f t="shared" si="5"/>
        <v/>
      </c>
    </row>
    <row r="387" spans="1:7" x14ac:dyDescent="0.3">
      <c r="A387" s="15"/>
      <c r="B387" s="15"/>
      <c r="C387" s="15"/>
      <c r="D387" s="21"/>
      <c r="E387" s="21"/>
      <c r="F387" s="21"/>
      <c r="G387" s="22" t="str">
        <f t="shared" si="5"/>
        <v/>
      </c>
    </row>
    <row r="388" spans="1:7" x14ac:dyDescent="0.3">
      <c r="A388" s="15"/>
      <c r="B388" s="15"/>
      <c r="C388" s="15"/>
      <c r="D388" s="21"/>
      <c r="E388" s="21"/>
      <c r="F388" s="21"/>
      <c r="G388" s="22" t="str">
        <f t="shared" ref="G388:G451" si="6">IF(COUNT(C388:F388)=0,"",ROUND(PRODUCT(C388:F388),3))</f>
        <v/>
      </c>
    </row>
    <row r="389" spans="1:7" x14ac:dyDescent="0.3">
      <c r="A389" s="15"/>
      <c r="B389" s="15"/>
      <c r="C389" s="15"/>
      <c r="D389" s="21"/>
      <c r="E389" s="21"/>
      <c r="F389" s="21"/>
      <c r="G389" s="22" t="str">
        <f t="shared" si="6"/>
        <v/>
      </c>
    </row>
    <row r="390" spans="1:7" x14ac:dyDescent="0.3">
      <c r="A390" s="15"/>
      <c r="B390" s="15"/>
      <c r="C390" s="15"/>
      <c r="D390" s="21"/>
      <c r="E390" s="21"/>
      <c r="F390" s="21"/>
      <c r="G390" s="22" t="str">
        <f t="shared" si="6"/>
        <v/>
      </c>
    </row>
    <row r="391" spans="1:7" x14ac:dyDescent="0.3">
      <c r="A391" s="15"/>
      <c r="B391" s="15"/>
      <c r="C391" s="15"/>
      <c r="D391" s="21"/>
      <c r="E391" s="21"/>
      <c r="F391" s="21"/>
      <c r="G391" s="22" t="str">
        <f t="shared" si="6"/>
        <v/>
      </c>
    </row>
    <row r="392" spans="1:7" x14ac:dyDescent="0.3">
      <c r="A392" s="15"/>
      <c r="B392" s="15"/>
      <c r="C392" s="15"/>
      <c r="D392" s="21"/>
      <c r="E392" s="21"/>
      <c r="F392" s="21"/>
      <c r="G392" s="22" t="str">
        <f t="shared" si="6"/>
        <v/>
      </c>
    </row>
    <row r="393" spans="1:7" x14ac:dyDescent="0.3">
      <c r="A393" s="15"/>
      <c r="B393" s="15"/>
      <c r="C393" s="15"/>
      <c r="D393" s="21"/>
      <c r="E393" s="21"/>
      <c r="F393" s="21"/>
      <c r="G393" s="22" t="str">
        <f t="shared" si="6"/>
        <v/>
      </c>
    </row>
    <row r="394" spans="1:7" x14ac:dyDescent="0.3">
      <c r="A394" s="15"/>
      <c r="B394" s="15"/>
      <c r="C394" s="15"/>
      <c r="D394" s="21"/>
      <c r="E394" s="21"/>
      <c r="F394" s="21"/>
      <c r="G394" s="22" t="str">
        <f t="shared" si="6"/>
        <v/>
      </c>
    </row>
    <row r="395" spans="1:7" x14ac:dyDescent="0.3">
      <c r="A395" s="15"/>
      <c r="B395" s="15"/>
      <c r="C395" s="15"/>
      <c r="D395" s="21"/>
      <c r="E395" s="21"/>
      <c r="F395" s="21"/>
      <c r="G395" s="22" t="str">
        <f t="shared" si="6"/>
        <v/>
      </c>
    </row>
    <row r="396" spans="1:7" x14ac:dyDescent="0.3">
      <c r="A396" s="15"/>
      <c r="B396" s="15"/>
      <c r="C396" s="15"/>
      <c r="D396" s="21"/>
      <c r="E396" s="21"/>
      <c r="F396" s="21"/>
      <c r="G396" s="22" t="str">
        <f t="shared" si="6"/>
        <v/>
      </c>
    </row>
    <row r="397" spans="1:7" x14ac:dyDescent="0.3">
      <c r="A397" s="15"/>
      <c r="B397" s="15"/>
      <c r="C397" s="15"/>
      <c r="D397" s="21"/>
      <c r="E397" s="21"/>
      <c r="F397" s="21"/>
      <c r="G397" s="22" t="str">
        <f t="shared" si="6"/>
        <v/>
      </c>
    </row>
    <row r="398" spans="1:7" x14ac:dyDescent="0.3">
      <c r="A398" s="15"/>
      <c r="B398" s="15"/>
      <c r="C398" s="15"/>
      <c r="D398" s="21"/>
      <c r="E398" s="21"/>
      <c r="F398" s="21"/>
      <c r="G398" s="22" t="str">
        <f t="shared" si="6"/>
        <v/>
      </c>
    </row>
    <row r="399" spans="1:7" x14ac:dyDescent="0.3">
      <c r="A399" s="15"/>
      <c r="B399" s="15"/>
      <c r="C399" s="15"/>
      <c r="D399" s="21"/>
      <c r="E399" s="21"/>
      <c r="F399" s="21"/>
      <c r="G399" s="22" t="str">
        <f t="shared" si="6"/>
        <v/>
      </c>
    </row>
    <row r="400" spans="1:7" x14ac:dyDescent="0.3">
      <c r="A400" s="15"/>
      <c r="B400" s="15"/>
      <c r="C400" s="15"/>
      <c r="D400" s="21"/>
      <c r="E400" s="21"/>
      <c r="F400" s="21"/>
      <c r="G400" s="22" t="str">
        <f t="shared" si="6"/>
        <v/>
      </c>
    </row>
    <row r="401" spans="1:7" x14ac:dyDescent="0.3">
      <c r="A401" s="15"/>
      <c r="B401" s="15"/>
      <c r="C401" s="15"/>
      <c r="D401" s="21"/>
      <c r="E401" s="21"/>
      <c r="F401" s="21"/>
      <c r="G401" s="22" t="str">
        <f t="shared" si="6"/>
        <v/>
      </c>
    </row>
    <row r="402" spans="1:7" x14ac:dyDescent="0.3">
      <c r="A402" s="15"/>
      <c r="B402" s="15"/>
      <c r="C402" s="15"/>
      <c r="D402" s="21"/>
      <c r="E402" s="21"/>
      <c r="F402" s="21"/>
      <c r="G402" s="22" t="str">
        <f t="shared" si="6"/>
        <v/>
      </c>
    </row>
    <row r="403" spans="1:7" x14ac:dyDescent="0.3">
      <c r="A403" s="15"/>
      <c r="B403" s="15"/>
      <c r="C403" s="15"/>
      <c r="D403" s="21"/>
      <c r="E403" s="21"/>
      <c r="F403" s="21"/>
      <c r="G403" s="22" t="str">
        <f t="shared" si="6"/>
        <v/>
      </c>
    </row>
    <row r="404" spans="1:7" x14ac:dyDescent="0.3">
      <c r="A404" s="15"/>
      <c r="B404" s="15"/>
      <c r="C404" s="15"/>
      <c r="D404" s="21"/>
      <c r="E404" s="21"/>
      <c r="F404" s="21"/>
      <c r="G404" s="22" t="str">
        <f t="shared" si="6"/>
        <v/>
      </c>
    </row>
    <row r="405" spans="1:7" x14ac:dyDescent="0.3">
      <c r="A405" s="15"/>
      <c r="B405" s="15"/>
      <c r="C405" s="15"/>
      <c r="D405" s="21"/>
      <c r="E405" s="21"/>
      <c r="F405" s="21"/>
      <c r="G405" s="22" t="str">
        <f t="shared" si="6"/>
        <v/>
      </c>
    </row>
    <row r="406" spans="1:7" x14ac:dyDescent="0.3">
      <c r="A406" s="15"/>
      <c r="B406" s="15"/>
      <c r="C406" s="15"/>
      <c r="D406" s="21"/>
      <c r="E406" s="21"/>
      <c r="F406" s="21"/>
      <c r="G406" s="22" t="str">
        <f t="shared" si="6"/>
        <v/>
      </c>
    </row>
    <row r="407" spans="1:7" x14ac:dyDescent="0.3">
      <c r="A407" s="15"/>
      <c r="B407" s="15"/>
      <c r="C407" s="15"/>
      <c r="D407" s="21"/>
      <c r="E407" s="21"/>
      <c r="F407" s="21"/>
      <c r="G407" s="22" t="str">
        <f t="shared" si="6"/>
        <v/>
      </c>
    </row>
    <row r="408" spans="1:7" x14ac:dyDescent="0.3">
      <c r="A408" s="15"/>
      <c r="B408" s="15"/>
      <c r="C408" s="15"/>
      <c r="D408" s="21"/>
      <c r="E408" s="21"/>
      <c r="F408" s="21"/>
      <c r="G408" s="22" t="str">
        <f t="shared" si="6"/>
        <v/>
      </c>
    </row>
    <row r="409" spans="1:7" x14ac:dyDescent="0.3">
      <c r="A409" s="15"/>
      <c r="B409" s="15"/>
      <c r="C409" s="15"/>
      <c r="D409" s="21"/>
      <c r="E409" s="21"/>
      <c r="F409" s="21"/>
      <c r="G409" s="22" t="str">
        <f t="shared" si="6"/>
        <v/>
      </c>
    </row>
    <row r="410" spans="1:7" x14ac:dyDescent="0.3">
      <c r="A410" s="15"/>
      <c r="B410" s="15"/>
      <c r="C410" s="15"/>
      <c r="D410" s="21"/>
      <c r="E410" s="21"/>
      <c r="F410" s="21"/>
      <c r="G410" s="22" t="str">
        <f t="shared" si="6"/>
        <v/>
      </c>
    </row>
    <row r="411" spans="1:7" x14ac:dyDescent="0.3">
      <c r="A411" s="15"/>
      <c r="B411" s="15"/>
      <c r="C411" s="15"/>
      <c r="D411" s="21"/>
      <c r="E411" s="21"/>
      <c r="F411" s="21"/>
      <c r="G411" s="22" t="str">
        <f t="shared" si="6"/>
        <v/>
      </c>
    </row>
    <row r="412" spans="1:7" x14ac:dyDescent="0.3">
      <c r="A412" s="15"/>
      <c r="B412" s="15"/>
      <c r="C412" s="15"/>
      <c r="D412" s="21"/>
      <c r="E412" s="21"/>
      <c r="F412" s="21"/>
      <c r="G412" s="22" t="str">
        <f t="shared" si="6"/>
        <v/>
      </c>
    </row>
    <row r="413" spans="1:7" x14ac:dyDescent="0.3">
      <c r="A413" s="15"/>
      <c r="B413" s="15"/>
      <c r="C413" s="15"/>
      <c r="D413" s="21"/>
      <c r="E413" s="21"/>
      <c r="F413" s="21"/>
      <c r="G413" s="22" t="str">
        <f t="shared" si="6"/>
        <v/>
      </c>
    </row>
    <row r="414" spans="1:7" x14ac:dyDescent="0.3">
      <c r="A414" s="15"/>
      <c r="B414" s="15"/>
      <c r="C414" s="15"/>
      <c r="D414" s="21"/>
      <c r="E414" s="21"/>
      <c r="F414" s="21"/>
      <c r="G414" s="22" t="str">
        <f t="shared" si="6"/>
        <v/>
      </c>
    </row>
    <row r="415" spans="1:7" x14ac:dyDescent="0.3">
      <c r="A415" s="15"/>
      <c r="B415" s="15"/>
      <c r="C415" s="15"/>
      <c r="D415" s="21"/>
      <c r="E415" s="21"/>
      <c r="F415" s="21"/>
      <c r="G415" s="22" t="str">
        <f t="shared" si="6"/>
        <v/>
      </c>
    </row>
    <row r="416" spans="1:7" x14ac:dyDescent="0.3">
      <c r="A416" s="15"/>
      <c r="B416" s="15"/>
      <c r="C416" s="15"/>
      <c r="D416" s="21"/>
      <c r="E416" s="21"/>
      <c r="F416" s="21"/>
      <c r="G416" s="22" t="str">
        <f t="shared" si="6"/>
        <v/>
      </c>
    </row>
    <row r="417" spans="1:7" x14ac:dyDescent="0.3">
      <c r="A417" s="15"/>
      <c r="B417" s="15"/>
      <c r="C417" s="15"/>
      <c r="D417" s="21"/>
      <c r="E417" s="21"/>
      <c r="F417" s="21"/>
      <c r="G417" s="22" t="str">
        <f t="shared" si="6"/>
        <v/>
      </c>
    </row>
    <row r="418" spans="1:7" x14ac:dyDescent="0.3">
      <c r="A418" s="15"/>
      <c r="B418" s="15"/>
      <c r="C418" s="15"/>
      <c r="D418" s="21"/>
      <c r="E418" s="21"/>
      <c r="F418" s="21"/>
      <c r="G418" s="22" t="str">
        <f t="shared" si="6"/>
        <v/>
      </c>
    </row>
    <row r="419" spans="1:7" x14ac:dyDescent="0.3">
      <c r="A419" s="15"/>
      <c r="B419" s="15"/>
      <c r="C419" s="15"/>
      <c r="D419" s="21"/>
      <c r="E419" s="21"/>
      <c r="F419" s="21"/>
      <c r="G419" s="22" t="str">
        <f t="shared" si="6"/>
        <v/>
      </c>
    </row>
    <row r="420" spans="1:7" x14ac:dyDescent="0.3">
      <c r="A420" s="15"/>
      <c r="B420" s="15"/>
      <c r="C420" s="15"/>
      <c r="D420" s="21"/>
      <c r="E420" s="21"/>
      <c r="F420" s="21"/>
      <c r="G420" s="22" t="str">
        <f t="shared" si="6"/>
        <v/>
      </c>
    </row>
    <row r="421" spans="1:7" x14ac:dyDescent="0.3">
      <c r="A421" s="15"/>
      <c r="B421" s="15"/>
      <c r="C421" s="15"/>
      <c r="D421" s="21"/>
      <c r="E421" s="21"/>
      <c r="F421" s="21"/>
      <c r="G421" s="22" t="str">
        <f t="shared" si="6"/>
        <v/>
      </c>
    </row>
    <row r="422" spans="1:7" x14ac:dyDescent="0.3">
      <c r="A422" s="15"/>
      <c r="B422" s="15"/>
      <c r="C422" s="15"/>
      <c r="D422" s="21"/>
      <c r="E422" s="21"/>
      <c r="F422" s="21"/>
      <c r="G422" s="22" t="str">
        <f t="shared" si="6"/>
        <v/>
      </c>
    </row>
    <row r="423" spans="1:7" x14ac:dyDescent="0.3">
      <c r="A423" s="15"/>
      <c r="B423" s="15"/>
      <c r="C423" s="15"/>
      <c r="D423" s="21"/>
      <c r="E423" s="21"/>
      <c r="F423" s="21"/>
      <c r="G423" s="22" t="str">
        <f t="shared" si="6"/>
        <v/>
      </c>
    </row>
    <row r="424" spans="1:7" x14ac:dyDescent="0.3">
      <c r="A424" s="15"/>
      <c r="B424" s="15"/>
      <c r="C424" s="15"/>
      <c r="D424" s="21"/>
      <c r="E424" s="21"/>
      <c r="F424" s="21"/>
      <c r="G424" s="22" t="str">
        <f t="shared" si="6"/>
        <v/>
      </c>
    </row>
    <row r="425" spans="1:7" x14ac:dyDescent="0.3">
      <c r="A425" s="15"/>
      <c r="B425" s="15"/>
      <c r="C425" s="15"/>
      <c r="D425" s="21"/>
      <c r="E425" s="21"/>
      <c r="F425" s="21"/>
      <c r="G425" s="22" t="str">
        <f t="shared" si="6"/>
        <v/>
      </c>
    </row>
    <row r="426" spans="1:7" x14ac:dyDescent="0.3">
      <c r="A426" s="15"/>
      <c r="B426" s="15"/>
      <c r="C426" s="15"/>
      <c r="D426" s="21"/>
      <c r="E426" s="21"/>
      <c r="F426" s="21"/>
      <c r="G426" s="22" t="str">
        <f t="shared" si="6"/>
        <v/>
      </c>
    </row>
    <row r="427" spans="1:7" x14ac:dyDescent="0.3">
      <c r="A427" s="15"/>
      <c r="B427" s="15"/>
      <c r="C427" s="15"/>
      <c r="D427" s="21"/>
      <c r="E427" s="21"/>
      <c r="F427" s="21"/>
      <c r="G427" s="22" t="str">
        <f t="shared" si="6"/>
        <v/>
      </c>
    </row>
    <row r="428" spans="1:7" x14ac:dyDescent="0.3">
      <c r="A428" s="15"/>
      <c r="B428" s="15"/>
      <c r="C428" s="15"/>
      <c r="D428" s="21"/>
      <c r="E428" s="21"/>
      <c r="F428" s="21"/>
      <c r="G428" s="22" t="str">
        <f t="shared" si="6"/>
        <v/>
      </c>
    </row>
    <row r="429" spans="1:7" x14ac:dyDescent="0.3">
      <c r="A429" s="15"/>
      <c r="B429" s="15"/>
      <c r="C429" s="15"/>
      <c r="D429" s="21"/>
      <c r="E429" s="21"/>
      <c r="F429" s="21"/>
      <c r="G429" s="22" t="str">
        <f t="shared" si="6"/>
        <v/>
      </c>
    </row>
    <row r="430" spans="1:7" x14ac:dyDescent="0.3">
      <c r="A430" s="15"/>
      <c r="B430" s="15"/>
      <c r="C430" s="15"/>
      <c r="D430" s="21"/>
      <c r="E430" s="21"/>
      <c r="F430" s="21"/>
      <c r="G430" s="22" t="str">
        <f t="shared" si="6"/>
        <v/>
      </c>
    </row>
    <row r="431" spans="1:7" x14ac:dyDescent="0.3">
      <c r="A431" s="15"/>
      <c r="B431" s="15"/>
      <c r="C431" s="15"/>
      <c r="D431" s="21"/>
      <c r="E431" s="21"/>
      <c r="F431" s="21"/>
      <c r="G431" s="22" t="str">
        <f t="shared" si="6"/>
        <v/>
      </c>
    </row>
    <row r="432" spans="1:7" x14ac:dyDescent="0.3">
      <c r="A432" s="15"/>
      <c r="B432" s="15"/>
      <c r="C432" s="15"/>
      <c r="D432" s="21"/>
      <c r="E432" s="21"/>
      <c r="F432" s="21"/>
      <c r="G432" s="22" t="str">
        <f t="shared" si="6"/>
        <v/>
      </c>
    </row>
    <row r="433" spans="1:7" x14ac:dyDescent="0.3">
      <c r="A433" s="15"/>
      <c r="B433" s="15"/>
      <c r="C433" s="15"/>
      <c r="D433" s="21"/>
      <c r="E433" s="21"/>
      <c r="F433" s="21"/>
      <c r="G433" s="22" t="str">
        <f t="shared" si="6"/>
        <v/>
      </c>
    </row>
    <row r="434" spans="1:7" x14ac:dyDescent="0.3">
      <c r="A434" s="15"/>
      <c r="B434" s="15"/>
      <c r="C434" s="15"/>
      <c r="D434" s="21"/>
      <c r="E434" s="21"/>
      <c r="F434" s="21"/>
      <c r="G434" s="22" t="str">
        <f t="shared" si="6"/>
        <v/>
      </c>
    </row>
    <row r="435" spans="1:7" x14ac:dyDescent="0.3">
      <c r="A435" s="15"/>
      <c r="B435" s="15"/>
      <c r="C435" s="15"/>
      <c r="D435" s="21"/>
      <c r="E435" s="21"/>
      <c r="F435" s="21"/>
      <c r="G435" s="22" t="str">
        <f t="shared" si="6"/>
        <v/>
      </c>
    </row>
    <row r="436" spans="1:7" x14ac:dyDescent="0.3">
      <c r="A436" s="15"/>
      <c r="B436" s="15"/>
      <c r="C436" s="15"/>
      <c r="D436" s="21"/>
      <c r="E436" s="21"/>
      <c r="F436" s="21"/>
      <c r="G436" s="22" t="str">
        <f t="shared" si="6"/>
        <v/>
      </c>
    </row>
    <row r="437" spans="1:7" x14ac:dyDescent="0.3">
      <c r="A437" s="15"/>
      <c r="B437" s="15"/>
      <c r="C437" s="15"/>
      <c r="D437" s="21"/>
      <c r="E437" s="21"/>
      <c r="F437" s="21"/>
      <c r="G437" s="22" t="str">
        <f t="shared" si="6"/>
        <v/>
      </c>
    </row>
    <row r="438" spans="1:7" x14ac:dyDescent="0.3">
      <c r="A438" s="15"/>
      <c r="B438" s="15"/>
      <c r="C438" s="15"/>
      <c r="D438" s="21"/>
      <c r="E438" s="21"/>
      <c r="F438" s="21"/>
      <c r="G438" s="22" t="str">
        <f t="shared" si="6"/>
        <v/>
      </c>
    </row>
    <row r="439" spans="1:7" x14ac:dyDescent="0.3">
      <c r="A439" s="15"/>
      <c r="B439" s="15"/>
      <c r="C439" s="15"/>
      <c r="D439" s="21"/>
      <c r="E439" s="21"/>
      <c r="F439" s="21"/>
      <c r="G439" s="22" t="str">
        <f t="shared" si="6"/>
        <v/>
      </c>
    </row>
    <row r="440" spans="1:7" x14ac:dyDescent="0.3">
      <c r="A440" s="15"/>
      <c r="B440" s="15"/>
      <c r="C440" s="15"/>
      <c r="D440" s="21"/>
      <c r="E440" s="21"/>
      <c r="F440" s="21"/>
      <c r="G440" s="22" t="str">
        <f t="shared" si="6"/>
        <v/>
      </c>
    </row>
    <row r="441" spans="1:7" x14ac:dyDescent="0.3">
      <c r="A441" s="15"/>
      <c r="B441" s="15"/>
      <c r="C441" s="15"/>
      <c r="D441" s="21"/>
      <c r="E441" s="21"/>
      <c r="F441" s="21"/>
      <c r="G441" s="22" t="str">
        <f t="shared" si="6"/>
        <v/>
      </c>
    </row>
    <row r="442" spans="1:7" x14ac:dyDescent="0.3">
      <c r="A442" s="15"/>
      <c r="B442" s="15"/>
      <c r="C442" s="15"/>
      <c r="D442" s="21"/>
      <c r="E442" s="21"/>
      <c r="F442" s="21"/>
      <c r="G442" s="22" t="str">
        <f t="shared" si="6"/>
        <v/>
      </c>
    </row>
    <row r="443" spans="1:7" x14ac:dyDescent="0.3">
      <c r="A443" s="15"/>
      <c r="B443" s="15"/>
      <c r="C443" s="15"/>
      <c r="D443" s="21"/>
      <c r="E443" s="21"/>
      <c r="F443" s="21"/>
      <c r="G443" s="22" t="str">
        <f t="shared" si="6"/>
        <v/>
      </c>
    </row>
    <row r="444" spans="1:7" x14ac:dyDescent="0.3">
      <c r="A444" s="15"/>
      <c r="B444" s="15"/>
      <c r="C444" s="15"/>
      <c r="D444" s="21"/>
      <c r="E444" s="21"/>
      <c r="F444" s="21"/>
      <c r="G444" s="22" t="str">
        <f t="shared" si="6"/>
        <v/>
      </c>
    </row>
    <row r="445" spans="1:7" x14ac:dyDescent="0.3">
      <c r="A445" s="15"/>
      <c r="B445" s="15"/>
      <c r="C445" s="15"/>
      <c r="D445" s="21"/>
      <c r="E445" s="21"/>
      <c r="F445" s="21"/>
      <c r="G445" s="22" t="str">
        <f t="shared" si="6"/>
        <v/>
      </c>
    </row>
    <row r="446" spans="1:7" x14ac:dyDescent="0.3">
      <c r="A446" s="15"/>
      <c r="B446" s="15"/>
      <c r="C446" s="15"/>
      <c r="D446" s="21"/>
      <c r="E446" s="21"/>
      <c r="F446" s="21"/>
      <c r="G446" s="22" t="str">
        <f t="shared" si="6"/>
        <v/>
      </c>
    </row>
    <row r="447" spans="1:7" x14ac:dyDescent="0.3">
      <c r="A447" s="15"/>
      <c r="B447" s="15"/>
      <c r="C447" s="15"/>
      <c r="D447" s="21"/>
      <c r="E447" s="21"/>
      <c r="F447" s="21"/>
      <c r="G447" s="22" t="str">
        <f t="shared" si="6"/>
        <v/>
      </c>
    </row>
    <row r="448" spans="1:7" x14ac:dyDescent="0.3">
      <c r="A448" s="15"/>
      <c r="B448" s="15"/>
      <c r="C448" s="15"/>
      <c r="D448" s="21"/>
      <c r="E448" s="21"/>
      <c r="F448" s="21"/>
      <c r="G448" s="22" t="str">
        <f t="shared" si="6"/>
        <v/>
      </c>
    </row>
    <row r="449" spans="1:7" x14ac:dyDescent="0.3">
      <c r="A449" s="15"/>
      <c r="B449" s="15"/>
      <c r="C449" s="15"/>
      <c r="D449" s="21"/>
      <c r="E449" s="21"/>
      <c r="F449" s="21"/>
      <c r="G449" s="22" t="str">
        <f t="shared" si="6"/>
        <v/>
      </c>
    </row>
    <row r="450" spans="1:7" x14ac:dyDescent="0.3">
      <c r="A450" s="15"/>
      <c r="B450" s="15"/>
      <c r="C450" s="15"/>
      <c r="D450" s="21"/>
      <c r="E450" s="21"/>
      <c r="F450" s="21"/>
      <c r="G450" s="22" t="str">
        <f t="shared" si="6"/>
        <v/>
      </c>
    </row>
    <row r="451" spans="1:7" x14ac:dyDescent="0.3">
      <c r="A451" s="15"/>
      <c r="B451" s="15"/>
      <c r="C451" s="15"/>
      <c r="D451" s="21"/>
      <c r="E451" s="21"/>
      <c r="F451" s="21"/>
      <c r="G451" s="22" t="str">
        <f t="shared" si="6"/>
        <v/>
      </c>
    </row>
    <row r="452" spans="1:7" x14ac:dyDescent="0.3">
      <c r="A452" s="15"/>
      <c r="B452" s="15"/>
      <c r="C452" s="15"/>
      <c r="D452" s="21"/>
      <c r="E452" s="21"/>
      <c r="F452" s="21"/>
      <c r="G452" s="22" t="str">
        <f t="shared" ref="G452:G503" si="7">IF(COUNT(C452:F452)=0,"",ROUND(PRODUCT(C452:F452),3))</f>
        <v/>
      </c>
    </row>
    <row r="453" spans="1:7" x14ac:dyDescent="0.3">
      <c r="A453" s="15"/>
      <c r="B453" s="15"/>
      <c r="C453" s="15"/>
      <c r="D453" s="21"/>
      <c r="E453" s="21"/>
      <c r="F453" s="21"/>
      <c r="G453" s="22" t="str">
        <f t="shared" si="7"/>
        <v/>
      </c>
    </row>
    <row r="454" spans="1:7" x14ac:dyDescent="0.3">
      <c r="A454" s="15"/>
      <c r="B454" s="15"/>
      <c r="C454" s="15"/>
      <c r="D454" s="21"/>
      <c r="E454" s="21"/>
      <c r="F454" s="21"/>
      <c r="G454" s="22" t="str">
        <f t="shared" si="7"/>
        <v/>
      </c>
    </row>
    <row r="455" spans="1:7" x14ac:dyDescent="0.3">
      <c r="A455" s="15"/>
      <c r="B455" s="15"/>
      <c r="C455" s="15"/>
      <c r="D455" s="21"/>
      <c r="E455" s="21"/>
      <c r="F455" s="21"/>
      <c r="G455" s="22" t="str">
        <f t="shared" si="7"/>
        <v/>
      </c>
    </row>
    <row r="456" spans="1:7" x14ac:dyDescent="0.3">
      <c r="A456" s="15"/>
      <c r="B456" s="15"/>
      <c r="C456" s="15"/>
      <c r="D456" s="21"/>
      <c r="E456" s="21"/>
      <c r="F456" s="21"/>
      <c r="G456" s="22" t="str">
        <f t="shared" si="7"/>
        <v/>
      </c>
    </row>
    <row r="457" spans="1:7" x14ac:dyDescent="0.3">
      <c r="A457" s="15"/>
      <c r="B457" s="15"/>
      <c r="C457" s="15"/>
      <c r="D457" s="21"/>
      <c r="E457" s="21"/>
      <c r="F457" s="21"/>
      <c r="G457" s="22" t="str">
        <f t="shared" si="7"/>
        <v/>
      </c>
    </row>
    <row r="458" spans="1:7" x14ac:dyDescent="0.3">
      <c r="A458" s="15"/>
      <c r="B458" s="15"/>
      <c r="C458" s="15"/>
      <c r="D458" s="21"/>
      <c r="E458" s="21"/>
      <c r="F458" s="21"/>
      <c r="G458" s="22" t="str">
        <f t="shared" si="7"/>
        <v/>
      </c>
    </row>
    <row r="459" spans="1:7" x14ac:dyDescent="0.3">
      <c r="A459" s="15"/>
      <c r="B459" s="15"/>
      <c r="C459" s="15"/>
      <c r="D459" s="21"/>
      <c r="E459" s="21"/>
      <c r="F459" s="21"/>
      <c r="G459" s="22" t="str">
        <f t="shared" si="7"/>
        <v/>
      </c>
    </row>
    <row r="460" spans="1:7" x14ac:dyDescent="0.3">
      <c r="A460" s="15"/>
      <c r="B460" s="15"/>
      <c r="C460" s="15"/>
      <c r="D460" s="21"/>
      <c r="E460" s="21"/>
      <c r="F460" s="21"/>
      <c r="G460" s="22" t="str">
        <f t="shared" si="7"/>
        <v/>
      </c>
    </row>
    <row r="461" spans="1:7" x14ac:dyDescent="0.3">
      <c r="A461" s="15"/>
      <c r="B461" s="15"/>
      <c r="C461" s="15"/>
      <c r="D461" s="21"/>
      <c r="E461" s="21"/>
      <c r="F461" s="21"/>
      <c r="G461" s="22" t="str">
        <f t="shared" si="7"/>
        <v/>
      </c>
    </row>
    <row r="462" spans="1:7" x14ac:dyDescent="0.3">
      <c r="A462" s="15"/>
      <c r="B462" s="15"/>
      <c r="C462" s="15"/>
      <c r="D462" s="21"/>
      <c r="E462" s="21"/>
      <c r="F462" s="21"/>
      <c r="G462" s="22" t="str">
        <f t="shared" si="7"/>
        <v/>
      </c>
    </row>
    <row r="463" spans="1:7" x14ac:dyDescent="0.3">
      <c r="A463" s="15"/>
      <c r="B463" s="15"/>
      <c r="C463" s="15"/>
      <c r="D463" s="21"/>
      <c r="E463" s="21"/>
      <c r="F463" s="21"/>
      <c r="G463" s="22" t="str">
        <f t="shared" si="7"/>
        <v/>
      </c>
    </row>
    <row r="464" spans="1:7" x14ac:dyDescent="0.3">
      <c r="A464" s="15"/>
      <c r="B464" s="15"/>
      <c r="C464" s="15"/>
      <c r="D464" s="21"/>
      <c r="E464" s="21"/>
      <c r="F464" s="21"/>
      <c r="G464" s="22" t="str">
        <f t="shared" si="7"/>
        <v/>
      </c>
    </row>
    <row r="465" spans="1:7" x14ac:dyDescent="0.3">
      <c r="A465" s="15"/>
      <c r="B465" s="15"/>
      <c r="C465" s="15"/>
      <c r="D465" s="21"/>
      <c r="E465" s="21"/>
      <c r="F465" s="21"/>
      <c r="G465" s="22" t="str">
        <f t="shared" si="7"/>
        <v/>
      </c>
    </row>
    <row r="466" spans="1:7" x14ac:dyDescent="0.3">
      <c r="A466" s="15"/>
      <c r="B466" s="15"/>
      <c r="C466" s="15"/>
      <c r="D466" s="21"/>
      <c r="E466" s="21"/>
      <c r="F466" s="21"/>
      <c r="G466" s="22" t="str">
        <f t="shared" si="7"/>
        <v/>
      </c>
    </row>
    <row r="467" spans="1:7" x14ac:dyDescent="0.3">
      <c r="A467" s="15"/>
      <c r="B467" s="15"/>
      <c r="C467" s="15"/>
      <c r="D467" s="21"/>
      <c r="E467" s="21"/>
      <c r="F467" s="21"/>
      <c r="G467" s="22" t="str">
        <f t="shared" si="7"/>
        <v/>
      </c>
    </row>
    <row r="468" spans="1:7" x14ac:dyDescent="0.3">
      <c r="A468" s="15"/>
      <c r="B468" s="15"/>
      <c r="C468" s="15"/>
      <c r="D468" s="21"/>
      <c r="E468" s="21"/>
      <c r="F468" s="21"/>
      <c r="G468" s="22" t="str">
        <f t="shared" si="7"/>
        <v/>
      </c>
    </row>
    <row r="469" spans="1:7" x14ac:dyDescent="0.3">
      <c r="A469" s="15"/>
      <c r="B469" s="15"/>
      <c r="C469" s="15"/>
      <c r="D469" s="21"/>
      <c r="E469" s="21"/>
      <c r="F469" s="21"/>
      <c r="G469" s="22" t="str">
        <f t="shared" si="7"/>
        <v/>
      </c>
    </row>
    <row r="470" spans="1:7" x14ac:dyDescent="0.3">
      <c r="A470" s="15"/>
      <c r="B470" s="15"/>
      <c r="C470" s="15"/>
      <c r="D470" s="21"/>
      <c r="E470" s="21"/>
      <c r="F470" s="21"/>
      <c r="G470" s="22" t="str">
        <f t="shared" si="7"/>
        <v/>
      </c>
    </row>
    <row r="471" spans="1:7" x14ac:dyDescent="0.3">
      <c r="A471" s="15"/>
      <c r="B471" s="15"/>
      <c r="C471" s="15"/>
      <c r="D471" s="21"/>
      <c r="E471" s="21"/>
      <c r="F471" s="21"/>
      <c r="G471" s="22" t="str">
        <f t="shared" si="7"/>
        <v/>
      </c>
    </row>
    <row r="472" spans="1:7" x14ac:dyDescent="0.3">
      <c r="A472" s="15"/>
      <c r="B472" s="15"/>
      <c r="C472" s="15"/>
      <c r="D472" s="21"/>
      <c r="E472" s="21"/>
      <c r="F472" s="21"/>
      <c r="G472" s="22" t="str">
        <f t="shared" si="7"/>
        <v/>
      </c>
    </row>
    <row r="473" spans="1:7" x14ac:dyDescent="0.3">
      <c r="A473" s="15"/>
      <c r="B473" s="15"/>
      <c r="C473" s="15"/>
      <c r="D473" s="21"/>
      <c r="E473" s="21"/>
      <c r="F473" s="21"/>
      <c r="G473" s="22" t="str">
        <f t="shared" si="7"/>
        <v/>
      </c>
    </row>
    <row r="474" spans="1:7" x14ac:dyDescent="0.3">
      <c r="A474" s="15"/>
      <c r="B474" s="15"/>
      <c r="C474" s="15"/>
      <c r="D474" s="21"/>
      <c r="E474" s="21"/>
      <c r="F474" s="21"/>
      <c r="G474" s="22" t="str">
        <f t="shared" si="7"/>
        <v/>
      </c>
    </row>
    <row r="475" spans="1:7" x14ac:dyDescent="0.3">
      <c r="A475" s="15"/>
      <c r="B475" s="15"/>
      <c r="C475" s="15"/>
      <c r="D475" s="21"/>
      <c r="E475" s="21"/>
      <c r="F475" s="21"/>
      <c r="G475" s="22" t="str">
        <f t="shared" si="7"/>
        <v/>
      </c>
    </row>
    <row r="476" spans="1:7" x14ac:dyDescent="0.3">
      <c r="A476" s="15"/>
      <c r="B476" s="15"/>
      <c r="C476" s="15"/>
      <c r="D476" s="21"/>
      <c r="E476" s="21"/>
      <c r="F476" s="21"/>
      <c r="G476" s="22" t="str">
        <f t="shared" si="7"/>
        <v/>
      </c>
    </row>
    <row r="477" spans="1:7" x14ac:dyDescent="0.3">
      <c r="A477" s="15"/>
      <c r="B477" s="15"/>
      <c r="C477" s="15"/>
      <c r="D477" s="21"/>
      <c r="E477" s="21"/>
      <c r="F477" s="21"/>
      <c r="G477" s="22" t="str">
        <f t="shared" si="7"/>
        <v/>
      </c>
    </row>
    <row r="478" spans="1:7" x14ac:dyDescent="0.3">
      <c r="A478" s="15"/>
      <c r="B478" s="15"/>
      <c r="C478" s="15"/>
      <c r="D478" s="21"/>
      <c r="E478" s="21"/>
      <c r="F478" s="21"/>
      <c r="G478" s="22" t="str">
        <f t="shared" si="7"/>
        <v/>
      </c>
    </row>
    <row r="479" spans="1:7" x14ac:dyDescent="0.3">
      <c r="A479" s="15"/>
      <c r="B479" s="15"/>
      <c r="C479" s="15"/>
      <c r="D479" s="21"/>
      <c r="E479" s="21"/>
      <c r="F479" s="21"/>
      <c r="G479" s="22" t="str">
        <f t="shared" si="7"/>
        <v/>
      </c>
    </row>
    <row r="480" spans="1:7" x14ac:dyDescent="0.3">
      <c r="A480" s="15"/>
      <c r="B480" s="15"/>
      <c r="C480" s="15"/>
      <c r="D480" s="21"/>
      <c r="E480" s="21"/>
      <c r="F480" s="21"/>
      <c r="G480" s="22" t="str">
        <f t="shared" si="7"/>
        <v/>
      </c>
    </row>
    <row r="481" spans="1:7" x14ac:dyDescent="0.3">
      <c r="A481" s="15"/>
      <c r="B481" s="15"/>
      <c r="C481" s="15"/>
      <c r="D481" s="21"/>
      <c r="E481" s="21"/>
      <c r="F481" s="21"/>
      <c r="G481" s="22" t="str">
        <f t="shared" si="7"/>
        <v/>
      </c>
    </row>
    <row r="482" spans="1:7" x14ac:dyDescent="0.3">
      <c r="A482" s="15"/>
      <c r="B482" s="15"/>
      <c r="C482" s="15"/>
      <c r="D482" s="21"/>
      <c r="E482" s="21"/>
      <c r="F482" s="21"/>
      <c r="G482" s="22" t="str">
        <f t="shared" si="7"/>
        <v/>
      </c>
    </row>
    <row r="483" spans="1:7" x14ac:dyDescent="0.3">
      <c r="A483" s="15"/>
      <c r="B483" s="15"/>
      <c r="C483" s="15"/>
      <c r="D483" s="21"/>
      <c r="E483" s="21"/>
      <c r="F483" s="21"/>
      <c r="G483" s="22" t="str">
        <f t="shared" si="7"/>
        <v/>
      </c>
    </row>
    <row r="484" spans="1:7" x14ac:dyDescent="0.3">
      <c r="A484" s="15"/>
      <c r="B484" s="15"/>
      <c r="C484" s="15"/>
      <c r="D484" s="21"/>
      <c r="E484" s="21"/>
      <c r="F484" s="21"/>
      <c r="G484" s="22" t="str">
        <f t="shared" si="7"/>
        <v/>
      </c>
    </row>
    <row r="485" spans="1:7" x14ac:dyDescent="0.3">
      <c r="A485" s="15"/>
      <c r="B485" s="15"/>
      <c r="C485" s="15"/>
      <c r="D485" s="21"/>
      <c r="E485" s="21"/>
      <c r="F485" s="21"/>
      <c r="G485" s="22" t="str">
        <f t="shared" si="7"/>
        <v/>
      </c>
    </row>
    <row r="486" spans="1:7" x14ac:dyDescent="0.3">
      <c r="A486" s="15"/>
      <c r="B486" s="15"/>
      <c r="C486" s="15"/>
      <c r="D486" s="21"/>
      <c r="E486" s="21"/>
      <c r="F486" s="21"/>
      <c r="G486" s="22" t="str">
        <f t="shared" si="7"/>
        <v/>
      </c>
    </row>
    <row r="487" spans="1:7" x14ac:dyDescent="0.3">
      <c r="A487" s="15"/>
      <c r="B487" s="15"/>
      <c r="C487" s="15"/>
      <c r="D487" s="21"/>
      <c r="E487" s="21"/>
      <c r="F487" s="21"/>
      <c r="G487" s="22" t="str">
        <f t="shared" si="7"/>
        <v/>
      </c>
    </row>
    <row r="488" spans="1:7" x14ac:dyDescent="0.3">
      <c r="A488" s="15"/>
      <c r="B488" s="15"/>
      <c r="C488" s="15"/>
      <c r="D488" s="21"/>
      <c r="E488" s="21"/>
      <c r="F488" s="21"/>
      <c r="G488" s="22" t="str">
        <f t="shared" si="7"/>
        <v/>
      </c>
    </row>
    <row r="489" spans="1:7" x14ac:dyDescent="0.3">
      <c r="A489" s="15"/>
      <c r="B489" s="15"/>
      <c r="C489" s="15"/>
      <c r="D489" s="21"/>
      <c r="E489" s="21"/>
      <c r="F489" s="21"/>
      <c r="G489" s="22" t="str">
        <f t="shared" si="7"/>
        <v/>
      </c>
    </row>
    <row r="490" spans="1:7" x14ac:dyDescent="0.3">
      <c r="A490" s="15"/>
      <c r="B490" s="15"/>
      <c r="C490" s="15"/>
      <c r="D490" s="21"/>
      <c r="E490" s="21"/>
      <c r="F490" s="21"/>
      <c r="G490" s="22" t="str">
        <f t="shared" si="7"/>
        <v/>
      </c>
    </row>
    <row r="491" spans="1:7" x14ac:dyDescent="0.3">
      <c r="A491" s="15"/>
      <c r="B491" s="15"/>
      <c r="C491" s="15"/>
      <c r="D491" s="21"/>
      <c r="E491" s="21"/>
      <c r="F491" s="21"/>
      <c r="G491" s="22" t="str">
        <f t="shared" si="7"/>
        <v/>
      </c>
    </row>
    <row r="492" spans="1:7" x14ac:dyDescent="0.3">
      <c r="A492" s="15"/>
      <c r="B492" s="15"/>
      <c r="C492" s="15"/>
      <c r="D492" s="21"/>
      <c r="E492" s="21"/>
      <c r="F492" s="21"/>
      <c r="G492" s="22" t="str">
        <f t="shared" si="7"/>
        <v/>
      </c>
    </row>
    <row r="493" spans="1:7" x14ac:dyDescent="0.3">
      <c r="A493" s="15"/>
      <c r="B493" s="15"/>
      <c r="C493" s="15"/>
      <c r="D493" s="21"/>
      <c r="E493" s="21"/>
      <c r="F493" s="21"/>
      <c r="G493" s="22" t="str">
        <f t="shared" si="7"/>
        <v/>
      </c>
    </row>
    <row r="494" spans="1:7" x14ac:dyDescent="0.3">
      <c r="A494" s="15"/>
      <c r="B494" s="15"/>
      <c r="C494" s="15"/>
      <c r="D494" s="21"/>
      <c r="E494" s="21"/>
      <c r="F494" s="21"/>
      <c r="G494" s="22" t="str">
        <f t="shared" si="7"/>
        <v/>
      </c>
    </row>
    <row r="495" spans="1:7" x14ac:dyDescent="0.3">
      <c r="A495" s="15"/>
      <c r="B495" s="15"/>
      <c r="C495" s="15"/>
      <c r="D495" s="21"/>
      <c r="E495" s="21"/>
      <c r="F495" s="21"/>
      <c r="G495" s="22" t="str">
        <f t="shared" si="7"/>
        <v/>
      </c>
    </row>
    <row r="496" spans="1:7" x14ac:dyDescent="0.3">
      <c r="A496" s="15"/>
      <c r="B496" s="15"/>
      <c r="C496" s="15"/>
      <c r="D496" s="21"/>
      <c r="E496" s="21"/>
      <c r="F496" s="21"/>
      <c r="G496" s="22" t="str">
        <f t="shared" si="7"/>
        <v/>
      </c>
    </row>
    <row r="497" spans="1:7" x14ac:dyDescent="0.3">
      <c r="A497" s="15"/>
      <c r="B497" s="15"/>
      <c r="C497" s="15"/>
      <c r="D497" s="21"/>
      <c r="E497" s="21"/>
      <c r="F497" s="21"/>
      <c r="G497" s="22" t="str">
        <f t="shared" si="7"/>
        <v/>
      </c>
    </row>
    <row r="498" spans="1:7" x14ac:dyDescent="0.3">
      <c r="A498" s="15"/>
      <c r="B498" s="15"/>
      <c r="C498" s="15"/>
      <c r="D498" s="21"/>
      <c r="E498" s="21"/>
      <c r="F498" s="21"/>
      <c r="G498" s="22" t="str">
        <f t="shared" si="7"/>
        <v/>
      </c>
    </row>
    <row r="499" spans="1:7" x14ac:dyDescent="0.3">
      <c r="A499" s="15"/>
      <c r="B499" s="15"/>
      <c r="C499" s="15"/>
      <c r="D499" s="21"/>
      <c r="E499" s="21"/>
      <c r="F499" s="21"/>
      <c r="G499" s="22" t="str">
        <f t="shared" si="7"/>
        <v/>
      </c>
    </row>
    <row r="500" spans="1:7" x14ac:dyDescent="0.3">
      <c r="A500" s="15"/>
      <c r="B500" s="15"/>
      <c r="C500" s="15"/>
      <c r="D500" s="21"/>
      <c r="E500" s="21"/>
      <c r="F500" s="21"/>
      <c r="G500" s="22" t="str">
        <f t="shared" si="7"/>
        <v/>
      </c>
    </row>
    <row r="501" spans="1:7" x14ac:dyDescent="0.3">
      <c r="A501" s="15"/>
      <c r="B501" s="15"/>
      <c r="C501" s="15"/>
      <c r="D501" s="21"/>
      <c r="E501" s="21"/>
      <c r="F501" s="21"/>
      <c r="G501" s="22" t="str">
        <f t="shared" si="7"/>
        <v/>
      </c>
    </row>
    <row r="502" spans="1:7" x14ac:dyDescent="0.3">
      <c r="A502" s="15"/>
      <c r="B502" s="15"/>
      <c r="C502" s="15"/>
      <c r="D502" s="21"/>
      <c r="E502" s="21"/>
      <c r="F502" s="21"/>
      <c r="G502" s="22" t="str">
        <f t="shared" si="7"/>
        <v/>
      </c>
    </row>
    <row r="503" spans="1:7" x14ac:dyDescent="0.3">
      <c r="A503" s="15"/>
      <c r="B503" s="15"/>
      <c r="C503" s="15"/>
      <c r="D503" s="21"/>
      <c r="E503" s="21"/>
      <c r="F503" s="21"/>
      <c r="G503" s="22" t="str">
        <f t="shared" si="7"/>
        <v/>
      </c>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580C"/>
    <pageSetUpPr fitToPage="1"/>
  </sheetPr>
  <dimension ref="A1:I203"/>
  <sheetViews>
    <sheetView showGridLines="0" workbookViewId="0">
      <pane xSplit="3" ySplit="3" topLeftCell="D4" activePane="bottomRight" state="frozen"/>
      <selection pane="topRight"/>
      <selection pane="bottomLeft"/>
      <selection pane="bottomRight"/>
    </sheetView>
  </sheetViews>
  <sheetFormatPr defaultRowHeight="14.4" x14ac:dyDescent="0.3"/>
  <cols>
    <col min="1" max="1" width="8" customWidth="1"/>
    <col min="2" max="2" width="20" customWidth="1"/>
    <col min="3" max="3" width="52" customWidth="1"/>
    <col min="4" max="4" width="8" customWidth="1"/>
    <col min="5" max="5" width="11" customWidth="1"/>
    <col min="6" max="8" width="12" customWidth="1"/>
    <col min="9" max="9" width="15" customWidth="1"/>
  </cols>
  <sheetData>
    <row r="1" spans="1:9" ht="25.95" customHeight="1" x14ac:dyDescent="0.4">
      <c r="A1" s="1" t="s">
        <v>73</v>
      </c>
    </row>
    <row r="2" spans="1:9" x14ac:dyDescent="0.3">
      <c r="A2" s="2" t="s">
        <v>74</v>
      </c>
      <c r="H2" s="13" t="s">
        <v>75</v>
      </c>
      <c r="I2" s="23">
        <f>SUM(I4:I203)</f>
        <v>1639508.4</v>
      </c>
    </row>
    <row r="3" spans="1:9" ht="31.95" customHeight="1" x14ac:dyDescent="0.3">
      <c r="A3" s="12" t="s">
        <v>58</v>
      </c>
      <c r="B3" s="12" t="s">
        <v>76</v>
      </c>
      <c r="C3" s="12" t="s">
        <v>77</v>
      </c>
      <c r="D3" s="12" t="s">
        <v>78</v>
      </c>
      <c r="E3" s="12" t="s">
        <v>79</v>
      </c>
      <c r="F3" s="12" t="s">
        <v>80</v>
      </c>
      <c r="G3" s="12" t="s">
        <v>81</v>
      </c>
      <c r="H3" s="12" t="s">
        <v>82</v>
      </c>
      <c r="I3" s="12" t="s">
        <v>83</v>
      </c>
    </row>
    <row r="4" spans="1:9" ht="30" customHeight="1" x14ac:dyDescent="0.3">
      <c r="A4" s="15" t="s">
        <v>65</v>
      </c>
      <c r="B4" s="15" t="s">
        <v>28</v>
      </c>
      <c r="C4" s="24" t="s">
        <v>84</v>
      </c>
      <c r="D4" s="15" t="s">
        <v>85</v>
      </c>
      <c r="E4" s="25"/>
      <c r="F4" s="22">
        <f>IF($A4="","",SUMIF(Measurements!$A:$A,$A4&amp;"",Measurements!$G:$G))</f>
        <v>66.42</v>
      </c>
      <c r="G4" s="22">
        <f t="shared" ref="G4:G35" si="0">IF(AND($A4="",$C4=""),"",IF($E4&lt;&gt;"",$E4,$F4))</f>
        <v>66.42</v>
      </c>
      <c r="H4" s="26">
        <v>280</v>
      </c>
      <c r="I4" s="27">
        <f t="shared" ref="I4:I35" si="1">IF(OR($G4="",$H4=""),"",ROUND(N($G4)*$H4,2))</f>
        <v>18597.599999999999</v>
      </c>
    </row>
    <row r="5" spans="1:9" ht="30" customHeight="1" x14ac:dyDescent="0.3">
      <c r="A5" s="15" t="s">
        <v>68</v>
      </c>
      <c r="B5" s="15" t="s">
        <v>31</v>
      </c>
      <c r="C5" s="24" t="s">
        <v>86</v>
      </c>
      <c r="D5" s="15" t="s">
        <v>85</v>
      </c>
      <c r="E5" s="25"/>
      <c r="F5" s="22">
        <f>IF($A5="","",SUMIF(Measurements!$A:$A,$A5&amp;"",Measurements!$G:$G))</f>
        <v>2.7</v>
      </c>
      <c r="G5" s="22">
        <f t="shared" si="0"/>
        <v>2.7</v>
      </c>
      <c r="H5" s="26">
        <v>5600</v>
      </c>
      <c r="I5" s="27">
        <f t="shared" si="1"/>
        <v>15120</v>
      </c>
    </row>
    <row r="6" spans="1:9" ht="30" customHeight="1" x14ac:dyDescent="0.3">
      <c r="A6" s="15" t="s">
        <v>87</v>
      </c>
      <c r="B6" s="15" t="s">
        <v>31</v>
      </c>
      <c r="C6" s="24" t="s">
        <v>88</v>
      </c>
      <c r="D6" s="15" t="s">
        <v>85</v>
      </c>
      <c r="E6" s="25">
        <v>38.5</v>
      </c>
      <c r="F6" s="22">
        <f>IF($A6="","",SUMIF(Measurements!$A:$A,$A6&amp;"",Measurements!$G:$G))</f>
        <v>0</v>
      </c>
      <c r="G6" s="22">
        <f t="shared" si="0"/>
        <v>38.5</v>
      </c>
      <c r="H6" s="26">
        <v>7800</v>
      </c>
      <c r="I6" s="27">
        <f t="shared" si="1"/>
        <v>300300</v>
      </c>
    </row>
    <row r="7" spans="1:9" ht="30" customHeight="1" x14ac:dyDescent="0.3">
      <c r="A7" s="15" t="s">
        <v>89</v>
      </c>
      <c r="B7" s="15" t="s">
        <v>34</v>
      </c>
      <c r="C7" s="24" t="s">
        <v>90</v>
      </c>
      <c r="D7" s="15" t="s">
        <v>91</v>
      </c>
      <c r="E7" s="25">
        <v>4200</v>
      </c>
      <c r="F7" s="22">
        <f>IF($A7="","",SUMIF(Measurements!$A:$A,$A7&amp;"",Measurements!$G:$G))</f>
        <v>0</v>
      </c>
      <c r="G7" s="22">
        <f t="shared" si="0"/>
        <v>4200</v>
      </c>
      <c r="H7" s="26">
        <v>78</v>
      </c>
      <c r="I7" s="27">
        <f t="shared" si="1"/>
        <v>327600</v>
      </c>
    </row>
    <row r="8" spans="1:9" ht="30" customHeight="1" x14ac:dyDescent="0.3">
      <c r="A8" s="15" t="s">
        <v>70</v>
      </c>
      <c r="B8" s="15" t="s">
        <v>37</v>
      </c>
      <c r="C8" s="24" t="s">
        <v>92</v>
      </c>
      <c r="D8" s="15" t="s">
        <v>85</v>
      </c>
      <c r="E8" s="25"/>
      <c r="F8" s="22">
        <f>IF($A8="","",SUMIF(Measurements!$A:$A,$A8&amp;"",Measurements!$G:$G))</f>
        <v>29.256</v>
      </c>
      <c r="G8" s="22">
        <f t="shared" si="0"/>
        <v>29.256</v>
      </c>
      <c r="H8" s="26">
        <v>6800</v>
      </c>
      <c r="I8" s="27">
        <f t="shared" si="1"/>
        <v>198940.79999999999</v>
      </c>
    </row>
    <row r="9" spans="1:9" ht="30" customHeight="1" x14ac:dyDescent="0.3">
      <c r="A9" s="15" t="s">
        <v>93</v>
      </c>
      <c r="B9" s="15" t="s">
        <v>40</v>
      </c>
      <c r="C9" s="24" t="s">
        <v>94</v>
      </c>
      <c r="D9" s="15" t="s">
        <v>95</v>
      </c>
      <c r="E9" s="25">
        <v>620</v>
      </c>
      <c r="F9" s="22">
        <f>IF($A9="","",SUMIF(Measurements!$A:$A,$A9&amp;"",Measurements!$G:$G))</f>
        <v>0</v>
      </c>
      <c r="G9" s="22">
        <f t="shared" si="0"/>
        <v>620</v>
      </c>
      <c r="H9" s="26">
        <v>290</v>
      </c>
      <c r="I9" s="27">
        <f t="shared" si="1"/>
        <v>179800</v>
      </c>
    </row>
    <row r="10" spans="1:9" ht="30" customHeight="1" x14ac:dyDescent="0.3">
      <c r="A10" s="15" t="s">
        <v>96</v>
      </c>
      <c r="B10" s="15" t="s">
        <v>42</v>
      </c>
      <c r="C10" s="24" t="s">
        <v>97</v>
      </c>
      <c r="D10" s="15" t="s">
        <v>95</v>
      </c>
      <c r="E10" s="25">
        <v>105</v>
      </c>
      <c r="F10" s="22">
        <f>IF($A10="","",SUMIF(Measurements!$A:$A,$A10&amp;"",Measurements!$G:$G))</f>
        <v>0</v>
      </c>
      <c r="G10" s="22">
        <f t="shared" si="0"/>
        <v>105</v>
      </c>
      <c r="H10" s="26">
        <v>1150</v>
      </c>
      <c r="I10" s="27">
        <f t="shared" si="1"/>
        <v>120750</v>
      </c>
    </row>
    <row r="11" spans="1:9" ht="30" customHeight="1" x14ac:dyDescent="0.3">
      <c r="A11" s="15" t="s">
        <v>98</v>
      </c>
      <c r="B11" s="15" t="s">
        <v>45</v>
      </c>
      <c r="C11" s="24" t="s">
        <v>99</v>
      </c>
      <c r="D11" s="15" t="s">
        <v>95</v>
      </c>
      <c r="E11" s="25">
        <v>14</v>
      </c>
      <c r="F11" s="22">
        <f>IF($A11="","",SUMIF(Measurements!$A:$A,$A11&amp;"",Measurements!$G:$G))</f>
        <v>0</v>
      </c>
      <c r="G11" s="22">
        <f t="shared" si="0"/>
        <v>14</v>
      </c>
      <c r="H11" s="26">
        <v>5200</v>
      </c>
      <c r="I11" s="27">
        <f t="shared" si="1"/>
        <v>72800</v>
      </c>
    </row>
    <row r="12" spans="1:9" ht="30" customHeight="1" x14ac:dyDescent="0.3">
      <c r="A12" s="15" t="s">
        <v>100</v>
      </c>
      <c r="B12" s="15" t="s">
        <v>47</v>
      </c>
      <c r="C12" s="24" t="s">
        <v>101</v>
      </c>
      <c r="D12" s="15" t="s">
        <v>95</v>
      </c>
      <c r="E12" s="25">
        <v>780</v>
      </c>
      <c r="F12" s="22">
        <f>IF($A12="","",SUMIF(Measurements!$A:$A,$A12&amp;"",Measurements!$G:$G))</f>
        <v>0</v>
      </c>
      <c r="G12" s="22">
        <f t="shared" si="0"/>
        <v>780</v>
      </c>
      <c r="H12" s="26">
        <v>165</v>
      </c>
      <c r="I12" s="27">
        <f t="shared" si="1"/>
        <v>128700</v>
      </c>
    </row>
    <row r="13" spans="1:9" ht="30" customHeight="1" x14ac:dyDescent="0.3">
      <c r="A13" s="15" t="s">
        <v>102</v>
      </c>
      <c r="B13" s="15" t="s">
        <v>49</v>
      </c>
      <c r="C13" s="24" t="s">
        <v>103</v>
      </c>
      <c r="D13" s="15" t="s">
        <v>104</v>
      </c>
      <c r="E13" s="25">
        <v>1</v>
      </c>
      <c r="F13" s="22">
        <f>IF($A13="","",SUMIF(Measurements!$A:$A,$A13&amp;"",Measurements!$G:$G))</f>
        <v>0</v>
      </c>
      <c r="G13" s="22">
        <f t="shared" si="0"/>
        <v>1</v>
      </c>
      <c r="H13" s="26">
        <v>145000</v>
      </c>
      <c r="I13" s="27">
        <f t="shared" si="1"/>
        <v>145000</v>
      </c>
    </row>
    <row r="14" spans="1:9" ht="30" customHeight="1" x14ac:dyDescent="0.3">
      <c r="A14" s="15" t="s">
        <v>105</v>
      </c>
      <c r="B14" s="15" t="s">
        <v>51</v>
      </c>
      <c r="C14" s="24" t="s">
        <v>106</v>
      </c>
      <c r="D14" s="15" t="s">
        <v>107</v>
      </c>
      <c r="E14" s="25">
        <v>64</v>
      </c>
      <c r="F14" s="22">
        <f>IF($A14="","",SUMIF(Measurements!$A:$A,$A14&amp;"",Measurements!$G:$G))</f>
        <v>0</v>
      </c>
      <c r="G14" s="22">
        <f t="shared" si="0"/>
        <v>64</v>
      </c>
      <c r="H14" s="26">
        <v>1450</v>
      </c>
      <c r="I14" s="27">
        <f t="shared" si="1"/>
        <v>92800</v>
      </c>
    </row>
    <row r="15" spans="1:9" ht="30" customHeight="1" x14ac:dyDescent="0.3">
      <c r="A15" s="15" t="s">
        <v>108</v>
      </c>
      <c r="B15" s="15" t="s">
        <v>53</v>
      </c>
      <c r="C15" s="24" t="s">
        <v>109</v>
      </c>
      <c r="D15" s="15" t="s">
        <v>95</v>
      </c>
      <c r="E15" s="25">
        <v>115</v>
      </c>
      <c r="F15" s="22">
        <f>IF($A15="","",SUMIF(Measurements!$A:$A,$A15&amp;"",Measurements!$G:$G))</f>
        <v>0</v>
      </c>
      <c r="G15" s="22">
        <f t="shared" si="0"/>
        <v>115</v>
      </c>
      <c r="H15" s="26">
        <v>340</v>
      </c>
      <c r="I15" s="27">
        <f t="shared" si="1"/>
        <v>39100</v>
      </c>
    </row>
    <row r="16" spans="1:9" x14ac:dyDescent="0.3">
      <c r="A16" s="15"/>
      <c r="B16" s="15"/>
      <c r="C16" s="24"/>
      <c r="D16" s="15"/>
      <c r="E16" s="25"/>
      <c r="F16" s="22" t="str">
        <f>IF($A16="","",SUMIF(Measurements!$A:$A,$A16&amp;"",Measurements!$G:$G))</f>
        <v/>
      </c>
      <c r="G16" s="22" t="str">
        <f t="shared" si="0"/>
        <v/>
      </c>
      <c r="H16" s="26"/>
      <c r="I16" s="27" t="str">
        <f t="shared" si="1"/>
        <v/>
      </c>
    </row>
    <row r="17" spans="1:9" x14ac:dyDescent="0.3">
      <c r="A17" s="15"/>
      <c r="B17" s="15"/>
      <c r="C17" s="24"/>
      <c r="D17" s="15"/>
      <c r="E17" s="25"/>
      <c r="F17" s="22" t="str">
        <f>IF($A17="","",SUMIF(Measurements!$A:$A,$A17&amp;"",Measurements!$G:$G))</f>
        <v/>
      </c>
      <c r="G17" s="22" t="str">
        <f t="shared" si="0"/>
        <v/>
      </c>
      <c r="H17" s="26"/>
      <c r="I17" s="27" t="str">
        <f t="shared" si="1"/>
        <v/>
      </c>
    </row>
    <row r="18" spans="1:9" x14ac:dyDescent="0.3">
      <c r="A18" s="15"/>
      <c r="B18" s="15"/>
      <c r="C18" s="24"/>
      <c r="D18" s="15"/>
      <c r="E18" s="25"/>
      <c r="F18" s="22" t="str">
        <f>IF($A18="","",SUMIF(Measurements!$A:$A,$A18&amp;"",Measurements!$G:$G))</f>
        <v/>
      </c>
      <c r="G18" s="22" t="str">
        <f t="shared" si="0"/>
        <v/>
      </c>
      <c r="H18" s="26"/>
      <c r="I18" s="27" t="str">
        <f t="shared" si="1"/>
        <v/>
      </c>
    </row>
    <row r="19" spans="1:9" x14ac:dyDescent="0.3">
      <c r="A19" s="15"/>
      <c r="B19" s="15"/>
      <c r="C19" s="24"/>
      <c r="D19" s="15"/>
      <c r="E19" s="25"/>
      <c r="F19" s="22" t="str">
        <f>IF($A19="","",SUMIF(Measurements!$A:$A,$A19&amp;"",Measurements!$G:$G))</f>
        <v/>
      </c>
      <c r="G19" s="22" t="str">
        <f t="shared" si="0"/>
        <v/>
      </c>
      <c r="H19" s="26"/>
      <c r="I19" s="27" t="str">
        <f t="shared" si="1"/>
        <v/>
      </c>
    </row>
    <row r="20" spans="1:9" x14ac:dyDescent="0.3">
      <c r="A20" s="15"/>
      <c r="B20" s="15"/>
      <c r="C20" s="24"/>
      <c r="D20" s="15"/>
      <c r="E20" s="25"/>
      <c r="F20" s="22" t="str">
        <f>IF($A20="","",SUMIF(Measurements!$A:$A,$A20&amp;"",Measurements!$G:$G))</f>
        <v/>
      </c>
      <c r="G20" s="22" t="str">
        <f t="shared" si="0"/>
        <v/>
      </c>
      <c r="H20" s="26"/>
      <c r="I20" s="27" t="str">
        <f t="shared" si="1"/>
        <v/>
      </c>
    </row>
    <row r="21" spans="1:9" x14ac:dyDescent="0.3">
      <c r="A21" s="15"/>
      <c r="B21" s="15"/>
      <c r="C21" s="24"/>
      <c r="D21" s="15"/>
      <c r="E21" s="25"/>
      <c r="F21" s="22" t="str">
        <f>IF($A21="","",SUMIF(Measurements!$A:$A,$A21&amp;"",Measurements!$G:$G))</f>
        <v/>
      </c>
      <c r="G21" s="22" t="str">
        <f t="shared" si="0"/>
        <v/>
      </c>
      <c r="H21" s="26"/>
      <c r="I21" s="27" t="str">
        <f t="shared" si="1"/>
        <v/>
      </c>
    </row>
    <row r="22" spans="1:9" x14ac:dyDescent="0.3">
      <c r="A22" s="15"/>
      <c r="B22" s="15"/>
      <c r="C22" s="24"/>
      <c r="D22" s="15"/>
      <c r="E22" s="25"/>
      <c r="F22" s="22" t="str">
        <f>IF($A22="","",SUMIF(Measurements!$A:$A,$A22&amp;"",Measurements!$G:$G))</f>
        <v/>
      </c>
      <c r="G22" s="22" t="str">
        <f t="shared" si="0"/>
        <v/>
      </c>
      <c r="H22" s="26"/>
      <c r="I22" s="27" t="str">
        <f t="shared" si="1"/>
        <v/>
      </c>
    </row>
    <row r="23" spans="1:9" x14ac:dyDescent="0.3">
      <c r="A23" s="15"/>
      <c r="B23" s="15"/>
      <c r="C23" s="24"/>
      <c r="D23" s="15"/>
      <c r="E23" s="25"/>
      <c r="F23" s="22" t="str">
        <f>IF($A23="","",SUMIF(Measurements!$A:$A,$A23&amp;"",Measurements!$G:$G))</f>
        <v/>
      </c>
      <c r="G23" s="22" t="str">
        <f t="shared" si="0"/>
        <v/>
      </c>
      <c r="H23" s="26"/>
      <c r="I23" s="27" t="str">
        <f t="shared" si="1"/>
        <v/>
      </c>
    </row>
    <row r="24" spans="1:9" x14ac:dyDescent="0.3">
      <c r="A24" s="15"/>
      <c r="B24" s="15"/>
      <c r="C24" s="24"/>
      <c r="D24" s="15"/>
      <c r="E24" s="25"/>
      <c r="F24" s="22" t="str">
        <f>IF($A24="","",SUMIF(Measurements!$A:$A,$A24&amp;"",Measurements!$G:$G))</f>
        <v/>
      </c>
      <c r="G24" s="22" t="str">
        <f t="shared" si="0"/>
        <v/>
      </c>
      <c r="H24" s="26"/>
      <c r="I24" s="27" t="str">
        <f t="shared" si="1"/>
        <v/>
      </c>
    </row>
    <row r="25" spans="1:9" x14ac:dyDescent="0.3">
      <c r="A25" s="15"/>
      <c r="B25" s="15"/>
      <c r="C25" s="24"/>
      <c r="D25" s="15"/>
      <c r="E25" s="25"/>
      <c r="F25" s="22" t="str">
        <f>IF($A25="","",SUMIF(Measurements!$A:$A,$A25&amp;"",Measurements!$G:$G))</f>
        <v/>
      </c>
      <c r="G25" s="22" t="str">
        <f t="shared" si="0"/>
        <v/>
      </c>
      <c r="H25" s="26"/>
      <c r="I25" s="27" t="str">
        <f t="shared" si="1"/>
        <v/>
      </c>
    </row>
    <row r="26" spans="1:9" x14ac:dyDescent="0.3">
      <c r="A26" s="15"/>
      <c r="B26" s="15"/>
      <c r="C26" s="24"/>
      <c r="D26" s="15"/>
      <c r="E26" s="25"/>
      <c r="F26" s="22" t="str">
        <f>IF($A26="","",SUMIF(Measurements!$A:$A,$A26&amp;"",Measurements!$G:$G))</f>
        <v/>
      </c>
      <c r="G26" s="22" t="str">
        <f t="shared" si="0"/>
        <v/>
      </c>
      <c r="H26" s="26"/>
      <c r="I26" s="27" t="str">
        <f t="shared" si="1"/>
        <v/>
      </c>
    </row>
    <row r="27" spans="1:9" x14ac:dyDescent="0.3">
      <c r="A27" s="15"/>
      <c r="B27" s="15"/>
      <c r="C27" s="24"/>
      <c r="D27" s="15"/>
      <c r="E27" s="25"/>
      <c r="F27" s="22" t="str">
        <f>IF($A27="","",SUMIF(Measurements!$A:$A,$A27&amp;"",Measurements!$G:$G))</f>
        <v/>
      </c>
      <c r="G27" s="22" t="str">
        <f t="shared" si="0"/>
        <v/>
      </c>
      <c r="H27" s="26"/>
      <c r="I27" s="27" t="str">
        <f t="shared" si="1"/>
        <v/>
      </c>
    </row>
    <row r="28" spans="1:9" x14ac:dyDescent="0.3">
      <c r="A28" s="15"/>
      <c r="B28" s="15"/>
      <c r="C28" s="24"/>
      <c r="D28" s="15"/>
      <c r="E28" s="25"/>
      <c r="F28" s="22" t="str">
        <f>IF($A28="","",SUMIF(Measurements!$A:$A,$A28&amp;"",Measurements!$G:$G))</f>
        <v/>
      </c>
      <c r="G28" s="22" t="str">
        <f t="shared" si="0"/>
        <v/>
      </c>
      <c r="H28" s="26"/>
      <c r="I28" s="27" t="str">
        <f t="shared" si="1"/>
        <v/>
      </c>
    </row>
    <row r="29" spans="1:9" x14ac:dyDescent="0.3">
      <c r="A29" s="15"/>
      <c r="B29" s="15"/>
      <c r="C29" s="24"/>
      <c r="D29" s="15"/>
      <c r="E29" s="25"/>
      <c r="F29" s="22" t="str">
        <f>IF($A29="","",SUMIF(Measurements!$A:$A,$A29&amp;"",Measurements!$G:$G))</f>
        <v/>
      </c>
      <c r="G29" s="22" t="str">
        <f t="shared" si="0"/>
        <v/>
      </c>
      <c r="H29" s="26"/>
      <c r="I29" s="27" t="str">
        <f t="shared" si="1"/>
        <v/>
      </c>
    </row>
    <row r="30" spans="1:9" x14ac:dyDescent="0.3">
      <c r="A30" s="15"/>
      <c r="B30" s="15"/>
      <c r="C30" s="24"/>
      <c r="D30" s="15"/>
      <c r="E30" s="25"/>
      <c r="F30" s="22" t="str">
        <f>IF($A30="","",SUMIF(Measurements!$A:$A,$A30&amp;"",Measurements!$G:$G))</f>
        <v/>
      </c>
      <c r="G30" s="22" t="str">
        <f t="shared" si="0"/>
        <v/>
      </c>
      <c r="H30" s="26"/>
      <c r="I30" s="27" t="str">
        <f t="shared" si="1"/>
        <v/>
      </c>
    </row>
    <row r="31" spans="1:9" x14ac:dyDescent="0.3">
      <c r="A31" s="15"/>
      <c r="B31" s="15"/>
      <c r="C31" s="24"/>
      <c r="D31" s="15"/>
      <c r="E31" s="25"/>
      <c r="F31" s="22" t="str">
        <f>IF($A31="","",SUMIF(Measurements!$A:$A,$A31&amp;"",Measurements!$G:$G))</f>
        <v/>
      </c>
      <c r="G31" s="22" t="str">
        <f t="shared" si="0"/>
        <v/>
      </c>
      <c r="H31" s="26"/>
      <c r="I31" s="27" t="str">
        <f t="shared" si="1"/>
        <v/>
      </c>
    </row>
    <row r="32" spans="1:9" x14ac:dyDescent="0.3">
      <c r="A32" s="15"/>
      <c r="B32" s="15"/>
      <c r="C32" s="24"/>
      <c r="D32" s="15"/>
      <c r="E32" s="25"/>
      <c r="F32" s="22" t="str">
        <f>IF($A32="","",SUMIF(Measurements!$A:$A,$A32&amp;"",Measurements!$G:$G))</f>
        <v/>
      </c>
      <c r="G32" s="22" t="str">
        <f t="shared" si="0"/>
        <v/>
      </c>
      <c r="H32" s="26"/>
      <c r="I32" s="27" t="str">
        <f t="shared" si="1"/>
        <v/>
      </c>
    </row>
    <row r="33" spans="1:9" x14ac:dyDescent="0.3">
      <c r="A33" s="15"/>
      <c r="B33" s="15"/>
      <c r="C33" s="24"/>
      <c r="D33" s="15"/>
      <c r="E33" s="25"/>
      <c r="F33" s="22" t="str">
        <f>IF($A33="","",SUMIF(Measurements!$A:$A,$A33&amp;"",Measurements!$G:$G))</f>
        <v/>
      </c>
      <c r="G33" s="22" t="str">
        <f t="shared" si="0"/>
        <v/>
      </c>
      <c r="H33" s="26"/>
      <c r="I33" s="27" t="str">
        <f t="shared" si="1"/>
        <v/>
      </c>
    </row>
    <row r="34" spans="1:9" x14ac:dyDescent="0.3">
      <c r="A34" s="15"/>
      <c r="B34" s="15"/>
      <c r="C34" s="24"/>
      <c r="D34" s="15"/>
      <c r="E34" s="25"/>
      <c r="F34" s="22" t="str">
        <f>IF($A34="","",SUMIF(Measurements!$A:$A,$A34&amp;"",Measurements!$G:$G))</f>
        <v/>
      </c>
      <c r="G34" s="22" t="str">
        <f t="shared" si="0"/>
        <v/>
      </c>
      <c r="H34" s="26"/>
      <c r="I34" s="27" t="str">
        <f t="shared" si="1"/>
        <v/>
      </c>
    </row>
    <row r="35" spans="1:9" x14ac:dyDescent="0.3">
      <c r="A35" s="15"/>
      <c r="B35" s="15"/>
      <c r="C35" s="24"/>
      <c r="D35" s="15"/>
      <c r="E35" s="25"/>
      <c r="F35" s="22" t="str">
        <f>IF($A35="","",SUMIF(Measurements!$A:$A,$A35&amp;"",Measurements!$G:$G))</f>
        <v/>
      </c>
      <c r="G35" s="22" t="str">
        <f t="shared" si="0"/>
        <v/>
      </c>
      <c r="H35" s="26"/>
      <c r="I35" s="27" t="str">
        <f t="shared" si="1"/>
        <v/>
      </c>
    </row>
    <row r="36" spans="1:9" x14ac:dyDescent="0.3">
      <c r="A36" s="15"/>
      <c r="B36" s="15"/>
      <c r="C36" s="24"/>
      <c r="D36" s="15"/>
      <c r="E36" s="25"/>
      <c r="F36" s="22" t="str">
        <f>IF($A36="","",SUMIF(Measurements!$A:$A,$A36&amp;"",Measurements!$G:$G))</f>
        <v/>
      </c>
      <c r="G36" s="22" t="str">
        <f t="shared" ref="G36:G67" si="2">IF(AND($A36="",$C36=""),"",IF($E36&lt;&gt;"",$E36,$F36))</f>
        <v/>
      </c>
      <c r="H36" s="26"/>
      <c r="I36" s="27" t="str">
        <f t="shared" ref="I36:I67" si="3">IF(OR($G36="",$H36=""),"",ROUND(N($G36)*$H36,2))</f>
        <v/>
      </c>
    </row>
    <row r="37" spans="1:9" x14ac:dyDescent="0.3">
      <c r="A37" s="15"/>
      <c r="B37" s="15"/>
      <c r="C37" s="24"/>
      <c r="D37" s="15"/>
      <c r="E37" s="25"/>
      <c r="F37" s="22" t="str">
        <f>IF($A37="","",SUMIF(Measurements!$A:$A,$A37&amp;"",Measurements!$G:$G))</f>
        <v/>
      </c>
      <c r="G37" s="22" t="str">
        <f t="shared" si="2"/>
        <v/>
      </c>
      <c r="H37" s="26"/>
      <c r="I37" s="27" t="str">
        <f t="shared" si="3"/>
        <v/>
      </c>
    </row>
    <row r="38" spans="1:9" x14ac:dyDescent="0.3">
      <c r="A38" s="15"/>
      <c r="B38" s="15"/>
      <c r="C38" s="24"/>
      <c r="D38" s="15"/>
      <c r="E38" s="25"/>
      <c r="F38" s="22" t="str">
        <f>IF($A38="","",SUMIF(Measurements!$A:$A,$A38&amp;"",Measurements!$G:$G))</f>
        <v/>
      </c>
      <c r="G38" s="22" t="str">
        <f t="shared" si="2"/>
        <v/>
      </c>
      <c r="H38" s="26"/>
      <c r="I38" s="27" t="str">
        <f t="shared" si="3"/>
        <v/>
      </c>
    </row>
    <row r="39" spans="1:9" x14ac:dyDescent="0.3">
      <c r="A39" s="15"/>
      <c r="B39" s="15"/>
      <c r="C39" s="24"/>
      <c r="D39" s="15"/>
      <c r="E39" s="25"/>
      <c r="F39" s="22" t="str">
        <f>IF($A39="","",SUMIF(Measurements!$A:$A,$A39&amp;"",Measurements!$G:$G))</f>
        <v/>
      </c>
      <c r="G39" s="22" t="str">
        <f t="shared" si="2"/>
        <v/>
      </c>
      <c r="H39" s="26"/>
      <c r="I39" s="27" t="str">
        <f t="shared" si="3"/>
        <v/>
      </c>
    </row>
    <row r="40" spans="1:9" x14ac:dyDescent="0.3">
      <c r="A40" s="15"/>
      <c r="B40" s="15"/>
      <c r="C40" s="24"/>
      <c r="D40" s="15"/>
      <c r="E40" s="25"/>
      <c r="F40" s="22" t="str">
        <f>IF($A40="","",SUMIF(Measurements!$A:$A,$A40&amp;"",Measurements!$G:$G))</f>
        <v/>
      </c>
      <c r="G40" s="22" t="str">
        <f t="shared" si="2"/>
        <v/>
      </c>
      <c r="H40" s="26"/>
      <c r="I40" s="27" t="str">
        <f t="shared" si="3"/>
        <v/>
      </c>
    </row>
    <row r="41" spans="1:9" x14ac:dyDescent="0.3">
      <c r="A41" s="15"/>
      <c r="B41" s="15"/>
      <c r="C41" s="24"/>
      <c r="D41" s="15"/>
      <c r="E41" s="25"/>
      <c r="F41" s="22" t="str">
        <f>IF($A41="","",SUMIF(Measurements!$A:$A,$A41&amp;"",Measurements!$G:$G))</f>
        <v/>
      </c>
      <c r="G41" s="22" t="str">
        <f t="shared" si="2"/>
        <v/>
      </c>
      <c r="H41" s="26"/>
      <c r="I41" s="27" t="str">
        <f t="shared" si="3"/>
        <v/>
      </c>
    </row>
    <row r="42" spans="1:9" x14ac:dyDescent="0.3">
      <c r="A42" s="15"/>
      <c r="B42" s="15"/>
      <c r="C42" s="24"/>
      <c r="D42" s="15"/>
      <c r="E42" s="25"/>
      <c r="F42" s="22" t="str">
        <f>IF($A42="","",SUMIF(Measurements!$A:$A,$A42&amp;"",Measurements!$G:$G))</f>
        <v/>
      </c>
      <c r="G42" s="22" t="str">
        <f t="shared" si="2"/>
        <v/>
      </c>
      <c r="H42" s="26"/>
      <c r="I42" s="27" t="str">
        <f t="shared" si="3"/>
        <v/>
      </c>
    </row>
    <row r="43" spans="1:9" x14ac:dyDescent="0.3">
      <c r="A43" s="15"/>
      <c r="B43" s="15"/>
      <c r="C43" s="24"/>
      <c r="D43" s="15"/>
      <c r="E43" s="25"/>
      <c r="F43" s="22" t="str">
        <f>IF($A43="","",SUMIF(Measurements!$A:$A,$A43&amp;"",Measurements!$G:$G))</f>
        <v/>
      </c>
      <c r="G43" s="22" t="str">
        <f t="shared" si="2"/>
        <v/>
      </c>
      <c r="H43" s="26"/>
      <c r="I43" s="27" t="str">
        <f t="shared" si="3"/>
        <v/>
      </c>
    </row>
    <row r="44" spans="1:9" x14ac:dyDescent="0.3">
      <c r="A44" s="15"/>
      <c r="B44" s="15"/>
      <c r="C44" s="24"/>
      <c r="D44" s="15"/>
      <c r="E44" s="25"/>
      <c r="F44" s="22" t="str">
        <f>IF($A44="","",SUMIF(Measurements!$A:$A,$A44&amp;"",Measurements!$G:$G))</f>
        <v/>
      </c>
      <c r="G44" s="22" t="str">
        <f t="shared" si="2"/>
        <v/>
      </c>
      <c r="H44" s="26"/>
      <c r="I44" s="27" t="str">
        <f t="shared" si="3"/>
        <v/>
      </c>
    </row>
    <row r="45" spans="1:9" x14ac:dyDescent="0.3">
      <c r="A45" s="15"/>
      <c r="B45" s="15"/>
      <c r="C45" s="24"/>
      <c r="D45" s="15"/>
      <c r="E45" s="25"/>
      <c r="F45" s="22" t="str">
        <f>IF($A45="","",SUMIF(Measurements!$A:$A,$A45&amp;"",Measurements!$G:$G))</f>
        <v/>
      </c>
      <c r="G45" s="22" t="str">
        <f t="shared" si="2"/>
        <v/>
      </c>
      <c r="H45" s="26"/>
      <c r="I45" s="27" t="str">
        <f t="shared" si="3"/>
        <v/>
      </c>
    </row>
    <row r="46" spans="1:9" x14ac:dyDescent="0.3">
      <c r="A46" s="15"/>
      <c r="B46" s="15"/>
      <c r="C46" s="24"/>
      <c r="D46" s="15"/>
      <c r="E46" s="25"/>
      <c r="F46" s="22" t="str">
        <f>IF($A46="","",SUMIF(Measurements!$A:$A,$A46&amp;"",Measurements!$G:$G))</f>
        <v/>
      </c>
      <c r="G46" s="22" t="str">
        <f t="shared" si="2"/>
        <v/>
      </c>
      <c r="H46" s="26"/>
      <c r="I46" s="27" t="str">
        <f t="shared" si="3"/>
        <v/>
      </c>
    </row>
    <row r="47" spans="1:9" x14ac:dyDescent="0.3">
      <c r="A47" s="15"/>
      <c r="B47" s="15"/>
      <c r="C47" s="24"/>
      <c r="D47" s="15"/>
      <c r="E47" s="25"/>
      <c r="F47" s="22" t="str">
        <f>IF($A47="","",SUMIF(Measurements!$A:$A,$A47&amp;"",Measurements!$G:$G))</f>
        <v/>
      </c>
      <c r="G47" s="22" t="str">
        <f t="shared" si="2"/>
        <v/>
      </c>
      <c r="H47" s="26"/>
      <c r="I47" s="27" t="str">
        <f t="shared" si="3"/>
        <v/>
      </c>
    </row>
    <row r="48" spans="1:9" x14ac:dyDescent="0.3">
      <c r="A48" s="15"/>
      <c r="B48" s="15"/>
      <c r="C48" s="24"/>
      <c r="D48" s="15"/>
      <c r="E48" s="25"/>
      <c r="F48" s="22" t="str">
        <f>IF($A48="","",SUMIF(Measurements!$A:$A,$A48&amp;"",Measurements!$G:$G))</f>
        <v/>
      </c>
      <c r="G48" s="22" t="str">
        <f t="shared" si="2"/>
        <v/>
      </c>
      <c r="H48" s="26"/>
      <c r="I48" s="27" t="str">
        <f t="shared" si="3"/>
        <v/>
      </c>
    </row>
    <row r="49" spans="1:9" x14ac:dyDescent="0.3">
      <c r="A49" s="15"/>
      <c r="B49" s="15"/>
      <c r="C49" s="24"/>
      <c r="D49" s="15"/>
      <c r="E49" s="25"/>
      <c r="F49" s="22" t="str">
        <f>IF($A49="","",SUMIF(Measurements!$A:$A,$A49&amp;"",Measurements!$G:$G))</f>
        <v/>
      </c>
      <c r="G49" s="22" t="str">
        <f t="shared" si="2"/>
        <v/>
      </c>
      <c r="H49" s="26"/>
      <c r="I49" s="27" t="str">
        <f t="shared" si="3"/>
        <v/>
      </c>
    </row>
    <row r="50" spans="1:9" x14ac:dyDescent="0.3">
      <c r="A50" s="15"/>
      <c r="B50" s="15"/>
      <c r="C50" s="24"/>
      <c r="D50" s="15"/>
      <c r="E50" s="25"/>
      <c r="F50" s="22" t="str">
        <f>IF($A50="","",SUMIF(Measurements!$A:$A,$A50&amp;"",Measurements!$G:$G))</f>
        <v/>
      </c>
      <c r="G50" s="22" t="str">
        <f t="shared" si="2"/>
        <v/>
      </c>
      <c r="H50" s="26"/>
      <c r="I50" s="27" t="str">
        <f t="shared" si="3"/>
        <v/>
      </c>
    </row>
    <row r="51" spans="1:9" x14ac:dyDescent="0.3">
      <c r="A51" s="15"/>
      <c r="B51" s="15"/>
      <c r="C51" s="24"/>
      <c r="D51" s="15"/>
      <c r="E51" s="25"/>
      <c r="F51" s="22" t="str">
        <f>IF($A51="","",SUMIF(Measurements!$A:$A,$A51&amp;"",Measurements!$G:$G))</f>
        <v/>
      </c>
      <c r="G51" s="22" t="str">
        <f t="shared" si="2"/>
        <v/>
      </c>
      <c r="H51" s="26"/>
      <c r="I51" s="27" t="str">
        <f t="shared" si="3"/>
        <v/>
      </c>
    </row>
    <row r="52" spans="1:9" x14ac:dyDescent="0.3">
      <c r="A52" s="15"/>
      <c r="B52" s="15"/>
      <c r="C52" s="24"/>
      <c r="D52" s="15"/>
      <c r="E52" s="25"/>
      <c r="F52" s="22" t="str">
        <f>IF($A52="","",SUMIF(Measurements!$A:$A,$A52&amp;"",Measurements!$G:$G))</f>
        <v/>
      </c>
      <c r="G52" s="22" t="str">
        <f t="shared" si="2"/>
        <v/>
      </c>
      <c r="H52" s="26"/>
      <c r="I52" s="27" t="str">
        <f t="shared" si="3"/>
        <v/>
      </c>
    </row>
    <row r="53" spans="1:9" x14ac:dyDescent="0.3">
      <c r="A53" s="15"/>
      <c r="B53" s="15"/>
      <c r="C53" s="24"/>
      <c r="D53" s="15"/>
      <c r="E53" s="25"/>
      <c r="F53" s="22" t="str">
        <f>IF($A53="","",SUMIF(Measurements!$A:$A,$A53&amp;"",Measurements!$G:$G))</f>
        <v/>
      </c>
      <c r="G53" s="22" t="str">
        <f t="shared" si="2"/>
        <v/>
      </c>
      <c r="H53" s="26"/>
      <c r="I53" s="27" t="str">
        <f t="shared" si="3"/>
        <v/>
      </c>
    </row>
    <row r="54" spans="1:9" x14ac:dyDescent="0.3">
      <c r="A54" s="15"/>
      <c r="B54" s="15"/>
      <c r="C54" s="24"/>
      <c r="D54" s="15"/>
      <c r="E54" s="25"/>
      <c r="F54" s="22" t="str">
        <f>IF($A54="","",SUMIF(Measurements!$A:$A,$A54&amp;"",Measurements!$G:$G))</f>
        <v/>
      </c>
      <c r="G54" s="22" t="str">
        <f t="shared" si="2"/>
        <v/>
      </c>
      <c r="H54" s="26"/>
      <c r="I54" s="27" t="str">
        <f t="shared" si="3"/>
        <v/>
      </c>
    </row>
    <row r="55" spans="1:9" x14ac:dyDescent="0.3">
      <c r="A55" s="15"/>
      <c r="B55" s="15"/>
      <c r="C55" s="24"/>
      <c r="D55" s="15"/>
      <c r="E55" s="25"/>
      <c r="F55" s="22" t="str">
        <f>IF($A55="","",SUMIF(Measurements!$A:$A,$A55&amp;"",Measurements!$G:$G))</f>
        <v/>
      </c>
      <c r="G55" s="22" t="str">
        <f t="shared" si="2"/>
        <v/>
      </c>
      <c r="H55" s="26"/>
      <c r="I55" s="27" t="str">
        <f t="shared" si="3"/>
        <v/>
      </c>
    </row>
    <row r="56" spans="1:9" x14ac:dyDescent="0.3">
      <c r="A56" s="15"/>
      <c r="B56" s="15"/>
      <c r="C56" s="24"/>
      <c r="D56" s="15"/>
      <c r="E56" s="25"/>
      <c r="F56" s="22" t="str">
        <f>IF($A56="","",SUMIF(Measurements!$A:$A,$A56&amp;"",Measurements!$G:$G))</f>
        <v/>
      </c>
      <c r="G56" s="22" t="str">
        <f t="shared" si="2"/>
        <v/>
      </c>
      <c r="H56" s="26"/>
      <c r="I56" s="27" t="str">
        <f t="shared" si="3"/>
        <v/>
      </c>
    </row>
    <row r="57" spans="1:9" x14ac:dyDescent="0.3">
      <c r="A57" s="15"/>
      <c r="B57" s="15"/>
      <c r="C57" s="24"/>
      <c r="D57" s="15"/>
      <c r="E57" s="25"/>
      <c r="F57" s="22" t="str">
        <f>IF($A57="","",SUMIF(Measurements!$A:$A,$A57&amp;"",Measurements!$G:$G))</f>
        <v/>
      </c>
      <c r="G57" s="22" t="str">
        <f t="shared" si="2"/>
        <v/>
      </c>
      <c r="H57" s="26"/>
      <c r="I57" s="27" t="str">
        <f t="shared" si="3"/>
        <v/>
      </c>
    </row>
    <row r="58" spans="1:9" x14ac:dyDescent="0.3">
      <c r="A58" s="15"/>
      <c r="B58" s="15"/>
      <c r="C58" s="24"/>
      <c r="D58" s="15"/>
      <c r="E58" s="25"/>
      <c r="F58" s="22" t="str">
        <f>IF($A58="","",SUMIF(Measurements!$A:$A,$A58&amp;"",Measurements!$G:$G))</f>
        <v/>
      </c>
      <c r="G58" s="22" t="str">
        <f t="shared" si="2"/>
        <v/>
      </c>
      <c r="H58" s="26"/>
      <c r="I58" s="27" t="str">
        <f t="shared" si="3"/>
        <v/>
      </c>
    </row>
    <row r="59" spans="1:9" x14ac:dyDescent="0.3">
      <c r="A59" s="15"/>
      <c r="B59" s="15"/>
      <c r="C59" s="24"/>
      <c r="D59" s="15"/>
      <c r="E59" s="25"/>
      <c r="F59" s="22" t="str">
        <f>IF($A59="","",SUMIF(Measurements!$A:$A,$A59&amp;"",Measurements!$G:$G))</f>
        <v/>
      </c>
      <c r="G59" s="22" t="str">
        <f t="shared" si="2"/>
        <v/>
      </c>
      <c r="H59" s="26"/>
      <c r="I59" s="27" t="str">
        <f t="shared" si="3"/>
        <v/>
      </c>
    </row>
    <row r="60" spans="1:9" x14ac:dyDescent="0.3">
      <c r="A60" s="15"/>
      <c r="B60" s="15"/>
      <c r="C60" s="24"/>
      <c r="D60" s="15"/>
      <c r="E60" s="25"/>
      <c r="F60" s="22" t="str">
        <f>IF($A60="","",SUMIF(Measurements!$A:$A,$A60&amp;"",Measurements!$G:$G))</f>
        <v/>
      </c>
      <c r="G60" s="22" t="str">
        <f t="shared" si="2"/>
        <v/>
      </c>
      <c r="H60" s="26"/>
      <c r="I60" s="27" t="str">
        <f t="shared" si="3"/>
        <v/>
      </c>
    </row>
    <row r="61" spans="1:9" x14ac:dyDescent="0.3">
      <c r="A61" s="15"/>
      <c r="B61" s="15"/>
      <c r="C61" s="24"/>
      <c r="D61" s="15"/>
      <c r="E61" s="25"/>
      <c r="F61" s="22" t="str">
        <f>IF($A61="","",SUMIF(Measurements!$A:$A,$A61&amp;"",Measurements!$G:$G))</f>
        <v/>
      </c>
      <c r="G61" s="22" t="str">
        <f t="shared" si="2"/>
        <v/>
      </c>
      <c r="H61" s="26"/>
      <c r="I61" s="27" t="str">
        <f t="shared" si="3"/>
        <v/>
      </c>
    </row>
    <row r="62" spans="1:9" x14ac:dyDescent="0.3">
      <c r="A62" s="15"/>
      <c r="B62" s="15"/>
      <c r="C62" s="24"/>
      <c r="D62" s="15"/>
      <c r="E62" s="25"/>
      <c r="F62" s="22" t="str">
        <f>IF($A62="","",SUMIF(Measurements!$A:$A,$A62&amp;"",Measurements!$G:$G))</f>
        <v/>
      </c>
      <c r="G62" s="22" t="str">
        <f t="shared" si="2"/>
        <v/>
      </c>
      <c r="H62" s="26"/>
      <c r="I62" s="27" t="str">
        <f t="shared" si="3"/>
        <v/>
      </c>
    </row>
    <row r="63" spans="1:9" x14ac:dyDescent="0.3">
      <c r="A63" s="15"/>
      <c r="B63" s="15"/>
      <c r="C63" s="24"/>
      <c r="D63" s="15"/>
      <c r="E63" s="25"/>
      <c r="F63" s="22" t="str">
        <f>IF($A63="","",SUMIF(Measurements!$A:$A,$A63&amp;"",Measurements!$G:$G))</f>
        <v/>
      </c>
      <c r="G63" s="22" t="str">
        <f t="shared" si="2"/>
        <v/>
      </c>
      <c r="H63" s="26"/>
      <c r="I63" s="27" t="str">
        <f t="shared" si="3"/>
        <v/>
      </c>
    </row>
    <row r="64" spans="1:9" x14ac:dyDescent="0.3">
      <c r="A64" s="15"/>
      <c r="B64" s="15"/>
      <c r="C64" s="24"/>
      <c r="D64" s="15"/>
      <c r="E64" s="25"/>
      <c r="F64" s="22" t="str">
        <f>IF($A64="","",SUMIF(Measurements!$A:$A,$A64&amp;"",Measurements!$G:$G))</f>
        <v/>
      </c>
      <c r="G64" s="22" t="str">
        <f t="shared" si="2"/>
        <v/>
      </c>
      <c r="H64" s="26"/>
      <c r="I64" s="27" t="str">
        <f t="shared" si="3"/>
        <v/>
      </c>
    </row>
    <row r="65" spans="1:9" x14ac:dyDescent="0.3">
      <c r="A65" s="15"/>
      <c r="B65" s="15"/>
      <c r="C65" s="24"/>
      <c r="D65" s="15"/>
      <c r="E65" s="25"/>
      <c r="F65" s="22" t="str">
        <f>IF($A65="","",SUMIF(Measurements!$A:$A,$A65&amp;"",Measurements!$G:$G))</f>
        <v/>
      </c>
      <c r="G65" s="22" t="str">
        <f t="shared" si="2"/>
        <v/>
      </c>
      <c r="H65" s="26"/>
      <c r="I65" s="27" t="str">
        <f t="shared" si="3"/>
        <v/>
      </c>
    </row>
    <row r="66" spans="1:9" x14ac:dyDescent="0.3">
      <c r="A66" s="15"/>
      <c r="B66" s="15"/>
      <c r="C66" s="24"/>
      <c r="D66" s="15"/>
      <c r="E66" s="25"/>
      <c r="F66" s="22" t="str">
        <f>IF($A66="","",SUMIF(Measurements!$A:$A,$A66&amp;"",Measurements!$G:$G))</f>
        <v/>
      </c>
      <c r="G66" s="22" t="str">
        <f t="shared" si="2"/>
        <v/>
      </c>
      <c r="H66" s="26"/>
      <c r="I66" s="27" t="str">
        <f t="shared" si="3"/>
        <v/>
      </c>
    </row>
    <row r="67" spans="1:9" x14ac:dyDescent="0.3">
      <c r="A67" s="15"/>
      <c r="B67" s="15"/>
      <c r="C67" s="24"/>
      <c r="D67" s="15"/>
      <c r="E67" s="25"/>
      <c r="F67" s="22" t="str">
        <f>IF($A67="","",SUMIF(Measurements!$A:$A,$A67&amp;"",Measurements!$G:$G))</f>
        <v/>
      </c>
      <c r="G67" s="22" t="str">
        <f t="shared" si="2"/>
        <v/>
      </c>
      <c r="H67" s="26"/>
      <c r="I67" s="27" t="str">
        <f t="shared" si="3"/>
        <v/>
      </c>
    </row>
    <row r="68" spans="1:9" x14ac:dyDescent="0.3">
      <c r="A68" s="15"/>
      <c r="B68" s="15"/>
      <c r="C68" s="24"/>
      <c r="D68" s="15"/>
      <c r="E68" s="25"/>
      <c r="F68" s="22" t="str">
        <f>IF($A68="","",SUMIF(Measurements!$A:$A,$A68&amp;"",Measurements!$G:$G))</f>
        <v/>
      </c>
      <c r="G68" s="22" t="str">
        <f t="shared" ref="G68:G99" si="4">IF(AND($A68="",$C68=""),"",IF($E68&lt;&gt;"",$E68,$F68))</f>
        <v/>
      </c>
      <c r="H68" s="26"/>
      <c r="I68" s="27" t="str">
        <f t="shared" ref="I68:I99" si="5">IF(OR($G68="",$H68=""),"",ROUND(N($G68)*$H68,2))</f>
        <v/>
      </c>
    </row>
    <row r="69" spans="1:9" x14ac:dyDescent="0.3">
      <c r="A69" s="15"/>
      <c r="B69" s="15"/>
      <c r="C69" s="24"/>
      <c r="D69" s="15"/>
      <c r="E69" s="25"/>
      <c r="F69" s="22" t="str">
        <f>IF($A69="","",SUMIF(Measurements!$A:$A,$A69&amp;"",Measurements!$G:$G))</f>
        <v/>
      </c>
      <c r="G69" s="22" t="str">
        <f t="shared" si="4"/>
        <v/>
      </c>
      <c r="H69" s="26"/>
      <c r="I69" s="27" t="str">
        <f t="shared" si="5"/>
        <v/>
      </c>
    </row>
    <row r="70" spans="1:9" x14ac:dyDescent="0.3">
      <c r="A70" s="15"/>
      <c r="B70" s="15"/>
      <c r="C70" s="24"/>
      <c r="D70" s="15"/>
      <c r="E70" s="25"/>
      <c r="F70" s="22" t="str">
        <f>IF($A70="","",SUMIF(Measurements!$A:$A,$A70&amp;"",Measurements!$G:$G))</f>
        <v/>
      </c>
      <c r="G70" s="22" t="str">
        <f t="shared" si="4"/>
        <v/>
      </c>
      <c r="H70" s="26"/>
      <c r="I70" s="27" t="str">
        <f t="shared" si="5"/>
        <v/>
      </c>
    </row>
    <row r="71" spans="1:9" x14ac:dyDescent="0.3">
      <c r="A71" s="15"/>
      <c r="B71" s="15"/>
      <c r="C71" s="24"/>
      <c r="D71" s="15"/>
      <c r="E71" s="25"/>
      <c r="F71" s="22" t="str">
        <f>IF($A71="","",SUMIF(Measurements!$A:$A,$A71&amp;"",Measurements!$G:$G))</f>
        <v/>
      </c>
      <c r="G71" s="22" t="str">
        <f t="shared" si="4"/>
        <v/>
      </c>
      <c r="H71" s="26"/>
      <c r="I71" s="27" t="str">
        <f t="shared" si="5"/>
        <v/>
      </c>
    </row>
    <row r="72" spans="1:9" x14ac:dyDescent="0.3">
      <c r="A72" s="15"/>
      <c r="B72" s="15"/>
      <c r="C72" s="24"/>
      <c r="D72" s="15"/>
      <c r="E72" s="25"/>
      <c r="F72" s="22" t="str">
        <f>IF($A72="","",SUMIF(Measurements!$A:$A,$A72&amp;"",Measurements!$G:$G))</f>
        <v/>
      </c>
      <c r="G72" s="22" t="str">
        <f t="shared" si="4"/>
        <v/>
      </c>
      <c r="H72" s="26"/>
      <c r="I72" s="27" t="str">
        <f t="shared" si="5"/>
        <v/>
      </c>
    </row>
    <row r="73" spans="1:9" x14ac:dyDescent="0.3">
      <c r="A73" s="15"/>
      <c r="B73" s="15"/>
      <c r="C73" s="24"/>
      <c r="D73" s="15"/>
      <c r="E73" s="25"/>
      <c r="F73" s="22" t="str">
        <f>IF($A73="","",SUMIF(Measurements!$A:$A,$A73&amp;"",Measurements!$G:$G))</f>
        <v/>
      </c>
      <c r="G73" s="22" t="str">
        <f t="shared" si="4"/>
        <v/>
      </c>
      <c r="H73" s="26"/>
      <c r="I73" s="27" t="str">
        <f t="shared" si="5"/>
        <v/>
      </c>
    </row>
    <row r="74" spans="1:9" x14ac:dyDescent="0.3">
      <c r="A74" s="15"/>
      <c r="B74" s="15"/>
      <c r="C74" s="24"/>
      <c r="D74" s="15"/>
      <c r="E74" s="25"/>
      <c r="F74" s="22" t="str">
        <f>IF($A74="","",SUMIF(Measurements!$A:$A,$A74&amp;"",Measurements!$G:$G))</f>
        <v/>
      </c>
      <c r="G74" s="22" t="str">
        <f t="shared" si="4"/>
        <v/>
      </c>
      <c r="H74" s="26"/>
      <c r="I74" s="27" t="str">
        <f t="shared" si="5"/>
        <v/>
      </c>
    </row>
    <row r="75" spans="1:9" x14ac:dyDescent="0.3">
      <c r="A75" s="15"/>
      <c r="B75" s="15"/>
      <c r="C75" s="24"/>
      <c r="D75" s="15"/>
      <c r="E75" s="25"/>
      <c r="F75" s="22" t="str">
        <f>IF($A75="","",SUMIF(Measurements!$A:$A,$A75&amp;"",Measurements!$G:$G))</f>
        <v/>
      </c>
      <c r="G75" s="22" t="str">
        <f t="shared" si="4"/>
        <v/>
      </c>
      <c r="H75" s="26"/>
      <c r="I75" s="27" t="str">
        <f t="shared" si="5"/>
        <v/>
      </c>
    </row>
    <row r="76" spans="1:9" x14ac:dyDescent="0.3">
      <c r="A76" s="15"/>
      <c r="B76" s="15"/>
      <c r="C76" s="24"/>
      <c r="D76" s="15"/>
      <c r="E76" s="25"/>
      <c r="F76" s="22" t="str">
        <f>IF($A76="","",SUMIF(Measurements!$A:$A,$A76&amp;"",Measurements!$G:$G))</f>
        <v/>
      </c>
      <c r="G76" s="22" t="str">
        <f t="shared" si="4"/>
        <v/>
      </c>
      <c r="H76" s="26"/>
      <c r="I76" s="27" t="str">
        <f t="shared" si="5"/>
        <v/>
      </c>
    </row>
    <row r="77" spans="1:9" x14ac:dyDescent="0.3">
      <c r="A77" s="15"/>
      <c r="B77" s="15"/>
      <c r="C77" s="24"/>
      <c r="D77" s="15"/>
      <c r="E77" s="25"/>
      <c r="F77" s="22" t="str">
        <f>IF($A77="","",SUMIF(Measurements!$A:$A,$A77&amp;"",Measurements!$G:$G))</f>
        <v/>
      </c>
      <c r="G77" s="22" t="str">
        <f t="shared" si="4"/>
        <v/>
      </c>
      <c r="H77" s="26"/>
      <c r="I77" s="27" t="str">
        <f t="shared" si="5"/>
        <v/>
      </c>
    </row>
    <row r="78" spans="1:9" x14ac:dyDescent="0.3">
      <c r="A78" s="15"/>
      <c r="B78" s="15"/>
      <c r="C78" s="24"/>
      <c r="D78" s="15"/>
      <c r="E78" s="25"/>
      <c r="F78" s="22" t="str">
        <f>IF($A78="","",SUMIF(Measurements!$A:$A,$A78&amp;"",Measurements!$G:$G))</f>
        <v/>
      </c>
      <c r="G78" s="22" t="str">
        <f t="shared" si="4"/>
        <v/>
      </c>
      <c r="H78" s="26"/>
      <c r="I78" s="27" t="str">
        <f t="shared" si="5"/>
        <v/>
      </c>
    </row>
    <row r="79" spans="1:9" x14ac:dyDescent="0.3">
      <c r="A79" s="15"/>
      <c r="B79" s="15"/>
      <c r="C79" s="24"/>
      <c r="D79" s="15"/>
      <c r="E79" s="25"/>
      <c r="F79" s="22" t="str">
        <f>IF($A79="","",SUMIF(Measurements!$A:$A,$A79&amp;"",Measurements!$G:$G))</f>
        <v/>
      </c>
      <c r="G79" s="22" t="str">
        <f t="shared" si="4"/>
        <v/>
      </c>
      <c r="H79" s="26"/>
      <c r="I79" s="27" t="str">
        <f t="shared" si="5"/>
        <v/>
      </c>
    </row>
    <row r="80" spans="1:9" x14ac:dyDescent="0.3">
      <c r="A80" s="15"/>
      <c r="B80" s="15"/>
      <c r="C80" s="24"/>
      <c r="D80" s="15"/>
      <c r="E80" s="25"/>
      <c r="F80" s="22" t="str">
        <f>IF($A80="","",SUMIF(Measurements!$A:$A,$A80&amp;"",Measurements!$G:$G))</f>
        <v/>
      </c>
      <c r="G80" s="22" t="str">
        <f t="shared" si="4"/>
        <v/>
      </c>
      <c r="H80" s="26"/>
      <c r="I80" s="27" t="str">
        <f t="shared" si="5"/>
        <v/>
      </c>
    </row>
    <row r="81" spans="1:9" x14ac:dyDescent="0.3">
      <c r="A81" s="15"/>
      <c r="B81" s="15"/>
      <c r="C81" s="24"/>
      <c r="D81" s="15"/>
      <c r="E81" s="25"/>
      <c r="F81" s="22" t="str">
        <f>IF($A81="","",SUMIF(Measurements!$A:$A,$A81&amp;"",Measurements!$G:$G))</f>
        <v/>
      </c>
      <c r="G81" s="22" t="str">
        <f t="shared" si="4"/>
        <v/>
      </c>
      <c r="H81" s="26"/>
      <c r="I81" s="27" t="str">
        <f t="shared" si="5"/>
        <v/>
      </c>
    </row>
    <row r="82" spans="1:9" x14ac:dyDescent="0.3">
      <c r="A82" s="15"/>
      <c r="B82" s="15"/>
      <c r="C82" s="24"/>
      <c r="D82" s="15"/>
      <c r="E82" s="25"/>
      <c r="F82" s="22" t="str">
        <f>IF($A82="","",SUMIF(Measurements!$A:$A,$A82&amp;"",Measurements!$G:$G))</f>
        <v/>
      </c>
      <c r="G82" s="22" t="str">
        <f t="shared" si="4"/>
        <v/>
      </c>
      <c r="H82" s="26"/>
      <c r="I82" s="27" t="str">
        <f t="shared" si="5"/>
        <v/>
      </c>
    </row>
    <row r="83" spans="1:9" x14ac:dyDescent="0.3">
      <c r="A83" s="15"/>
      <c r="B83" s="15"/>
      <c r="C83" s="24"/>
      <c r="D83" s="15"/>
      <c r="E83" s="25"/>
      <c r="F83" s="22" t="str">
        <f>IF($A83="","",SUMIF(Measurements!$A:$A,$A83&amp;"",Measurements!$G:$G))</f>
        <v/>
      </c>
      <c r="G83" s="22" t="str">
        <f t="shared" si="4"/>
        <v/>
      </c>
      <c r="H83" s="26"/>
      <c r="I83" s="27" t="str">
        <f t="shared" si="5"/>
        <v/>
      </c>
    </row>
    <row r="84" spans="1:9" x14ac:dyDescent="0.3">
      <c r="A84" s="15"/>
      <c r="B84" s="15"/>
      <c r="C84" s="24"/>
      <c r="D84" s="15"/>
      <c r="E84" s="25"/>
      <c r="F84" s="22" t="str">
        <f>IF($A84="","",SUMIF(Measurements!$A:$A,$A84&amp;"",Measurements!$G:$G))</f>
        <v/>
      </c>
      <c r="G84" s="22" t="str">
        <f t="shared" si="4"/>
        <v/>
      </c>
      <c r="H84" s="26"/>
      <c r="I84" s="27" t="str">
        <f t="shared" si="5"/>
        <v/>
      </c>
    </row>
    <row r="85" spans="1:9" x14ac:dyDescent="0.3">
      <c r="A85" s="15"/>
      <c r="B85" s="15"/>
      <c r="C85" s="24"/>
      <c r="D85" s="15"/>
      <c r="E85" s="25"/>
      <c r="F85" s="22" t="str">
        <f>IF($A85="","",SUMIF(Measurements!$A:$A,$A85&amp;"",Measurements!$G:$G))</f>
        <v/>
      </c>
      <c r="G85" s="22" t="str">
        <f t="shared" si="4"/>
        <v/>
      </c>
      <c r="H85" s="26"/>
      <c r="I85" s="27" t="str">
        <f t="shared" si="5"/>
        <v/>
      </c>
    </row>
    <row r="86" spans="1:9" x14ac:dyDescent="0.3">
      <c r="A86" s="15"/>
      <c r="B86" s="15"/>
      <c r="C86" s="24"/>
      <c r="D86" s="15"/>
      <c r="E86" s="25"/>
      <c r="F86" s="22" t="str">
        <f>IF($A86="","",SUMIF(Measurements!$A:$A,$A86&amp;"",Measurements!$G:$G))</f>
        <v/>
      </c>
      <c r="G86" s="22" t="str">
        <f t="shared" si="4"/>
        <v/>
      </c>
      <c r="H86" s="26"/>
      <c r="I86" s="27" t="str">
        <f t="shared" si="5"/>
        <v/>
      </c>
    </row>
    <row r="87" spans="1:9" x14ac:dyDescent="0.3">
      <c r="A87" s="15"/>
      <c r="B87" s="15"/>
      <c r="C87" s="24"/>
      <c r="D87" s="15"/>
      <c r="E87" s="25"/>
      <c r="F87" s="22" t="str">
        <f>IF($A87="","",SUMIF(Measurements!$A:$A,$A87&amp;"",Measurements!$G:$G))</f>
        <v/>
      </c>
      <c r="G87" s="22" t="str">
        <f t="shared" si="4"/>
        <v/>
      </c>
      <c r="H87" s="26"/>
      <c r="I87" s="27" t="str">
        <f t="shared" si="5"/>
        <v/>
      </c>
    </row>
    <row r="88" spans="1:9" x14ac:dyDescent="0.3">
      <c r="A88" s="15"/>
      <c r="B88" s="15"/>
      <c r="C88" s="24"/>
      <c r="D88" s="15"/>
      <c r="E88" s="25"/>
      <c r="F88" s="22" t="str">
        <f>IF($A88="","",SUMIF(Measurements!$A:$A,$A88&amp;"",Measurements!$G:$G))</f>
        <v/>
      </c>
      <c r="G88" s="22" t="str">
        <f t="shared" si="4"/>
        <v/>
      </c>
      <c r="H88" s="26"/>
      <c r="I88" s="27" t="str">
        <f t="shared" si="5"/>
        <v/>
      </c>
    </row>
    <row r="89" spans="1:9" x14ac:dyDescent="0.3">
      <c r="A89" s="15"/>
      <c r="B89" s="15"/>
      <c r="C89" s="24"/>
      <c r="D89" s="15"/>
      <c r="E89" s="25"/>
      <c r="F89" s="22" t="str">
        <f>IF($A89="","",SUMIF(Measurements!$A:$A,$A89&amp;"",Measurements!$G:$G))</f>
        <v/>
      </c>
      <c r="G89" s="22" t="str">
        <f t="shared" si="4"/>
        <v/>
      </c>
      <c r="H89" s="26"/>
      <c r="I89" s="27" t="str">
        <f t="shared" si="5"/>
        <v/>
      </c>
    </row>
    <row r="90" spans="1:9" x14ac:dyDescent="0.3">
      <c r="A90" s="15"/>
      <c r="B90" s="15"/>
      <c r="C90" s="24"/>
      <c r="D90" s="15"/>
      <c r="E90" s="25"/>
      <c r="F90" s="22" t="str">
        <f>IF($A90="","",SUMIF(Measurements!$A:$A,$A90&amp;"",Measurements!$G:$G))</f>
        <v/>
      </c>
      <c r="G90" s="22" t="str">
        <f t="shared" si="4"/>
        <v/>
      </c>
      <c r="H90" s="26"/>
      <c r="I90" s="27" t="str">
        <f t="shared" si="5"/>
        <v/>
      </c>
    </row>
    <row r="91" spans="1:9" x14ac:dyDescent="0.3">
      <c r="A91" s="15"/>
      <c r="B91" s="15"/>
      <c r="C91" s="24"/>
      <c r="D91" s="15"/>
      <c r="E91" s="25"/>
      <c r="F91" s="22" t="str">
        <f>IF($A91="","",SUMIF(Measurements!$A:$A,$A91&amp;"",Measurements!$G:$G))</f>
        <v/>
      </c>
      <c r="G91" s="22" t="str">
        <f t="shared" si="4"/>
        <v/>
      </c>
      <c r="H91" s="26"/>
      <c r="I91" s="27" t="str">
        <f t="shared" si="5"/>
        <v/>
      </c>
    </row>
    <row r="92" spans="1:9" x14ac:dyDescent="0.3">
      <c r="A92" s="15"/>
      <c r="B92" s="15"/>
      <c r="C92" s="24"/>
      <c r="D92" s="15"/>
      <c r="E92" s="25"/>
      <c r="F92" s="22" t="str">
        <f>IF($A92="","",SUMIF(Measurements!$A:$A,$A92&amp;"",Measurements!$G:$G))</f>
        <v/>
      </c>
      <c r="G92" s="22" t="str">
        <f t="shared" si="4"/>
        <v/>
      </c>
      <c r="H92" s="26"/>
      <c r="I92" s="27" t="str">
        <f t="shared" si="5"/>
        <v/>
      </c>
    </row>
    <row r="93" spans="1:9" x14ac:dyDescent="0.3">
      <c r="A93" s="15"/>
      <c r="B93" s="15"/>
      <c r="C93" s="24"/>
      <c r="D93" s="15"/>
      <c r="E93" s="25"/>
      <c r="F93" s="22" t="str">
        <f>IF($A93="","",SUMIF(Measurements!$A:$A,$A93&amp;"",Measurements!$G:$G))</f>
        <v/>
      </c>
      <c r="G93" s="22" t="str">
        <f t="shared" si="4"/>
        <v/>
      </c>
      <c r="H93" s="26"/>
      <c r="I93" s="27" t="str">
        <f t="shared" si="5"/>
        <v/>
      </c>
    </row>
    <row r="94" spans="1:9" x14ac:dyDescent="0.3">
      <c r="A94" s="15"/>
      <c r="B94" s="15"/>
      <c r="C94" s="24"/>
      <c r="D94" s="15"/>
      <c r="E94" s="25"/>
      <c r="F94" s="22" t="str">
        <f>IF($A94="","",SUMIF(Measurements!$A:$A,$A94&amp;"",Measurements!$G:$G))</f>
        <v/>
      </c>
      <c r="G94" s="22" t="str">
        <f t="shared" si="4"/>
        <v/>
      </c>
      <c r="H94" s="26"/>
      <c r="I94" s="27" t="str">
        <f t="shared" si="5"/>
        <v/>
      </c>
    </row>
    <row r="95" spans="1:9" x14ac:dyDescent="0.3">
      <c r="A95" s="15"/>
      <c r="B95" s="15"/>
      <c r="C95" s="24"/>
      <c r="D95" s="15"/>
      <c r="E95" s="25"/>
      <c r="F95" s="22" t="str">
        <f>IF($A95="","",SUMIF(Measurements!$A:$A,$A95&amp;"",Measurements!$G:$G))</f>
        <v/>
      </c>
      <c r="G95" s="22" t="str">
        <f t="shared" si="4"/>
        <v/>
      </c>
      <c r="H95" s="26"/>
      <c r="I95" s="27" t="str">
        <f t="shared" si="5"/>
        <v/>
      </c>
    </row>
    <row r="96" spans="1:9" x14ac:dyDescent="0.3">
      <c r="A96" s="15"/>
      <c r="B96" s="15"/>
      <c r="C96" s="24"/>
      <c r="D96" s="15"/>
      <c r="E96" s="25"/>
      <c r="F96" s="22" t="str">
        <f>IF($A96="","",SUMIF(Measurements!$A:$A,$A96&amp;"",Measurements!$G:$G))</f>
        <v/>
      </c>
      <c r="G96" s="22" t="str">
        <f t="shared" si="4"/>
        <v/>
      </c>
      <c r="H96" s="26"/>
      <c r="I96" s="27" t="str">
        <f t="shared" si="5"/>
        <v/>
      </c>
    </row>
    <row r="97" spans="1:9" x14ac:dyDescent="0.3">
      <c r="A97" s="15"/>
      <c r="B97" s="15"/>
      <c r="C97" s="24"/>
      <c r="D97" s="15"/>
      <c r="E97" s="25"/>
      <c r="F97" s="22" t="str">
        <f>IF($A97="","",SUMIF(Measurements!$A:$A,$A97&amp;"",Measurements!$G:$G))</f>
        <v/>
      </c>
      <c r="G97" s="22" t="str">
        <f t="shared" si="4"/>
        <v/>
      </c>
      <c r="H97" s="26"/>
      <c r="I97" s="27" t="str">
        <f t="shared" si="5"/>
        <v/>
      </c>
    </row>
    <row r="98" spans="1:9" x14ac:dyDescent="0.3">
      <c r="A98" s="15"/>
      <c r="B98" s="15"/>
      <c r="C98" s="24"/>
      <c r="D98" s="15"/>
      <c r="E98" s="25"/>
      <c r="F98" s="22" t="str">
        <f>IF($A98="","",SUMIF(Measurements!$A:$A,$A98&amp;"",Measurements!$G:$G))</f>
        <v/>
      </c>
      <c r="G98" s="22" t="str">
        <f t="shared" si="4"/>
        <v/>
      </c>
      <c r="H98" s="26"/>
      <c r="I98" s="27" t="str">
        <f t="shared" si="5"/>
        <v/>
      </c>
    </row>
    <row r="99" spans="1:9" x14ac:dyDescent="0.3">
      <c r="A99" s="15"/>
      <c r="B99" s="15"/>
      <c r="C99" s="24"/>
      <c r="D99" s="15"/>
      <c r="E99" s="25"/>
      <c r="F99" s="22" t="str">
        <f>IF($A99="","",SUMIF(Measurements!$A:$A,$A99&amp;"",Measurements!$G:$G))</f>
        <v/>
      </c>
      <c r="G99" s="22" t="str">
        <f t="shared" si="4"/>
        <v/>
      </c>
      <c r="H99" s="26"/>
      <c r="I99" s="27" t="str">
        <f t="shared" si="5"/>
        <v/>
      </c>
    </row>
    <row r="100" spans="1:9" x14ac:dyDescent="0.3">
      <c r="A100" s="15"/>
      <c r="B100" s="15"/>
      <c r="C100" s="24"/>
      <c r="D100" s="15"/>
      <c r="E100" s="25"/>
      <c r="F100" s="22" t="str">
        <f>IF($A100="","",SUMIF(Measurements!$A:$A,$A100&amp;"",Measurements!$G:$G))</f>
        <v/>
      </c>
      <c r="G100" s="22" t="str">
        <f t="shared" ref="G100:G131" si="6">IF(AND($A100="",$C100=""),"",IF($E100&lt;&gt;"",$E100,$F100))</f>
        <v/>
      </c>
      <c r="H100" s="26"/>
      <c r="I100" s="27" t="str">
        <f t="shared" ref="I100:I131" si="7">IF(OR($G100="",$H100=""),"",ROUND(N($G100)*$H100,2))</f>
        <v/>
      </c>
    </row>
    <row r="101" spans="1:9" x14ac:dyDescent="0.3">
      <c r="A101" s="15"/>
      <c r="B101" s="15"/>
      <c r="C101" s="24"/>
      <c r="D101" s="15"/>
      <c r="E101" s="25"/>
      <c r="F101" s="22" t="str">
        <f>IF($A101="","",SUMIF(Measurements!$A:$A,$A101&amp;"",Measurements!$G:$G))</f>
        <v/>
      </c>
      <c r="G101" s="22" t="str">
        <f t="shared" si="6"/>
        <v/>
      </c>
      <c r="H101" s="26"/>
      <c r="I101" s="27" t="str">
        <f t="shared" si="7"/>
        <v/>
      </c>
    </row>
    <row r="102" spans="1:9" x14ac:dyDescent="0.3">
      <c r="A102" s="15"/>
      <c r="B102" s="15"/>
      <c r="C102" s="24"/>
      <c r="D102" s="15"/>
      <c r="E102" s="25"/>
      <c r="F102" s="22" t="str">
        <f>IF($A102="","",SUMIF(Measurements!$A:$A,$A102&amp;"",Measurements!$G:$G))</f>
        <v/>
      </c>
      <c r="G102" s="22" t="str">
        <f t="shared" si="6"/>
        <v/>
      </c>
      <c r="H102" s="26"/>
      <c r="I102" s="27" t="str">
        <f t="shared" si="7"/>
        <v/>
      </c>
    </row>
    <row r="103" spans="1:9" x14ac:dyDescent="0.3">
      <c r="A103" s="15"/>
      <c r="B103" s="15"/>
      <c r="C103" s="24"/>
      <c r="D103" s="15"/>
      <c r="E103" s="25"/>
      <c r="F103" s="22" t="str">
        <f>IF($A103="","",SUMIF(Measurements!$A:$A,$A103&amp;"",Measurements!$G:$G))</f>
        <v/>
      </c>
      <c r="G103" s="22" t="str">
        <f t="shared" si="6"/>
        <v/>
      </c>
      <c r="H103" s="26"/>
      <c r="I103" s="27" t="str">
        <f t="shared" si="7"/>
        <v/>
      </c>
    </row>
    <row r="104" spans="1:9" x14ac:dyDescent="0.3">
      <c r="A104" s="15"/>
      <c r="B104" s="15"/>
      <c r="C104" s="24"/>
      <c r="D104" s="15"/>
      <c r="E104" s="25"/>
      <c r="F104" s="22" t="str">
        <f>IF($A104="","",SUMIF(Measurements!$A:$A,$A104&amp;"",Measurements!$G:$G))</f>
        <v/>
      </c>
      <c r="G104" s="22" t="str">
        <f t="shared" si="6"/>
        <v/>
      </c>
      <c r="H104" s="26"/>
      <c r="I104" s="27" t="str">
        <f t="shared" si="7"/>
        <v/>
      </c>
    </row>
    <row r="105" spans="1:9" x14ac:dyDescent="0.3">
      <c r="A105" s="15"/>
      <c r="B105" s="15"/>
      <c r="C105" s="24"/>
      <c r="D105" s="15"/>
      <c r="E105" s="25"/>
      <c r="F105" s="22" t="str">
        <f>IF($A105="","",SUMIF(Measurements!$A:$A,$A105&amp;"",Measurements!$G:$G))</f>
        <v/>
      </c>
      <c r="G105" s="22" t="str">
        <f t="shared" si="6"/>
        <v/>
      </c>
      <c r="H105" s="26"/>
      <c r="I105" s="27" t="str">
        <f t="shared" si="7"/>
        <v/>
      </c>
    </row>
    <row r="106" spans="1:9" x14ac:dyDescent="0.3">
      <c r="A106" s="15"/>
      <c r="B106" s="15"/>
      <c r="C106" s="24"/>
      <c r="D106" s="15"/>
      <c r="E106" s="25"/>
      <c r="F106" s="22" t="str">
        <f>IF($A106="","",SUMIF(Measurements!$A:$A,$A106&amp;"",Measurements!$G:$G))</f>
        <v/>
      </c>
      <c r="G106" s="22" t="str">
        <f t="shared" si="6"/>
        <v/>
      </c>
      <c r="H106" s="26"/>
      <c r="I106" s="27" t="str">
        <f t="shared" si="7"/>
        <v/>
      </c>
    </row>
    <row r="107" spans="1:9" x14ac:dyDescent="0.3">
      <c r="A107" s="15"/>
      <c r="B107" s="15"/>
      <c r="C107" s="24"/>
      <c r="D107" s="15"/>
      <c r="E107" s="25"/>
      <c r="F107" s="22" t="str">
        <f>IF($A107="","",SUMIF(Measurements!$A:$A,$A107&amp;"",Measurements!$G:$G))</f>
        <v/>
      </c>
      <c r="G107" s="22" t="str">
        <f t="shared" si="6"/>
        <v/>
      </c>
      <c r="H107" s="26"/>
      <c r="I107" s="27" t="str">
        <f t="shared" si="7"/>
        <v/>
      </c>
    </row>
    <row r="108" spans="1:9" x14ac:dyDescent="0.3">
      <c r="A108" s="15"/>
      <c r="B108" s="15"/>
      <c r="C108" s="24"/>
      <c r="D108" s="15"/>
      <c r="E108" s="25"/>
      <c r="F108" s="22" t="str">
        <f>IF($A108="","",SUMIF(Measurements!$A:$A,$A108&amp;"",Measurements!$G:$G))</f>
        <v/>
      </c>
      <c r="G108" s="22" t="str">
        <f t="shared" si="6"/>
        <v/>
      </c>
      <c r="H108" s="26"/>
      <c r="I108" s="27" t="str">
        <f t="shared" si="7"/>
        <v/>
      </c>
    </row>
    <row r="109" spans="1:9" x14ac:dyDescent="0.3">
      <c r="A109" s="15"/>
      <c r="B109" s="15"/>
      <c r="C109" s="24"/>
      <c r="D109" s="15"/>
      <c r="E109" s="25"/>
      <c r="F109" s="22" t="str">
        <f>IF($A109="","",SUMIF(Measurements!$A:$A,$A109&amp;"",Measurements!$G:$G))</f>
        <v/>
      </c>
      <c r="G109" s="22" t="str">
        <f t="shared" si="6"/>
        <v/>
      </c>
      <c r="H109" s="26"/>
      <c r="I109" s="27" t="str">
        <f t="shared" si="7"/>
        <v/>
      </c>
    </row>
    <row r="110" spans="1:9" x14ac:dyDescent="0.3">
      <c r="A110" s="15"/>
      <c r="B110" s="15"/>
      <c r="C110" s="24"/>
      <c r="D110" s="15"/>
      <c r="E110" s="25"/>
      <c r="F110" s="22" t="str">
        <f>IF($A110="","",SUMIF(Measurements!$A:$A,$A110&amp;"",Measurements!$G:$G))</f>
        <v/>
      </c>
      <c r="G110" s="22" t="str">
        <f t="shared" si="6"/>
        <v/>
      </c>
      <c r="H110" s="26"/>
      <c r="I110" s="27" t="str">
        <f t="shared" si="7"/>
        <v/>
      </c>
    </row>
    <row r="111" spans="1:9" x14ac:dyDescent="0.3">
      <c r="A111" s="15"/>
      <c r="B111" s="15"/>
      <c r="C111" s="24"/>
      <c r="D111" s="15"/>
      <c r="E111" s="25"/>
      <c r="F111" s="22" t="str">
        <f>IF($A111="","",SUMIF(Measurements!$A:$A,$A111&amp;"",Measurements!$G:$G))</f>
        <v/>
      </c>
      <c r="G111" s="22" t="str">
        <f t="shared" si="6"/>
        <v/>
      </c>
      <c r="H111" s="26"/>
      <c r="I111" s="27" t="str">
        <f t="shared" si="7"/>
        <v/>
      </c>
    </row>
    <row r="112" spans="1:9" x14ac:dyDescent="0.3">
      <c r="A112" s="15"/>
      <c r="B112" s="15"/>
      <c r="C112" s="24"/>
      <c r="D112" s="15"/>
      <c r="E112" s="25"/>
      <c r="F112" s="22" t="str">
        <f>IF($A112="","",SUMIF(Measurements!$A:$A,$A112&amp;"",Measurements!$G:$G))</f>
        <v/>
      </c>
      <c r="G112" s="22" t="str">
        <f t="shared" si="6"/>
        <v/>
      </c>
      <c r="H112" s="26"/>
      <c r="I112" s="27" t="str">
        <f t="shared" si="7"/>
        <v/>
      </c>
    </row>
    <row r="113" spans="1:9" x14ac:dyDescent="0.3">
      <c r="A113" s="15"/>
      <c r="B113" s="15"/>
      <c r="C113" s="24"/>
      <c r="D113" s="15"/>
      <c r="E113" s="25"/>
      <c r="F113" s="22" t="str">
        <f>IF($A113="","",SUMIF(Measurements!$A:$A,$A113&amp;"",Measurements!$G:$G))</f>
        <v/>
      </c>
      <c r="G113" s="22" t="str">
        <f t="shared" si="6"/>
        <v/>
      </c>
      <c r="H113" s="26"/>
      <c r="I113" s="27" t="str">
        <f t="shared" si="7"/>
        <v/>
      </c>
    </row>
    <row r="114" spans="1:9" x14ac:dyDescent="0.3">
      <c r="A114" s="15"/>
      <c r="B114" s="15"/>
      <c r="C114" s="24"/>
      <c r="D114" s="15"/>
      <c r="E114" s="25"/>
      <c r="F114" s="22" t="str">
        <f>IF($A114="","",SUMIF(Measurements!$A:$A,$A114&amp;"",Measurements!$G:$G))</f>
        <v/>
      </c>
      <c r="G114" s="22" t="str">
        <f t="shared" si="6"/>
        <v/>
      </c>
      <c r="H114" s="26"/>
      <c r="I114" s="27" t="str">
        <f t="shared" si="7"/>
        <v/>
      </c>
    </row>
    <row r="115" spans="1:9" x14ac:dyDescent="0.3">
      <c r="A115" s="15"/>
      <c r="B115" s="15"/>
      <c r="C115" s="24"/>
      <c r="D115" s="15"/>
      <c r="E115" s="25"/>
      <c r="F115" s="22" t="str">
        <f>IF($A115="","",SUMIF(Measurements!$A:$A,$A115&amp;"",Measurements!$G:$G))</f>
        <v/>
      </c>
      <c r="G115" s="22" t="str">
        <f t="shared" si="6"/>
        <v/>
      </c>
      <c r="H115" s="26"/>
      <c r="I115" s="27" t="str">
        <f t="shared" si="7"/>
        <v/>
      </c>
    </row>
    <row r="116" spans="1:9" x14ac:dyDescent="0.3">
      <c r="A116" s="15"/>
      <c r="B116" s="15"/>
      <c r="C116" s="24"/>
      <c r="D116" s="15"/>
      <c r="E116" s="25"/>
      <c r="F116" s="22" t="str">
        <f>IF($A116="","",SUMIF(Measurements!$A:$A,$A116&amp;"",Measurements!$G:$G))</f>
        <v/>
      </c>
      <c r="G116" s="22" t="str">
        <f t="shared" si="6"/>
        <v/>
      </c>
      <c r="H116" s="26"/>
      <c r="I116" s="27" t="str">
        <f t="shared" si="7"/>
        <v/>
      </c>
    </row>
    <row r="117" spans="1:9" x14ac:dyDescent="0.3">
      <c r="A117" s="15"/>
      <c r="B117" s="15"/>
      <c r="C117" s="24"/>
      <c r="D117" s="15"/>
      <c r="E117" s="25"/>
      <c r="F117" s="22" t="str">
        <f>IF($A117="","",SUMIF(Measurements!$A:$A,$A117&amp;"",Measurements!$G:$G))</f>
        <v/>
      </c>
      <c r="G117" s="22" t="str">
        <f t="shared" si="6"/>
        <v/>
      </c>
      <c r="H117" s="26"/>
      <c r="I117" s="27" t="str">
        <f t="shared" si="7"/>
        <v/>
      </c>
    </row>
    <row r="118" spans="1:9" x14ac:dyDescent="0.3">
      <c r="A118" s="15"/>
      <c r="B118" s="15"/>
      <c r="C118" s="24"/>
      <c r="D118" s="15"/>
      <c r="E118" s="25"/>
      <c r="F118" s="22" t="str">
        <f>IF($A118="","",SUMIF(Measurements!$A:$A,$A118&amp;"",Measurements!$G:$G))</f>
        <v/>
      </c>
      <c r="G118" s="22" t="str">
        <f t="shared" si="6"/>
        <v/>
      </c>
      <c r="H118" s="26"/>
      <c r="I118" s="27" t="str">
        <f t="shared" si="7"/>
        <v/>
      </c>
    </row>
    <row r="119" spans="1:9" x14ac:dyDescent="0.3">
      <c r="A119" s="15"/>
      <c r="B119" s="15"/>
      <c r="C119" s="24"/>
      <c r="D119" s="15"/>
      <c r="E119" s="25"/>
      <c r="F119" s="22" t="str">
        <f>IF($A119="","",SUMIF(Measurements!$A:$A,$A119&amp;"",Measurements!$G:$G))</f>
        <v/>
      </c>
      <c r="G119" s="22" t="str">
        <f t="shared" si="6"/>
        <v/>
      </c>
      <c r="H119" s="26"/>
      <c r="I119" s="27" t="str">
        <f t="shared" si="7"/>
        <v/>
      </c>
    </row>
    <row r="120" spans="1:9" x14ac:dyDescent="0.3">
      <c r="A120" s="15"/>
      <c r="B120" s="15"/>
      <c r="C120" s="24"/>
      <c r="D120" s="15"/>
      <c r="E120" s="25"/>
      <c r="F120" s="22" t="str">
        <f>IF($A120="","",SUMIF(Measurements!$A:$A,$A120&amp;"",Measurements!$G:$G))</f>
        <v/>
      </c>
      <c r="G120" s="22" t="str">
        <f t="shared" si="6"/>
        <v/>
      </c>
      <c r="H120" s="26"/>
      <c r="I120" s="27" t="str">
        <f t="shared" si="7"/>
        <v/>
      </c>
    </row>
    <row r="121" spans="1:9" x14ac:dyDescent="0.3">
      <c r="A121" s="15"/>
      <c r="B121" s="15"/>
      <c r="C121" s="24"/>
      <c r="D121" s="15"/>
      <c r="E121" s="25"/>
      <c r="F121" s="22" t="str">
        <f>IF($A121="","",SUMIF(Measurements!$A:$A,$A121&amp;"",Measurements!$G:$G))</f>
        <v/>
      </c>
      <c r="G121" s="22" t="str">
        <f t="shared" si="6"/>
        <v/>
      </c>
      <c r="H121" s="26"/>
      <c r="I121" s="27" t="str">
        <f t="shared" si="7"/>
        <v/>
      </c>
    </row>
    <row r="122" spans="1:9" x14ac:dyDescent="0.3">
      <c r="A122" s="15"/>
      <c r="B122" s="15"/>
      <c r="C122" s="24"/>
      <c r="D122" s="15"/>
      <c r="E122" s="25"/>
      <c r="F122" s="22" t="str">
        <f>IF($A122="","",SUMIF(Measurements!$A:$A,$A122&amp;"",Measurements!$G:$G))</f>
        <v/>
      </c>
      <c r="G122" s="22" t="str">
        <f t="shared" si="6"/>
        <v/>
      </c>
      <c r="H122" s="26"/>
      <c r="I122" s="27" t="str">
        <f t="shared" si="7"/>
        <v/>
      </c>
    </row>
    <row r="123" spans="1:9" x14ac:dyDescent="0.3">
      <c r="A123" s="15"/>
      <c r="B123" s="15"/>
      <c r="C123" s="24"/>
      <c r="D123" s="15"/>
      <c r="E123" s="25"/>
      <c r="F123" s="22" t="str">
        <f>IF($A123="","",SUMIF(Measurements!$A:$A,$A123&amp;"",Measurements!$G:$G))</f>
        <v/>
      </c>
      <c r="G123" s="22" t="str">
        <f t="shared" si="6"/>
        <v/>
      </c>
      <c r="H123" s="26"/>
      <c r="I123" s="27" t="str">
        <f t="shared" si="7"/>
        <v/>
      </c>
    </row>
    <row r="124" spans="1:9" x14ac:dyDescent="0.3">
      <c r="A124" s="15"/>
      <c r="B124" s="15"/>
      <c r="C124" s="24"/>
      <c r="D124" s="15"/>
      <c r="E124" s="25"/>
      <c r="F124" s="22" t="str">
        <f>IF($A124="","",SUMIF(Measurements!$A:$A,$A124&amp;"",Measurements!$G:$G))</f>
        <v/>
      </c>
      <c r="G124" s="22" t="str">
        <f t="shared" si="6"/>
        <v/>
      </c>
      <c r="H124" s="26"/>
      <c r="I124" s="27" t="str">
        <f t="shared" si="7"/>
        <v/>
      </c>
    </row>
    <row r="125" spans="1:9" x14ac:dyDescent="0.3">
      <c r="A125" s="15"/>
      <c r="B125" s="15"/>
      <c r="C125" s="24"/>
      <c r="D125" s="15"/>
      <c r="E125" s="25"/>
      <c r="F125" s="22" t="str">
        <f>IF($A125="","",SUMIF(Measurements!$A:$A,$A125&amp;"",Measurements!$G:$G))</f>
        <v/>
      </c>
      <c r="G125" s="22" t="str">
        <f t="shared" si="6"/>
        <v/>
      </c>
      <c r="H125" s="26"/>
      <c r="I125" s="27" t="str">
        <f t="shared" si="7"/>
        <v/>
      </c>
    </row>
    <row r="126" spans="1:9" x14ac:dyDescent="0.3">
      <c r="A126" s="15"/>
      <c r="B126" s="15"/>
      <c r="C126" s="24"/>
      <c r="D126" s="15"/>
      <c r="E126" s="25"/>
      <c r="F126" s="22" t="str">
        <f>IF($A126="","",SUMIF(Measurements!$A:$A,$A126&amp;"",Measurements!$G:$G))</f>
        <v/>
      </c>
      <c r="G126" s="22" t="str">
        <f t="shared" si="6"/>
        <v/>
      </c>
      <c r="H126" s="26"/>
      <c r="I126" s="27" t="str">
        <f t="shared" si="7"/>
        <v/>
      </c>
    </row>
    <row r="127" spans="1:9" x14ac:dyDescent="0.3">
      <c r="A127" s="15"/>
      <c r="B127" s="15"/>
      <c r="C127" s="24"/>
      <c r="D127" s="15"/>
      <c r="E127" s="25"/>
      <c r="F127" s="22" t="str">
        <f>IF($A127="","",SUMIF(Measurements!$A:$A,$A127&amp;"",Measurements!$G:$G))</f>
        <v/>
      </c>
      <c r="G127" s="22" t="str">
        <f t="shared" si="6"/>
        <v/>
      </c>
      <c r="H127" s="26"/>
      <c r="I127" s="27" t="str">
        <f t="shared" si="7"/>
        <v/>
      </c>
    </row>
    <row r="128" spans="1:9" x14ac:dyDescent="0.3">
      <c r="A128" s="15"/>
      <c r="B128" s="15"/>
      <c r="C128" s="24"/>
      <c r="D128" s="15"/>
      <c r="E128" s="25"/>
      <c r="F128" s="22" t="str">
        <f>IF($A128="","",SUMIF(Measurements!$A:$A,$A128&amp;"",Measurements!$G:$G))</f>
        <v/>
      </c>
      <c r="G128" s="22" t="str">
        <f t="shared" si="6"/>
        <v/>
      </c>
      <c r="H128" s="26"/>
      <c r="I128" s="27" t="str">
        <f t="shared" si="7"/>
        <v/>
      </c>
    </row>
    <row r="129" spans="1:9" x14ac:dyDescent="0.3">
      <c r="A129" s="15"/>
      <c r="B129" s="15"/>
      <c r="C129" s="24"/>
      <c r="D129" s="15"/>
      <c r="E129" s="25"/>
      <c r="F129" s="22" t="str">
        <f>IF($A129="","",SUMIF(Measurements!$A:$A,$A129&amp;"",Measurements!$G:$G))</f>
        <v/>
      </c>
      <c r="G129" s="22" t="str">
        <f t="shared" si="6"/>
        <v/>
      </c>
      <c r="H129" s="26"/>
      <c r="I129" s="27" t="str">
        <f t="shared" si="7"/>
        <v/>
      </c>
    </row>
    <row r="130" spans="1:9" x14ac:dyDescent="0.3">
      <c r="A130" s="15"/>
      <c r="B130" s="15"/>
      <c r="C130" s="24"/>
      <c r="D130" s="15"/>
      <c r="E130" s="25"/>
      <c r="F130" s="22" t="str">
        <f>IF($A130="","",SUMIF(Measurements!$A:$A,$A130&amp;"",Measurements!$G:$G))</f>
        <v/>
      </c>
      <c r="G130" s="22" t="str">
        <f t="shared" si="6"/>
        <v/>
      </c>
      <c r="H130" s="26"/>
      <c r="I130" s="27" t="str">
        <f t="shared" si="7"/>
        <v/>
      </c>
    </row>
    <row r="131" spans="1:9" x14ac:dyDescent="0.3">
      <c r="A131" s="15"/>
      <c r="B131" s="15"/>
      <c r="C131" s="24"/>
      <c r="D131" s="15"/>
      <c r="E131" s="25"/>
      <c r="F131" s="22" t="str">
        <f>IF($A131="","",SUMIF(Measurements!$A:$A,$A131&amp;"",Measurements!$G:$G))</f>
        <v/>
      </c>
      <c r="G131" s="22" t="str">
        <f t="shared" si="6"/>
        <v/>
      </c>
      <c r="H131" s="26"/>
      <c r="I131" s="27" t="str">
        <f t="shared" si="7"/>
        <v/>
      </c>
    </row>
    <row r="132" spans="1:9" x14ac:dyDescent="0.3">
      <c r="A132" s="15"/>
      <c r="B132" s="15"/>
      <c r="C132" s="24"/>
      <c r="D132" s="15"/>
      <c r="E132" s="25"/>
      <c r="F132" s="22" t="str">
        <f>IF($A132="","",SUMIF(Measurements!$A:$A,$A132&amp;"",Measurements!$G:$G))</f>
        <v/>
      </c>
      <c r="G132" s="22" t="str">
        <f t="shared" ref="G132:G163" si="8">IF(AND($A132="",$C132=""),"",IF($E132&lt;&gt;"",$E132,$F132))</f>
        <v/>
      </c>
      <c r="H132" s="26"/>
      <c r="I132" s="27" t="str">
        <f t="shared" ref="I132:I163" si="9">IF(OR($G132="",$H132=""),"",ROUND(N($G132)*$H132,2))</f>
        <v/>
      </c>
    </row>
    <row r="133" spans="1:9" x14ac:dyDescent="0.3">
      <c r="A133" s="15"/>
      <c r="B133" s="15"/>
      <c r="C133" s="24"/>
      <c r="D133" s="15"/>
      <c r="E133" s="25"/>
      <c r="F133" s="22" t="str">
        <f>IF($A133="","",SUMIF(Measurements!$A:$A,$A133&amp;"",Measurements!$G:$G))</f>
        <v/>
      </c>
      <c r="G133" s="22" t="str">
        <f t="shared" si="8"/>
        <v/>
      </c>
      <c r="H133" s="26"/>
      <c r="I133" s="27" t="str">
        <f t="shared" si="9"/>
        <v/>
      </c>
    </row>
    <row r="134" spans="1:9" x14ac:dyDescent="0.3">
      <c r="A134" s="15"/>
      <c r="B134" s="15"/>
      <c r="C134" s="24"/>
      <c r="D134" s="15"/>
      <c r="E134" s="25"/>
      <c r="F134" s="22" t="str">
        <f>IF($A134="","",SUMIF(Measurements!$A:$A,$A134&amp;"",Measurements!$G:$G))</f>
        <v/>
      </c>
      <c r="G134" s="22" t="str">
        <f t="shared" si="8"/>
        <v/>
      </c>
      <c r="H134" s="26"/>
      <c r="I134" s="27" t="str">
        <f t="shared" si="9"/>
        <v/>
      </c>
    </row>
    <row r="135" spans="1:9" x14ac:dyDescent="0.3">
      <c r="A135" s="15"/>
      <c r="B135" s="15"/>
      <c r="C135" s="24"/>
      <c r="D135" s="15"/>
      <c r="E135" s="25"/>
      <c r="F135" s="22" t="str">
        <f>IF($A135="","",SUMIF(Measurements!$A:$A,$A135&amp;"",Measurements!$G:$G))</f>
        <v/>
      </c>
      <c r="G135" s="22" t="str">
        <f t="shared" si="8"/>
        <v/>
      </c>
      <c r="H135" s="26"/>
      <c r="I135" s="27" t="str">
        <f t="shared" si="9"/>
        <v/>
      </c>
    </row>
    <row r="136" spans="1:9" x14ac:dyDescent="0.3">
      <c r="A136" s="15"/>
      <c r="B136" s="15"/>
      <c r="C136" s="24"/>
      <c r="D136" s="15"/>
      <c r="E136" s="25"/>
      <c r="F136" s="22" t="str">
        <f>IF($A136="","",SUMIF(Measurements!$A:$A,$A136&amp;"",Measurements!$G:$G))</f>
        <v/>
      </c>
      <c r="G136" s="22" t="str">
        <f t="shared" si="8"/>
        <v/>
      </c>
      <c r="H136" s="26"/>
      <c r="I136" s="27" t="str">
        <f t="shared" si="9"/>
        <v/>
      </c>
    </row>
    <row r="137" spans="1:9" x14ac:dyDescent="0.3">
      <c r="A137" s="15"/>
      <c r="B137" s="15"/>
      <c r="C137" s="24"/>
      <c r="D137" s="15"/>
      <c r="E137" s="25"/>
      <c r="F137" s="22" t="str">
        <f>IF($A137="","",SUMIF(Measurements!$A:$A,$A137&amp;"",Measurements!$G:$G))</f>
        <v/>
      </c>
      <c r="G137" s="22" t="str">
        <f t="shared" si="8"/>
        <v/>
      </c>
      <c r="H137" s="26"/>
      <c r="I137" s="27" t="str">
        <f t="shared" si="9"/>
        <v/>
      </c>
    </row>
    <row r="138" spans="1:9" x14ac:dyDescent="0.3">
      <c r="A138" s="15"/>
      <c r="B138" s="15"/>
      <c r="C138" s="24"/>
      <c r="D138" s="15"/>
      <c r="E138" s="25"/>
      <c r="F138" s="22" t="str">
        <f>IF($A138="","",SUMIF(Measurements!$A:$A,$A138&amp;"",Measurements!$G:$G))</f>
        <v/>
      </c>
      <c r="G138" s="22" t="str">
        <f t="shared" si="8"/>
        <v/>
      </c>
      <c r="H138" s="26"/>
      <c r="I138" s="27" t="str">
        <f t="shared" si="9"/>
        <v/>
      </c>
    </row>
    <row r="139" spans="1:9" x14ac:dyDescent="0.3">
      <c r="A139" s="15"/>
      <c r="B139" s="15"/>
      <c r="C139" s="24"/>
      <c r="D139" s="15"/>
      <c r="E139" s="25"/>
      <c r="F139" s="22" t="str">
        <f>IF($A139="","",SUMIF(Measurements!$A:$A,$A139&amp;"",Measurements!$G:$G))</f>
        <v/>
      </c>
      <c r="G139" s="22" t="str">
        <f t="shared" si="8"/>
        <v/>
      </c>
      <c r="H139" s="26"/>
      <c r="I139" s="27" t="str">
        <f t="shared" si="9"/>
        <v/>
      </c>
    </row>
    <row r="140" spans="1:9" x14ac:dyDescent="0.3">
      <c r="A140" s="15"/>
      <c r="B140" s="15"/>
      <c r="C140" s="24"/>
      <c r="D140" s="15"/>
      <c r="E140" s="25"/>
      <c r="F140" s="22" t="str">
        <f>IF($A140="","",SUMIF(Measurements!$A:$A,$A140&amp;"",Measurements!$G:$G))</f>
        <v/>
      </c>
      <c r="G140" s="22" t="str">
        <f t="shared" si="8"/>
        <v/>
      </c>
      <c r="H140" s="26"/>
      <c r="I140" s="27" t="str">
        <f t="shared" si="9"/>
        <v/>
      </c>
    </row>
    <row r="141" spans="1:9" x14ac:dyDescent="0.3">
      <c r="A141" s="15"/>
      <c r="B141" s="15"/>
      <c r="C141" s="24"/>
      <c r="D141" s="15"/>
      <c r="E141" s="25"/>
      <c r="F141" s="22" t="str">
        <f>IF($A141="","",SUMIF(Measurements!$A:$A,$A141&amp;"",Measurements!$G:$G))</f>
        <v/>
      </c>
      <c r="G141" s="22" t="str">
        <f t="shared" si="8"/>
        <v/>
      </c>
      <c r="H141" s="26"/>
      <c r="I141" s="27" t="str">
        <f t="shared" si="9"/>
        <v/>
      </c>
    </row>
    <row r="142" spans="1:9" x14ac:dyDescent="0.3">
      <c r="A142" s="15"/>
      <c r="B142" s="15"/>
      <c r="C142" s="24"/>
      <c r="D142" s="15"/>
      <c r="E142" s="25"/>
      <c r="F142" s="22" t="str">
        <f>IF($A142="","",SUMIF(Measurements!$A:$A,$A142&amp;"",Measurements!$G:$G))</f>
        <v/>
      </c>
      <c r="G142" s="22" t="str">
        <f t="shared" si="8"/>
        <v/>
      </c>
      <c r="H142" s="26"/>
      <c r="I142" s="27" t="str">
        <f t="shared" si="9"/>
        <v/>
      </c>
    </row>
    <row r="143" spans="1:9" x14ac:dyDescent="0.3">
      <c r="A143" s="15"/>
      <c r="B143" s="15"/>
      <c r="C143" s="24"/>
      <c r="D143" s="15"/>
      <c r="E143" s="25"/>
      <c r="F143" s="22" t="str">
        <f>IF($A143="","",SUMIF(Measurements!$A:$A,$A143&amp;"",Measurements!$G:$G))</f>
        <v/>
      </c>
      <c r="G143" s="22" t="str">
        <f t="shared" si="8"/>
        <v/>
      </c>
      <c r="H143" s="26"/>
      <c r="I143" s="27" t="str">
        <f t="shared" si="9"/>
        <v/>
      </c>
    </row>
    <row r="144" spans="1:9" x14ac:dyDescent="0.3">
      <c r="A144" s="15"/>
      <c r="B144" s="15"/>
      <c r="C144" s="24"/>
      <c r="D144" s="15"/>
      <c r="E144" s="25"/>
      <c r="F144" s="22" t="str">
        <f>IF($A144="","",SUMIF(Measurements!$A:$A,$A144&amp;"",Measurements!$G:$G))</f>
        <v/>
      </c>
      <c r="G144" s="22" t="str">
        <f t="shared" si="8"/>
        <v/>
      </c>
      <c r="H144" s="26"/>
      <c r="I144" s="27" t="str">
        <f t="shared" si="9"/>
        <v/>
      </c>
    </row>
    <row r="145" spans="1:9" x14ac:dyDescent="0.3">
      <c r="A145" s="15"/>
      <c r="B145" s="15"/>
      <c r="C145" s="24"/>
      <c r="D145" s="15"/>
      <c r="E145" s="25"/>
      <c r="F145" s="22" t="str">
        <f>IF($A145="","",SUMIF(Measurements!$A:$A,$A145&amp;"",Measurements!$G:$G))</f>
        <v/>
      </c>
      <c r="G145" s="22" t="str">
        <f t="shared" si="8"/>
        <v/>
      </c>
      <c r="H145" s="26"/>
      <c r="I145" s="27" t="str">
        <f t="shared" si="9"/>
        <v/>
      </c>
    </row>
    <row r="146" spans="1:9" x14ac:dyDescent="0.3">
      <c r="A146" s="15"/>
      <c r="B146" s="15"/>
      <c r="C146" s="24"/>
      <c r="D146" s="15"/>
      <c r="E146" s="25"/>
      <c r="F146" s="22" t="str">
        <f>IF($A146="","",SUMIF(Measurements!$A:$A,$A146&amp;"",Measurements!$G:$G))</f>
        <v/>
      </c>
      <c r="G146" s="22" t="str">
        <f t="shared" si="8"/>
        <v/>
      </c>
      <c r="H146" s="26"/>
      <c r="I146" s="27" t="str">
        <f t="shared" si="9"/>
        <v/>
      </c>
    </row>
    <row r="147" spans="1:9" x14ac:dyDescent="0.3">
      <c r="A147" s="15"/>
      <c r="B147" s="15"/>
      <c r="C147" s="24"/>
      <c r="D147" s="15"/>
      <c r="E147" s="25"/>
      <c r="F147" s="22" t="str">
        <f>IF($A147="","",SUMIF(Measurements!$A:$A,$A147&amp;"",Measurements!$G:$G))</f>
        <v/>
      </c>
      <c r="G147" s="22" t="str">
        <f t="shared" si="8"/>
        <v/>
      </c>
      <c r="H147" s="26"/>
      <c r="I147" s="27" t="str">
        <f t="shared" si="9"/>
        <v/>
      </c>
    </row>
    <row r="148" spans="1:9" x14ac:dyDescent="0.3">
      <c r="A148" s="15"/>
      <c r="B148" s="15"/>
      <c r="C148" s="24"/>
      <c r="D148" s="15"/>
      <c r="E148" s="25"/>
      <c r="F148" s="22" t="str">
        <f>IF($A148="","",SUMIF(Measurements!$A:$A,$A148&amp;"",Measurements!$G:$G))</f>
        <v/>
      </c>
      <c r="G148" s="22" t="str">
        <f t="shared" si="8"/>
        <v/>
      </c>
      <c r="H148" s="26"/>
      <c r="I148" s="27" t="str">
        <f t="shared" si="9"/>
        <v/>
      </c>
    </row>
    <row r="149" spans="1:9" x14ac:dyDescent="0.3">
      <c r="A149" s="15"/>
      <c r="B149" s="15"/>
      <c r="C149" s="24"/>
      <c r="D149" s="15"/>
      <c r="E149" s="25"/>
      <c r="F149" s="22" t="str">
        <f>IF($A149="","",SUMIF(Measurements!$A:$A,$A149&amp;"",Measurements!$G:$G))</f>
        <v/>
      </c>
      <c r="G149" s="22" t="str">
        <f t="shared" si="8"/>
        <v/>
      </c>
      <c r="H149" s="26"/>
      <c r="I149" s="27" t="str">
        <f t="shared" si="9"/>
        <v/>
      </c>
    </row>
    <row r="150" spans="1:9" x14ac:dyDescent="0.3">
      <c r="A150" s="15"/>
      <c r="B150" s="15"/>
      <c r="C150" s="24"/>
      <c r="D150" s="15"/>
      <c r="E150" s="25"/>
      <c r="F150" s="22" t="str">
        <f>IF($A150="","",SUMIF(Measurements!$A:$A,$A150&amp;"",Measurements!$G:$G))</f>
        <v/>
      </c>
      <c r="G150" s="22" t="str">
        <f t="shared" si="8"/>
        <v/>
      </c>
      <c r="H150" s="26"/>
      <c r="I150" s="27" t="str">
        <f t="shared" si="9"/>
        <v/>
      </c>
    </row>
    <row r="151" spans="1:9" x14ac:dyDescent="0.3">
      <c r="A151" s="15"/>
      <c r="B151" s="15"/>
      <c r="C151" s="24"/>
      <c r="D151" s="15"/>
      <c r="E151" s="25"/>
      <c r="F151" s="22" t="str">
        <f>IF($A151="","",SUMIF(Measurements!$A:$A,$A151&amp;"",Measurements!$G:$G))</f>
        <v/>
      </c>
      <c r="G151" s="22" t="str">
        <f t="shared" si="8"/>
        <v/>
      </c>
      <c r="H151" s="26"/>
      <c r="I151" s="27" t="str">
        <f t="shared" si="9"/>
        <v/>
      </c>
    </row>
    <row r="152" spans="1:9" x14ac:dyDescent="0.3">
      <c r="A152" s="15"/>
      <c r="B152" s="15"/>
      <c r="C152" s="24"/>
      <c r="D152" s="15"/>
      <c r="E152" s="25"/>
      <c r="F152" s="22" t="str">
        <f>IF($A152="","",SUMIF(Measurements!$A:$A,$A152&amp;"",Measurements!$G:$G))</f>
        <v/>
      </c>
      <c r="G152" s="22" t="str">
        <f t="shared" si="8"/>
        <v/>
      </c>
      <c r="H152" s="26"/>
      <c r="I152" s="27" t="str">
        <f t="shared" si="9"/>
        <v/>
      </c>
    </row>
    <row r="153" spans="1:9" x14ac:dyDescent="0.3">
      <c r="A153" s="15"/>
      <c r="B153" s="15"/>
      <c r="C153" s="24"/>
      <c r="D153" s="15"/>
      <c r="E153" s="25"/>
      <c r="F153" s="22" t="str">
        <f>IF($A153="","",SUMIF(Measurements!$A:$A,$A153&amp;"",Measurements!$G:$G))</f>
        <v/>
      </c>
      <c r="G153" s="22" t="str">
        <f t="shared" si="8"/>
        <v/>
      </c>
      <c r="H153" s="26"/>
      <c r="I153" s="27" t="str">
        <f t="shared" si="9"/>
        <v/>
      </c>
    </row>
    <row r="154" spans="1:9" x14ac:dyDescent="0.3">
      <c r="A154" s="15"/>
      <c r="B154" s="15"/>
      <c r="C154" s="24"/>
      <c r="D154" s="15"/>
      <c r="E154" s="25"/>
      <c r="F154" s="22" t="str">
        <f>IF($A154="","",SUMIF(Measurements!$A:$A,$A154&amp;"",Measurements!$G:$G))</f>
        <v/>
      </c>
      <c r="G154" s="22" t="str">
        <f t="shared" si="8"/>
        <v/>
      </c>
      <c r="H154" s="26"/>
      <c r="I154" s="27" t="str">
        <f t="shared" si="9"/>
        <v/>
      </c>
    </row>
    <row r="155" spans="1:9" x14ac:dyDescent="0.3">
      <c r="A155" s="15"/>
      <c r="B155" s="15"/>
      <c r="C155" s="24"/>
      <c r="D155" s="15"/>
      <c r="E155" s="25"/>
      <c r="F155" s="22" t="str">
        <f>IF($A155="","",SUMIF(Measurements!$A:$A,$A155&amp;"",Measurements!$G:$G))</f>
        <v/>
      </c>
      <c r="G155" s="22" t="str">
        <f t="shared" si="8"/>
        <v/>
      </c>
      <c r="H155" s="26"/>
      <c r="I155" s="27" t="str">
        <f t="shared" si="9"/>
        <v/>
      </c>
    </row>
    <row r="156" spans="1:9" x14ac:dyDescent="0.3">
      <c r="A156" s="15"/>
      <c r="B156" s="15"/>
      <c r="C156" s="24"/>
      <c r="D156" s="15"/>
      <c r="E156" s="25"/>
      <c r="F156" s="22" t="str">
        <f>IF($A156="","",SUMIF(Measurements!$A:$A,$A156&amp;"",Measurements!$G:$G))</f>
        <v/>
      </c>
      <c r="G156" s="22" t="str">
        <f t="shared" si="8"/>
        <v/>
      </c>
      <c r="H156" s="26"/>
      <c r="I156" s="27" t="str">
        <f t="shared" si="9"/>
        <v/>
      </c>
    </row>
    <row r="157" spans="1:9" x14ac:dyDescent="0.3">
      <c r="A157" s="15"/>
      <c r="B157" s="15"/>
      <c r="C157" s="24"/>
      <c r="D157" s="15"/>
      <c r="E157" s="25"/>
      <c r="F157" s="22" t="str">
        <f>IF($A157="","",SUMIF(Measurements!$A:$A,$A157&amp;"",Measurements!$G:$G))</f>
        <v/>
      </c>
      <c r="G157" s="22" t="str">
        <f t="shared" si="8"/>
        <v/>
      </c>
      <c r="H157" s="26"/>
      <c r="I157" s="27" t="str">
        <f t="shared" si="9"/>
        <v/>
      </c>
    </row>
    <row r="158" spans="1:9" x14ac:dyDescent="0.3">
      <c r="A158" s="15"/>
      <c r="B158" s="15"/>
      <c r="C158" s="24"/>
      <c r="D158" s="15"/>
      <c r="E158" s="25"/>
      <c r="F158" s="22" t="str">
        <f>IF($A158="","",SUMIF(Measurements!$A:$A,$A158&amp;"",Measurements!$G:$G))</f>
        <v/>
      </c>
      <c r="G158" s="22" t="str">
        <f t="shared" si="8"/>
        <v/>
      </c>
      <c r="H158" s="26"/>
      <c r="I158" s="27" t="str">
        <f t="shared" si="9"/>
        <v/>
      </c>
    </row>
    <row r="159" spans="1:9" x14ac:dyDescent="0.3">
      <c r="A159" s="15"/>
      <c r="B159" s="15"/>
      <c r="C159" s="24"/>
      <c r="D159" s="15"/>
      <c r="E159" s="25"/>
      <c r="F159" s="22" t="str">
        <f>IF($A159="","",SUMIF(Measurements!$A:$A,$A159&amp;"",Measurements!$G:$G))</f>
        <v/>
      </c>
      <c r="G159" s="22" t="str">
        <f t="shared" si="8"/>
        <v/>
      </c>
      <c r="H159" s="26"/>
      <c r="I159" s="27" t="str">
        <f t="shared" si="9"/>
        <v/>
      </c>
    </row>
    <row r="160" spans="1:9" x14ac:dyDescent="0.3">
      <c r="A160" s="15"/>
      <c r="B160" s="15"/>
      <c r="C160" s="24"/>
      <c r="D160" s="15"/>
      <c r="E160" s="25"/>
      <c r="F160" s="22" t="str">
        <f>IF($A160="","",SUMIF(Measurements!$A:$A,$A160&amp;"",Measurements!$G:$G))</f>
        <v/>
      </c>
      <c r="G160" s="22" t="str">
        <f t="shared" si="8"/>
        <v/>
      </c>
      <c r="H160" s="26"/>
      <c r="I160" s="27" t="str">
        <f t="shared" si="9"/>
        <v/>
      </c>
    </row>
    <row r="161" spans="1:9" x14ac:dyDescent="0.3">
      <c r="A161" s="15"/>
      <c r="B161" s="15"/>
      <c r="C161" s="24"/>
      <c r="D161" s="15"/>
      <c r="E161" s="25"/>
      <c r="F161" s="22" t="str">
        <f>IF($A161="","",SUMIF(Measurements!$A:$A,$A161&amp;"",Measurements!$G:$G))</f>
        <v/>
      </c>
      <c r="G161" s="22" t="str">
        <f t="shared" si="8"/>
        <v/>
      </c>
      <c r="H161" s="26"/>
      <c r="I161" s="27" t="str">
        <f t="shared" si="9"/>
        <v/>
      </c>
    </row>
    <row r="162" spans="1:9" x14ac:dyDescent="0.3">
      <c r="A162" s="15"/>
      <c r="B162" s="15"/>
      <c r="C162" s="24"/>
      <c r="D162" s="15"/>
      <c r="E162" s="25"/>
      <c r="F162" s="22" t="str">
        <f>IF($A162="","",SUMIF(Measurements!$A:$A,$A162&amp;"",Measurements!$G:$G))</f>
        <v/>
      </c>
      <c r="G162" s="22" t="str">
        <f t="shared" si="8"/>
        <v/>
      </c>
      <c r="H162" s="26"/>
      <c r="I162" s="27" t="str">
        <f t="shared" si="9"/>
        <v/>
      </c>
    </row>
    <row r="163" spans="1:9" x14ac:dyDescent="0.3">
      <c r="A163" s="15"/>
      <c r="B163" s="15"/>
      <c r="C163" s="24"/>
      <c r="D163" s="15"/>
      <c r="E163" s="25"/>
      <c r="F163" s="22" t="str">
        <f>IF($A163="","",SUMIF(Measurements!$A:$A,$A163&amp;"",Measurements!$G:$G))</f>
        <v/>
      </c>
      <c r="G163" s="22" t="str">
        <f t="shared" si="8"/>
        <v/>
      </c>
      <c r="H163" s="26"/>
      <c r="I163" s="27" t="str">
        <f t="shared" si="9"/>
        <v/>
      </c>
    </row>
    <row r="164" spans="1:9" x14ac:dyDescent="0.3">
      <c r="A164" s="15"/>
      <c r="B164" s="15"/>
      <c r="C164" s="24"/>
      <c r="D164" s="15"/>
      <c r="E164" s="25"/>
      <c r="F164" s="22" t="str">
        <f>IF($A164="","",SUMIF(Measurements!$A:$A,$A164&amp;"",Measurements!$G:$G))</f>
        <v/>
      </c>
      <c r="G164" s="22" t="str">
        <f t="shared" ref="G164:G195" si="10">IF(AND($A164="",$C164=""),"",IF($E164&lt;&gt;"",$E164,$F164))</f>
        <v/>
      </c>
      <c r="H164" s="26"/>
      <c r="I164" s="27" t="str">
        <f t="shared" ref="I164:I195" si="11">IF(OR($G164="",$H164=""),"",ROUND(N($G164)*$H164,2))</f>
        <v/>
      </c>
    </row>
    <row r="165" spans="1:9" x14ac:dyDescent="0.3">
      <c r="A165" s="15"/>
      <c r="B165" s="15"/>
      <c r="C165" s="24"/>
      <c r="D165" s="15"/>
      <c r="E165" s="25"/>
      <c r="F165" s="22" t="str">
        <f>IF($A165="","",SUMIF(Measurements!$A:$A,$A165&amp;"",Measurements!$G:$G))</f>
        <v/>
      </c>
      <c r="G165" s="22" t="str">
        <f t="shared" si="10"/>
        <v/>
      </c>
      <c r="H165" s="26"/>
      <c r="I165" s="27" t="str">
        <f t="shared" si="11"/>
        <v/>
      </c>
    </row>
    <row r="166" spans="1:9" x14ac:dyDescent="0.3">
      <c r="A166" s="15"/>
      <c r="B166" s="15"/>
      <c r="C166" s="24"/>
      <c r="D166" s="15"/>
      <c r="E166" s="25"/>
      <c r="F166" s="22" t="str">
        <f>IF($A166="","",SUMIF(Measurements!$A:$A,$A166&amp;"",Measurements!$G:$G))</f>
        <v/>
      </c>
      <c r="G166" s="22" t="str">
        <f t="shared" si="10"/>
        <v/>
      </c>
      <c r="H166" s="26"/>
      <c r="I166" s="27" t="str">
        <f t="shared" si="11"/>
        <v/>
      </c>
    </row>
    <row r="167" spans="1:9" x14ac:dyDescent="0.3">
      <c r="A167" s="15"/>
      <c r="B167" s="15"/>
      <c r="C167" s="24"/>
      <c r="D167" s="15"/>
      <c r="E167" s="25"/>
      <c r="F167" s="22" t="str">
        <f>IF($A167="","",SUMIF(Measurements!$A:$A,$A167&amp;"",Measurements!$G:$G))</f>
        <v/>
      </c>
      <c r="G167" s="22" t="str">
        <f t="shared" si="10"/>
        <v/>
      </c>
      <c r="H167" s="26"/>
      <c r="I167" s="27" t="str">
        <f t="shared" si="11"/>
        <v/>
      </c>
    </row>
    <row r="168" spans="1:9" x14ac:dyDescent="0.3">
      <c r="A168" s="15"/>
      <c r="B168" s="15"/>
      <c r="C168" s="24"/>
      <c r="D168" s="15"/>
      <c r="E168" s="25"/>
      <c r="F168" s="22" t="str">
        <f>IF($A168="","",SUMIF(Measurements!$A:$A,$A168&amp;"",Measurements!$G:$G))</f>
        <v/>
      </c>
      <c r="G168" s="22" t="str">
        <f t="shared" si="10"/>
        <v/>
      </c>
      <c r="H168" s="26"/>
      <c r="I168" s="27" t="str">
        <f t="shared" si="11"/>
        <v/>
      </c>
    </row>
    <row r="169" spans="1:9" x14ac:dyDescent="0.3">
      <c r="A169" s="15"/>
      <c r="B169" s="15"/>
      <c r="C169" s="24"/>
      <c r="D169" s="15"/>
      <c r="E169" s="25"/>
      <c r="F169" s="22" t="str">
        <f>IF($A169="","",SUMIF(Measurements!$A:$A,$A169&amp;"",Measurements!$G:$G))</f>
        <v/>
      </c>
      <c r="G169" s="22" t="str">
        <f t="shared" si="10"/>
        <v/>
      </c>
      <c r="H169" s="26"/>
      <c r="I169" s="27" t="str">
        <f t="shared" si="11"/>
        <v/>
      </c>
    </row>
    <row r="170" spans="1:9" x14ac:dyDescent="0.3">
      <c r="A170" s="15"/>
      <c r="B170" s="15"/>
      <c r="C170" s="24"/>
      <c r="D170" s="15"/>
      <c r="E170" s="25"/>
      <c r="F170" s="22" t="str">
        <f>IF($A170="","",SUMIF(Measurements!$A:$A,$A170&amp;"",Measurements!$G:$G))</f>
        <v/>
      </c>
      <c r="G170" s="22" t="str">
        <f t="shared" si="10"/>
        <v/>
      </c>
      <c r="H170" s="26"/>
      <c r="I170" s="27" t="str">
        <f t="shared" si="11"/>
        <v/>
      </c>
    </row>
    <row r="171" spans="1:9" x14ac:dyDescent="0.3">
      <c r="A171" s="15"/>
      <c r="B171" s="15"/>
      <c r="C171" s="24"/>
      <c r="D171" s="15"/>
      <c r="E171" s="25"/>
      <c r="F171" s="22" t="str">
        <f>IF($A171="","",SUMIF(Measurements!$A:$A,$A171&amp;"",Measurements!$G:$G))</f>
        <v/>
      </c>
      <c r="G171" s="22" t="str">
        <f t="shared" si="10"/>
        <v/>
      </c>
      <c r="H171" s="26"/>
      <c r="I171" s="27" t="str">
        <f t="shared" si="11"/>
        <v/>
      </c>
    </row>
    <row r="172" spans="1:9" x14ac:dyDescent="0.3">
      <c r="A172" s="15"/>
      <c r="B172" s="15"/>
      <c r="C172" s="24"/>
      <c r="D172" s="15"/>
      <c r="E172" s="25"/>
      <c r="F172" s="22" t="str">
        <f>IF($A172="","",SUMIF(Measurements!$A:$A,$A172&amp;"",Measurements!$G:$G))</f>
        <v/>
      </c>
      <c r="G172" s="22" t="str">
        <f t="shared" si="10"/>
        <v/>
      </c>
      <c r="H172" s="26"/>
      <c r="I172" s="27" t="str">
        <f t="shared" si="11"/>
        <v/>
      </c>
    </row>
    <row r="173" spans="1:9" x14ac:dyDescent="0.3">
      <c r="A173" s="15"/>
      <c r="B173" s="15"/>
      <c r="C173" s="24"/>
      <c r="D173" s="15"/>
      <c r="E173" s="25"/>
      <c r="F173" s="22" t="str">
        <f>IF($A173="","",SUMIF(Measurements!$A:$A,$A173&amp;"",Measurements!$G:$G))</f>
        <v/>
      </c>
      <c r="G173" s="22" t="str">
        <f t="shared" si="10"/>
        <v/>
      </c>
      <c r="H173" s="26"/>
      <c r="I173" s="27" t="str">
        <f t="shared" si="11"/>
        <v/>
      </c>
    </row>
    <row r="174" spans="1:9" x14ac:dyDescent="0.3">
      <c r="A174" s="15"/>
      <c r="B174" s="15"/>
      <c r="C174" s="24"/>
      <c r="D174" s="15"/>
      <c r="E174" s="25"/>
      <c r="F174" s="22" t="str">
        <f>IF($A174="","",SUMIF(Measurements!$A:$A,$A174&amp;"",Measurements!$G:$G))</f>
        <v/>
      </c>
      <c r="G174" s="22" t="str">
        <f t="shared" si="10"/>
        <v/>
      </c>
      <c r="H174" s="26"/>
      <c r="I174" s="27" t="str">
        <f t="shared" si="11"/>
        <v/>
      </c>
    </row>
    <row r="175" spans="1:9" x14ac:dyDescent="0.3">
      <c r="A175" s="15"/>
      <c r="B175" s="15"/>
      <c r="C175" s="24"/>
      <c r="D175" s="15"/>
      <c r="E175" s="25"/>
      <c r="F175" s="22" t="str">
        <f>IF($A175="","",SUMIF(Measurements!$A:$A,$A175&amp;"",Measurements!$G:$G))</f>
        <v/>
      </c>
      <c r="G175" s="22" t="str">
        <f t="shared" si="10"/>
        <v/>
      </c>
      <c r="H175" s="26"/>
      <c r="I175" s="27" t="str">
        <f t="shared" si="11"/>
        <v/>
      </c>
    </row>
    <row r="176" spans="1:9" x14ac:dyDescent="0.3">
      <c r="A176" s="15"/>
      <c r="B176" s="15"/>
      <c r="C176" s="24"/>
      <c r="D176" s="15"/>
      <c r="E176" s="25"/>
      <c r="F176" s="22" t="str">
        <f>IF($A176="","",SUMIF(Measurements!$A:$A,$A176&amp;"",Measurements!$G:$G))</f>
        <v/>
      </c>
      <c r="G176" s="22" t="str">
        <f t="shared" si="10"/>
        <v/>
      </c>
      <c r="H176" s="26"/>
      <c r="I176" s="27" t="str">
        <f t="shared" si="11"/>
        <v/>
      </c>
    </row>
    <row r="177" spans="1:9" x14ac:dyDescent="0.3">
      <c r="A177" s="15"/>
      <c r="B177" s="15"/>
      <c r="C177" s="24"/>
      <c r="D177" s="15"/>
      <c r="E177" s="25"/>
      <c r="F177" s="22" t="str">
        <f>IF($A177="","",SUMIF(Measurements!$A:$A,$A177&amp;"",Measurements!$G:$G))</f>
        <v/>
      </c>
      <c r="G177" s="22" t="str">
        <f t="shared" si="10"/>
        <v/>
      </c>
      <c r="H177" s="26"/>
      <c r="I177" s="27" t="str">
        <f t="shared" si="11"/>
        <v/>
      </c>
    </row>
    <row r="178" spans="1:9" x14ac:dyDescent="0.3">
      <c r="A178" s="15"/>
      <c r="B178" s="15"/>
      <c r="C178" s="24"/>
      <c r="D178" s="15"/>
      <c r="E178" s="25"/>
      <c r="F178" s="22" t="str">
        <f>IF($A178="","",SUMIF(Measurements!$A:$A,$A178&amp;"",Measurements!$G:$G))</f>
        <v/>
      </c>
      <c r="G178" s="22" t="str">
        <f t="shared" si="10"/>
        <v/>
      </c>
      <c r="H178" s="26"/>
      <c r="I178" s="27" t="str">
        <f t="shared" si="11"/>
        <v/>
      </c>
    </row>
    <row r="179" spans="1:9" x14ac:dyDescent="0.3">
      <c r="A179" s="15"/>
      <c r="B179" s="15"/>
      <c r="C179" s="24"/>
      <c r="D179" s="15"/>
      <c r="E179" s="25"/>
      <c r="F179" s="22" t="str">
        <f>IF($A179="","",SUMIF(Measurements!$A:$A,$A179&amp;"",Measurements!$G:$G))</f>
        <v/>
      </c>
      <c r="G179" s="22" t="str">
        <f t="shared" si="10"/>
        <v/>
      </c>
      <c r="H179" s="26"/>
      <c r="I179" s="27" t="str">
        <f t="shared" si="11"/>
        <v/>
      </c>
    </row>
    <row r="180" spans="1:9" x14ac:dyDescent="0.3">
      <c r="A180" s="15"/>
      <c r="B180" s="15"/>
      <c r="C180" s="24"/>
      <c r="D180" s="15"/>
      <c r="E180" s="25"/>
      <c r="F180" s="22" t="str">
        <f>IF($A180="","",SUMIF(Measurements!$A:$A,$A180&amp;"",Measurements!$G:$G))</f>
        <v/>
      </c>
      <c r="G180" s="22" t="str">
        <f t="shared" si="10"/>
        <v/>
      </c>
      <c r="H180" s="26"/>
      <c r="I180" s="27" t="str">
        <f t="shared" si="11"/>
        <v/>
      </c>
    </row>
    <row r="181" spans="1:9" x14ac:dyDescent="0.3">
      <c r="A181" s="15"/>
      <c r="B181" s="15"/>
      <c r="C181" s="24"/>
      <c r="D181" s="15"/>
      <c r="E181" s="25"/>
      <c r="F181" s="22" t="str">
        <f>IF($A181="","",SUMIF(Measurements!$A:$A,$A181&amp;"",Measurements!$G:$G))</f>
        <v/>
      </c>
      <c r="G181" s="22" t="str">
        <f t="shared" si="10"/>
        <v/>
      </c>
      <c r="H181" s="26"/>
      <c r="I181" s="27" t="str">
        <f t="shared" si="11"/>
        <v/>
      </c>
    </row>
    <row r="182" spans="1:9" x14ac:dyDescent="0.3">
      <c r="A182" s="15"/>
      <c r="B182" s="15"/>
      <c r="C182" s="24"/>
      <c r="D182" s="15"/>
      <c r="E182" s="25"/>
      <c r="F182" s="22" t="str">
        <f>IF($A182="","",SUMIF(Measurements!$A:$A,$A182&amp;"",Measurements!$G:$G))</f>
        <v/>
      </c>
      <c r="G182" s="22" t="str">
        <f t="shared" si="10"/>
        <v/>
      </c>
      <c r="H182" s="26"/>
      <c r="I182" s="27" t="str">
        <f t="shared" si="11"/>
        <v/>
      </c>
    </row>
    <row r="183" spans="1:9" x14ac:dyDescent="0.3">
      <c r="A183" s="15"/>
      <c r="B183" s="15"/>
      <c r="C183" s="24"/>
      <c r="D183" s="15"/>
      <c r="E183" s="25"/>
      <c r="F183" s="22" t="str">
        <f>IF($A183="","",SUMIF(Measurements!$A:$A,$A183&amp;"",Measurements!$G:$G))</f>
        <v/>
      </c>
      <c r="G183" s="22" t="str">
        <f t="shared" si="10"/>
        <v/>
      </c>
      <c r="H183" s="26"/>
      <c r="I183" s="27" t="str">
        <f t="shared" si="11"/>
        <v/>
      </c>
    </row>
    <row r="184" spans="1:9" x14ac:dyDescent="0.3">
      <c r="A184" s="15"/>
      <c r="B184" s="15"/>
      <c r="C184" s="24"/>
      <c r="D184" s="15"/>
      <c r="E184" s="25"/>
      <c r="F184" s="22" t="str">
        <f>IF($A184="","",SUMIF(Measurements!$A:$A,$A184&amp;"",Measurements!$G:$G))</f>
        <v/>
      </c>
      <c r="G184" s="22" t="str">
        <f t="shared" si="10"/>
        <v/>
      </c>
      <c r="H184" s="26"/>
      <c r="I184" s="27" t="str">
        <f t="shared" si="11"/>
        <v/>
      </c>
    </row>
    <row r="185" spans="1:9" x14ac:dyDescent="0.3">
      <c r="A185" s="15"/>
      <c r="B185" s="15"/>
      <c r="C185" s="24"/>
      <c r="D185" s="15"/>
      <c r="E185" s="25"/>
      <c r="F185" s="22" t="str">
        <f>IF($A185="","",SUMIF(Measurements!$A:$A,$A185&amp;"",Measurements!$G:$G))</f>
        <v/>
      </c>
      <c r="G185" s="22" t="str">
        <f t="shared" si="10"/>
        <v/>
      </c>
      <c r="H185" s="26"/>
      <c r="I185" s="27" t="str">
        <f t="shared" si="11"/>
        <v/>
      </c>
    </row>
    <row r="186" spans="1:9" x14ac:dyDescent="0.3">
      <c r="A186" s="15"/>
      <c r="B186" s="15"/>
      <c r="C186" s="24"/>
      <c r="D186" s="15"/>
      <c r="E186" s="25"/>
      <c r="F186" s="22" t="str">
        <f>IF($A186="","",SUMIF(Measurements!$A:$A,$A186&amp;"",Measurements!$G:$G))</f>
        <v/>
      </c>
      <c r="G186" s="22" t="str">
        <f t="shared" si="10"/>
        <v/>
      </c>
      <c r="H186" s="26"/>
      <c r="I186" s="27" t="str">
        <f t="shared" si="11"/>
        <v/>
      </c>
    </row>
    <row r="187" spans="1:9" x14ac:dyDescent="0.3">
      <c r="A187" s="15"/>
      <c r="B187" s="15"/>
      <c r="C187" s="24"/>
      <c r="D187" s="15"/>
      <c r="E187" s="25"/>
      <c r="F187" s="22" t="str">
        <f>IF($A187="","",SUMIF(Measurements!$A:$A,$A187&amp;"",Measurements!$G:$G))</f>
        <v/>
      </c>
      <c r="G187" s="22" t="str">
        <f t="shared" si="10"/>
        <v/>
      </c>
      <c r="H187" s="26"/>
      <c r="I187" s="27" t="str">
        <f t="shared" si="11"/>
        <v/>
      </c>
    </row>
    <row r="188" spans="1:9" x14ac:dyDescent="0.3">
      <c r="A188" s="15"/>
      <c r="B188" s="15"/>
      <c r="C188" s="24"/>
      <c r="D188" s="15"/>
      <c r="E188" s="25"/>
      <c r="F188" s="22" t="str">
        <f>IF($A188="","",SUMIF(Measurements!$A:$A,$A188&amp;"",Measurements!$G:$G))</f>
        <v/>
      </c>
      <c r="G188" s="22" t="str">
        <f t="shared" si="10"/>
        <v/>
      </c>
      <c r="H188" s="26"/>
      <c r="I188" s="27" t="str">
        <f t="shared" si="11"/>
        <v/>
      </c>
    </row>
    <row r="189" spans="1:9" x14ac:dyDescent="0.3">
      <c r="A189" s="15"/>
      <c r="B189" s="15"/>
      <c r="C189" s="24"/>
      <c r="D189" s="15"/>
      <c r="E189" s="25"/>
      <c r="F189" s="22" t="str">
        <f>IF($A189="","",SUMIF(Measurements!$A:$A,$A189&amp;"",Measurements!$G:$G))</f>
        <v/>
      </c>
      <c r="G189" s="22" t="str">
        <f t="shared" si="10"/>
        <v/>
      </c>
      <c r="H189" s="26"/>
      <c r="I189" s="27" t="str">
        <f t="shared" si="11"/>
        <v/>
      </c>
    </row>
    <row r="190" spans="1:9" x14ac:dyDescent="0.3">
      <c r="A190" s="15"/>
      <c r="B190" s="15"/>
      <c r="C190" s="24"/>
      <c r="D190" s="15"/>
      <c r="E190" s="25"/>
      <c r="F190" s="22" t="str">
        <f>IF($A190="","",SUMIF(Measurements!$A:$A,$A190&amp;"",Measurements!$G:$G))</f>
        <v/>
      </c>
      <c r="G190" s="22" t="str">
        <f t="shared" si="10"/>
        <v/>
      </c>
      <c r="H190" s="26"/>
      <c r="I190" s="27" t="str">
        <f t="shared" si="11"/>
        <v/>
      </c>
    </row>
    <row r="191" spans="1:9" x14ac:dyDescent="0.3">
      <c r="A191" s="15"/>
      <c r="B191" s="15"/>
      <c r="C191" s="24"/>
      <c r="D191" s="15"/>
      <c r="E191" s="25"/>
      <c r="F191" s="22" t="str">
        <f>IF($A191="","",SUMIF(Measurements!$A:$A,$A191&amp;"",Measurements!$G:$G))</f>
        <v/>
      </c>
      <c r="G191" s="22" t="str">
        <f t="shared" si="10"/>
        <v/>
      </c>
      <c r="H191" s="26"/>
      <c r="I191" s="27" t="str">
        <f t="shared" si="11"/>
        <v/>
      </c>
    </row>
    <row r="192" spans="1:9" x14ac:dyDescent="0.3">
      <c r="A192" s="15"/>
      <c r="B192" s="15"/>
      <c r="C192" s="24"/>
      <c r="D192" s="15"/>
      <c r="E192" s="25"/>
      <c r="F192" s="22" t="str">
        <f>IF($A192="","",SUMIF(Measurements!$A:$A,$A192&amp;"",Measurements!$G:$G))</f>
        <v/>
      </c>
      <c r="G192" s="22" t="str">
        <f t="shared" si="10"/>
        <v/>
      </c>
      <c r="H192" s="26"/>
      <c r="I192" s="27" t="str">
        <f t="shared" si="11"/>
        <v/>
      </c>
    </row>
    <row r="193" spans="1:9" x14ac:dyDescent="0.3">
      <c r="A193" s="15"/>
      <c r="B193" s="15"/>
      <c r="C193" s="24"/>
      <c r="D193" s="15"/>
      <c r="E193" s="25"/>
      <c r="F193" s="22" t="str">
        <f>IF($A193="","",SUMIF(Measurements!$A:$A,$A193&amp;"",Measurements!$G:$G))</f>
        <v/>
      </c>
      <c r="G193" s="22" t="str">
        <f t="shared" si="10"/>
        <v/>
      </c>
      <c r="H193" s="26"/>
      <c r="I193" s="27" t="str">
        <f t="shared" si="11"/>
        <v/>
      </c>
    </row>
    <row r="194" spans="1:9" x14ac:dyDescent="0.3">
      <c r="A194" s="15"/>
      <c r="B194" s="15"/>
      <c r="C194" s="24"/>
      <c r="D194" s="15"/>
      <c r="E194" s="25"/>
      <c r="F194" s="22" t="str">
        <f>IF($A194="","",SUMIF(Measurements!$A:$A,$A194&amp;"",Measurements!$G:$G))</f>
        <v/>
      </c>
      <c r="G194" s="22" t="str">
        <f t="shared" si="10"/>
        <v/>
      </c>
      <c r="H194" s="26"/>
      <c r="I194" s="27" t="str">
        <f t="shared" si="11"/>
        <v/>
      </c>
    </row>
    <row r="195" spans="1:9" x14ac:dyDescent="0.3">
      <c r="A195" s="15"/>
      <c r="B195" s="15"/>
      <c r="C195" s="24"/>
      <c r="D195" s="15"/>
      <c r="E195" s="25"/>
      <c r="F195" s="22" t="str">
        <f>IF($A195="","",SUMIF(Measurements!$A:$A,$A195&amp;"",Measurements!$G:$G))</f>
        <v/>
      </c>
      <c r="G195" s="22" t="str">
        <f t="shared" si="10"/>
        <v/>
      </c>
      <c r="H195" s="26"/>
      <c r="I195" s="27" t="str">
        <f t="shared" si="11"/>
        <v/>
      </c>
    </row>
    <row r="196" spans="1:9" x14ac:dyDescent="0.3">
      <c r="A196" s="15"/>
      <c r="B196" s="15"/>
      <c r="C196" s="24"/>
      <c r="D196" s="15"/>
      <c r="E196" s="25"/>
      <c r="F196" s="22" t="str">
        <f>IF($A196="","",SUMIF(Measurements!$A:$A,$A196&amp;"",Measurements!$G:$G))</f>
        <v/>
      </c>
      <c r="G196" s="22" t="str">
        <f t="shared" ref="G196:G203" si="12">IF(AND($A196="",$C196=""),"",IF($E196&lt;&gt;"",$E196,$F196))</f>
        <v/>
      </c>
      <c r="H196" s="26"/>
      <c r="I196" s="27" t="str">
        <f t="shared" ref="I196:I203" si="13">IF(OR($G196="",$H196=""),"",ROUND(N($G196)*$H196,2))</f>
        <v/>
      </c>
    </row>
    <row r="197" spans="1:9" x14ac:dyDescent="0.3">
      <c r="A197" s="15"/>
      <c r="B197" s="15"/>
      <c r="C197" s="24"/>
      <c r="D197" s="15"/>
      <c r="E197" s="25"/>
      <c r="F197" s="22" t="str">
        <f>IF($A197="","",SUMIF(Measurements!$A:$A,$A197&amp;"",Measurements!$G:$G))</f>
        <v/>
      </c>
      <c r="G197" s="22" t="str">
        <f t="shared" si="12"/>
        <v/>
      </c>
      <c r="H197" s="26"/>
      <c r="I197" s="27" t="str">
        <f t="shared" si="13"/>
        <v/>
      </c>
    </row>
    <row r="198" spans="1:9" x14ac:dyDescent="0.3">
      <c r="A198" s="15"/>
      <c r="B198" s="15"/>
      <c r="C198" s="24"/>
      <c r="D198" s="15"/>
      <c r="E198" s="25"/>
      <c r="F198" s="22" t="str">
        <f>IF($A198="","",SUMIF(Measurements!$A:$A,$A198&amp;"",Measurements!$G:$G))</f>
        <v/>
      </c>
      <c r="G198" s="22" t="str">
        <f t="shared" si="12"/>
        <v/>
      </c>
      <c r="H198" s="26"/>
      <c r="I198" s="27" t="str">
        <f t="shared" si="13"/>
        <v/>
      </c>
    </row>
    <row r="199" spans="1:9" x14ac:dyDescent="0.3">
      <c r="A199" s="15"/>
      <c r="B199" s="15"/>
      <c r="C199" s="24"/>
      <c r="D199" s="15"/>
      <c r="E199" s="25"/>
      <c r="F199" s="22" t="str">
        <f>IF($A199="","",SUMIF(Measurements!$A:$A,$A199&amp;"",Measurements!$G:$G))</f>
        <v/>
      </c>
      <c r="G199" s="22" t="str">
        <f t="shared" si="12"/>
        <v/>
      </c>
      <c r="H199" s="26"/>
      <c r="I199" s="27" t="str">
        <f t="shared" si="13"/>
        <v/>
      </c>
    </row>
    <row r="200" spans="1:9" x14ac:dyDescent="0.3">
      <c r="A200" s="15"/>
      <c r="B200" s="15"/>
      <c r="C200" s="24"/>
      <c r="D200" s="15"/>
      <c r="E200" s="25"/>
      <c r="F200" s="22" t="str">
        <f>IF($A200="","",SUMIF(Measurements!$A:$A,$A200&amp;"",Measurements!$G:$G))</f>
        <v/>
      </c>
      <c r="G200" s="22" t="str">
        <f t="shared" si="12"/>
        <v/>
      </c>
      <c r="H200" s="26"/>
      <c r="I200" s="27" t="str">
        <f t="shared" si="13"/>
        <v/>
      </c>
    </row>
    <row r="201" spans="1:9" x14ac:dyDescent="0.3">
      <c r="A201" s="15"/>
      <c r="B201" s="15"/>
      <c r="C201" s="24"/>
      <c r="D201" s="15"/>
      <c r="E201" s="25"/>
      <c r="F201" s="22" t="str">
        <f>IF($A201="","",SUMIF(Measurements!$A:$A,$A201&amp;"",Measurements!$G:$G))</f>
        <v/>
      </c>
      <c r="G201" s="22" t="str">
        <f t="shared" si="12"/>
        <v/>
      </c>
      <c r="H201" s="26"/>
      <c r="I201" s="27" t="str">
        <f t="shared" si="13"/>
        <v/>
      </c>
    </row>
    <row r="202" spans="1:9" x14ac:dyDescent="0.3">
      <c r="A202" s="15"/>
      <c r="B202" s="15"/>
      <c r="C202" s="24"/>
      <c r="D202" s="15"/>
      <c r="E202" s="25"/>
      <c r="F202" s="22" t="str">
        <f>IF($A202="","",SUMIF(Measurements!$A:$A,$A202&amp;"",Measurements!$G:$G))</f>
        <v/>
      </c>
      <c r="G202" s="22" t="str">
        <f t="shared" si="12"/>
        <v/>
      </c>
      <c r="H202" s="26"/>
      <c r="I202" s="27" t="str">
        <f t="shared" si="13"/>
        <v/>
      </c>
    </row>
    <row r="203" spans="1:9" x14ac:dyDescent="0.3">
      <c r="A203" s="15"/>
      <c r="B203" s="15"/>
      <c r="C203" s="24"/>
      <c r="D203" s="15"/>
      <c r="E203" s="25"/>
      <c r="F203" s="22" t="str">
        <f>IF($A203="","",SUMIF(Measurements!$A:$A,$A203&amp;"",Measurements!$G:$G))</f>
        <v/>
      </c>
      <c r="G203" s="22" t="str">
        <f t="shared" si="12"/>
        <v/>
      </c>
      <c r="H203" s="26"/>
      <c r="I203" s="27" t="str">
        <f t="shared" si="13"/>
        <v/>
      </c>
    </row>
  </sheetData>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a section from the Project sheet" xr:uid="{00000000-0002-0000-0300-000000000000}">
          <x14:formula1>
            <xm:f>Project!$D$3:$D$22</xm:f>
          </x14:formula1>
          <xm:sqref>B4:B203</xm:sqref>
        </x14:dataValidation>
        <x14:dataValidation type="list" allowBlank="1" xr:uid="{00000000-0002-0000-0300-000001000000}">
          <x14:formula1>
            <xm:f>Lists!$E$1:$E$15</xm:f>
          </x14:formula1>
          <xm:sqref>D4:D203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580C"/>
    <pageSetUpPr fitToPage="1"/>
  </sheetPr>
  <dimension ref="A1:D43"/>
  <sheetViews>
    <sheetView showGridLines="0" workbookViewId="0"/>
  </sheetViews>
  <sheetFormatPr defaultRowHeight="14.4" x14ac:dyDescent="0.3"/>
  <cols>
    <col min="1" max="1" width="7" customWidth="1"/>
    <col min="2" max="2" width="40" customWidth="1"/>
    <col min="3" max="3" width="18" customWidth="1"/>
    <col min="4" max="4" width="12" customWidth="1"/>
  </cols>
  <sheetData>
    <row r="1" spans="1:4" ht="19.8" x14ac:dyDescent="0.3">
      <c r="A1" s="36" t="s">
        <v>110</v>
      </c>
      <c r="B1" s="37"/>
      <c r="C1" s="37"/>
      <c r="D1" s="37"/>
    </row>
    <row r="2" spans="1:4" ht="30" customHeight="1" x14ac:dyDescent="0.3">
      <c r="A2" s="40" t="str">
        <f>Project!B3</f>
        <v>Construction of ground-floor residence (G+0), 1,200 sq ft</v>
      </c>
      <c r="B2" s="37"/>
      <c r="C2" s="37"/>
      <c r="D2" s="37"/>
    </row>
    <row r="3" spans="1:4" ht="28.05" customHeight="1" x14ac:dyDescent="0.3">
      <c r="A3" s="38" t="str">
        <f>"Client: "&amp;Project!B4&amp;"   ·   Site: "&amp;Project!B5&amp;"   ·   "&amp;Project!B7&amp;" dated "&amp;TEXT(Project!B8,"dd-mm-yyyy")</f>
        <v>Client: Mr. Harpreet Singh   ·   Site: Plot 27, Green Avenue, Ludhiana   ·   EST-2026-014 dated 02-11-2026</v>
      </c>
      <c r="B3" s="37"/>
      <c r="C3" s="37"/>
      <c r="D3" s="37"/>
    </row>
    <row r="5" spans="1:4" ht="31.95" customHeight="1" x14ac:dyDescent="0.3">
      <c r="A5" s="12" t="s">
        <v>111</v>
      </c>
      <c r="B5" s="12" t="s">
        <v>112</v>
      </c>
      <c r="C5" s="12" t="s">
        <v>83</v>
      </c>
      <c r="D5" s="12" t="s">
        <v>113</v>
      </c>
    </row>
    <row r="6" spans="1:4" x14ac:dyDescent="0.3">
      <c r="A6" s="28">
        <f>IF(Project!D3="","",1)</f>
        <v>1</v>
      </c>
      <c r="B6" s="29" t="str">
        <f>IF(Project!D3="","",Project!D3)</f>
        <v>Earthwork</v>
      </c>
      <c r="C6" s="27">
        <f>IF($B6="","",SUMIF(BOQ!$B$4:$B$203,$B6,BOQ!$I$4:$I$203))</f>
        <v>18597.599999999999</v>
      </c>
      <c r="D6" s="30">
        <f t="shared" ref="D6:D25" si="0">IF(OR($B6="",$C$27=0),"",N($C6)/$C$27)</f>
        <v>1.1343400253393029E-2</v>
      </c>
    </row>
    <row r="7" spans="1:4" x14ac:dyDescent="0.3">
      <c r="A7" s="28">
        <f>IF(Project!D4="","",2)</f>
        <v>2</v>
      </c>
      <c r="B7" s="29" t="str">
        <f>IF(Project!D4="","",Project!D4)</f>
        <v>Concrete (PCC / RCC)</v>
      </c>
      <c r="C7" s="27">
        <f>IF($B7="","",SUMIF(BOQ!$B$4:$B$203,$B7,BOQ!$I$4:$I$203))</f>
        <v>315420</v>
      </c>
      <c r="D7" s="30">
        <f t="shared" si="0"/>
        <v>0.19238693745027474</v>
      </c>
    </row>
    <row r="8" spans="1:4" x14ac:dyDescent="0.3">
      <c r="A8" s="28">
        <f>IF(Project!D5="","",3)</f>
        <v>3</v>
      </c>
      <c r="B8" s="29" t="str">
        <f>IF(Project!D5="","",Project!D5)</f>
        <v>Reinforcement steel</v>
      </c>
      <c r="C8" s="27">
        <f>IF($B8="","",SUMIF(BOQ!$B$4:$B$203,$B8,BOQ!$I$4:$I$203))</f>
        <v>327600</v>
      </c>
      <c r="D8" s="30">
        <f t="shared" si="0"/>
        <v>0.19981599362345445</v>
      </c>
    </row>
    <row r="9" spans="1:4" x14ac:dyDescent="0.3">
      <c r="A9" s="28">
        <f>IF(Project!D6="","",4)</f>
        <v>4</v>
      </c>
      <c r="B9" s="29" t="str">
        <f>IF(Project!D6="","",Project!D6)</f>
        <v>Masonry</v>
      </c>
      <c r="C9" s="27">
        <f>IF($B9="","",SUMIF(BOQ!$B$4:$B$203,$B9,BOQ!$I$4:$I$203))</f>
        <v>198940.79999999999</v>
      </c>
      <c r="D9" s="30">
        <f t="shared" si="0"/>
        <v>0.12134173877974641</v>
      </c>
    </row>
    <row r="10" spans="1:4" x14ac:dyDescent="0.3">
      <c r="A10" s="28">
        <f>IF(Project!D7="","",5)</f>
        <v>5</v>
      </c>
      <c r="B10" s="29" t="str">
        <f>IF(Project!D7="","",Project!D7)</f>
        <v>Plastering</v>
      </c>
      <c r="C10" s="27">
        <f>IF($B10="","",SUMIF(BOQ!$B$4:$B$203,$B10,BOQ!$I$4:$I$203))</f>
        <v>179800</v>
      </c>
      <c r="D10" s="30">
        <f t="shared" si="0"/>
        <v>0.10966701969931963</v>
      </c>
    </row>
    <row r="11" spans="1:4" x14ac:dyDescent="0.3">
      <c r="A11" s="28">
        <f>IF(Project!D8="","",6)</f>
        <v>6</v>
      </c>
      <c r="B11" s="29" t="str">
        <f>IF(Project!D8="","",Project!D8)</f>
        <v>Flooring &amp; tiling</v>
      </c>
      <c r="C11" s="27">
        <f>IF($B11="","",SUMIF(BOQ!$B$4:$B$203,$B11,BOQ!$I$4:$I$203))</f>
        <v>120750</v>
      </c>
      <c r="D11" s="30">
        <f t="shared" si="0"/>
        <v>7.3650125854798923E-2</v>
      </c>
    </row>
    <row r="12" spans="1:4" x14ac:dyDescent="0.3">
      <c r="A12" s="28">
        <f>IF(Project!D9="","",7)</f>
        <v>7</v>
      </c>
      <c r="B12" s="29" t="str">
        <f>IF(Project!D9="","",Project!D9)</f>
        <v>Doors &amp; windows</v>
      </c>
      <c r="C12" s="27">
        <f>IF($B12="","",SUMIF(BOQ!$B$4:$B$203,$B12,BOQ!$I$4:$I$203))</f>
        <v>72800</v>
      </c>
      <c r="D12" s="30">
        <f t="shared" si="0"/>
        <v>4.4403554138545437E-2</v>
      </c>
    </row>
    <row r="13" spans="1:4" x14ac:dyDescent="0.3">
      <c r="A13" s="28">
        <f>IF(Project!D10="","",8)</f>
        <v>8</v>
      </c>
      <c r="B13" s="29" t="str">
        <f>IF(Project!D10="","",Project!D10)</f>
        <v>Painting</v>
      </c>
      <c r="C13" s="27">
        <f>IF($B13="","",SUMIF(BOQ!$B$4:$B$203,$B13,BOQ!$I$4:$I$203))</f>
        <v>128700</v>
      </c>
      <c r="D13" s="30">
        <f t="shared" si="0"/>
        <v>7.8499140352071395E-2</v>
      </c>
    </row>
    <row r="14" spans="1:4" x14ac:dyDescent="0.3">
      <c r="A14" s="28">
        <f>IF(Project!D11="","",9)</f>
        <v>9</v>
      </c>
      <c r="B14" s="29" t="str">
        <f>IF(Project!D11="","",Project!D11)</f>
        <v>Plumbing &amp; sanitary</v>
      </c>
      <c r="C14" s="27">
        <f>IF($B14="","",SUMIF(BOQ!$B$4:$B$203,$B14,BOQ!$I$4:$I$203))</f>
        <v>145000</v>
      </c>
      <c r="D14" s="30">
        <f t="shared" si="0"/>
        <v>8.8441144918806155E-2</v>
      </c>
    </row>
    <row r="15" spans="1:4" x14ac:dyDescent="0.3">
      <c r="A15" s="28">
        <f>IF(Project!D12="","",10)</f>
        <v>10</v>
      </c>
      <c r="B15" s="29" t="str">
        <f>IF(Project!D12="","",Project!D12)</f>
        <v>Electrical</v>
      </c>
      <c r="C15" s="27">
        <f>IF($B15="","",SUMIF(BOQ!$B$4:$B$203,$B15,BOQ!$I$4:$I$203))</f>
        <v>92800</v>
      </c>
      <c r="D15" s="30">
        <f t="shared" si="0"/>
        <v>5.6602332748035937E-2</v>
      </c>
    </row>
    <row r="16" spans="1:4" x14ac:dyDescent="0.3">
      <c r="A16" s="28">
        <f>IF(Project!D13="","",11)</f>
        <v>11</v>
      </c>
      <c r="B16" s="29" t="str">
        <f>IF(Project!D13="","",Project!D13)</f>
        <v>Waterproofing</v>
      </c>
      <c r="C16" s="27">
        <f>IF($B16="","",SUMIF(BOQ!$B$4:$B$203,$B16,BOQ!$I$4:$I$203))</f>
        <v>39100</v>
      </c>
      <c r="D16" s="30">
        <f t="shared" si="0"/>
        <v>2.3848612181553937E-2</v>
      </c>
    </row>
    <row r="17" spans="1:4" x14ac:dyDescent="0.3">
      <c r="A17" s="28">
        <f>IF(Project!D14="","",12)</f>
        <v>12</v>
      </c>
      <c r="B17" s="29" t="str">
        <f>IF(Project!D14="","",Project!D14)</f>
        <v>Miscellaneous</v>
      </c>
      <c r="C17" s="27">
        <f>IF($B17="","",SUMIF(BOQ!$B$4:$B$203,$B17,BOQ!$I$4:$I$203))</f>
        <v>0</v>
      </c>
      <c r="D17" s="30">
        <f t="shared" si="0"/>
        <v>0</v>
      </c>
    </row>
    <row r="18" spans="1:4" x14ac:dyDescent="0.3">
      <c r="A18" s="28" t="str">
        <f>IF(Project!D15="","",13)</f>
        <v/>
      </c>
      <c r="B18" s="29" t="str">
        <f>IF(Project!D15="","",Project!D15)</f>
        <v/>
      </c>
      <c r="C18" s="27" t="str">
        <f>IF($B18="","",SUMIF(BOQ!$B$4:$B$203,$B18,BOQ!$I$4:$I$203))</f>
        <v/>
      </c>
      <c r="D18" s="30" t="str">
        <f t="shared" si="0"/>
        <v/>
      </c>
    </row>
    <row r="19" spans="1:4" x14ac:dyDescent="0.3">
      <c r="A19" s="28" t="str">
        <f>IF(Project!D16="","",14)</f>
        <v/>
      </c>
      <c r="B19" s="29" t="str">
        <f>IF(Project!D16="","",Project!D16)</f>
        <v/>
      </c>
      <c r="C19" s="27" t="str">
        <f>IF($B19="","",SUMIF(BOQ!$B$4:$B$203,$B19,BOQ!$I$4:$I$203))</f>
        <v/>
      </c>
      <c r="D19" s="30" t="str">
        <f t="shared" si="0"/>
        <v/>
      </c>
    </row>
    <row r="20" spans="1:4" x14ac:dyDescent="0.3">
      <c r="A20" s="28" t="str">
        <f>IF(Project!D17="","",15)</f>
        <v/>
      </c>
      <c r="B20" s="29" t="str">
        <f>IF(Project!D17="","",Project!D17)</f>
        <v/>
      </c>
      <c r="C20" s="27" t="str">
        <f>IF($B20="","",SUMIF(BOQ!$B$4:$B$203,$B20,BOQ!$I$4:$I$203))</f>
        <v/>
      </c>
      <c r="D20" s="30" t="str">
        <f t="shared" si="0"/>
        <v/>
      </c>
    </row>
    <row r="21" spans="1:4" x14ac:dyDescent="0.3">
      <c r="A21" s="28" t="str">
        <f>IF(Project!D18="","",16)</f>
        <v/>
      </c>
      <c r="B21" s="29" t="str">
        <f>IF(Project!D18="","",Project!D18)</f>
        <v/>
      </c>
      <c r="C21" s="27" t="str">
        <f>IF($B21="","",SUMIF(BOQ!$B$4:$B$203,$B21,BOQ!$I$4:$I$203))</f>
        <v/>
      </c>
      <c r="D21" s="30" t="str">
        <f t="shared" si="0"/>
        <v/>
      </c>
    </row>
    <row r="22" spans="1:4" x14ac:dyDescent="0.3">
      <c r="A22" s="28" t="str">
        <f>IF(Project!D19="","",17)</f>
        <v/>
      </c>
      <c r="B22" s="29" t="str">
        <f>IF(Project!D19="","",Project!D19)</f>
        <v/>
      </c>
      <c r="C22" s="27" t="str">
        <f>IF($B22="","",SUMIF(BOQ!$B$4:$B$203,$B22,BOQ!$I$4:$I$203))</f>
        <v/>
      </c>
      <c r="D22" s="30" t="str">
        <f t="shared" si="0"/>
        <v/>
      </c>
    </row>
    <row r="23" spans="1:4" x14ac:dyDescent="0.3">
      <c r="A23" s="28" t="str">
        <f>IF(Project!D20="","",18)</f>
        <v/>
      </c>
      <c r="B23" s="29" t="str">
        <f>IF(Project!D20="","",Project!D20)</f>
        <v/>
      </c>
      <c r="C23" s="27" t="str">
        <f>IF($B23="","",SUMIF(BOQ!$B$4:$B$203,$B23,BOQ!$I$4:$I$203))</f>
        <v/>
      </c>
      <c r="D23" s="30" t="str">
        <f t="shared" si="0"/>
        <v/>
      </c>
    </row>
    <row r="24" spans="1:4" x14ac:dyDescent="0.3">
      <c r="A24" s="28" t="str">
        <f>IF(Project!D21="","",19)</f>
        <v/>
      </c>
      <c r="B24" s="29" t="str">
        <f>IF(Project!D21="","",Project!D21)</f>
        <v/>
      </c>
      <c r="C24" s="27" t="str">
        <f>IF($B24="","",SUMIF(BOQ!$B$4:$B$203,$B24,BOQ!$I$4:$I$203))</f>
        <v/>
      </c>
      <c r="D24" s="30" t="str">
        <f t="shared" si="0"/>
        <v/>
      </c>
    </row>
    <row r="25" spans="1:4" x14ac:dyDescent="0.3">
      <c r="A25" s="28" t="str">
        <f>IF(Project!D22="","",20)</f>
        <v/>
      </c>
      <c r="B25" s="29" t="str">
        <f>IF(Project!D22="","",Project!D22)</f>
        <v/>
      </c>
      <c r="C25" s="27" t="str">
        <f>IF($B25="","",SUMIF(BOQ!$B$4:$B$203,$B25,BOQ!$I$4:$I$203))</f>
        <v/>
      </c>
      <c r="D25" s="30" t="str">
        <f t="shared" si="0"/>
        <v/>
      </c>
    </row>
    <row r="26" spans="1:4" x14ac:dyDescent="0.3">
      <c r="B26" s="31" t="s">
        <v>114</v>
      </c>
      <c r="C26" s="27">
        <f>ROUND(SUM(BOQ!$I$4:$I$203)-SUM(C6:C25),2)</f>
        <v>0</v>
      </c>
    </row>
    <row r="27" spans="1:4" x14ac:dyDescent="0.3">
      <c r="B27" s="32" t="s">
        <v>115</v>
      </c>
      <c r="C27" s="23">
        <f>ROUND(SUM(C6:C26),2)</f>
        <v>1639508.4</v>
      </c>
    </row>
    <row r="28" spans="1:4" x14ac:dyDescent="0.3">
      <c r="B28" s="29" t="str">
        <f>"Add: overheads &amp; profit @ "&amp;TEXT(Project!B11,"0.0%")</f>
        <v>Add: overheads &amp; profit @ 0.0%</v>
      </c>
      <c r="C28" s="27">
        <f>ROUND(C27*N(Project!B11),2)</f>
        <v>0</v>
      </c>
    </row>
    <row r="29" spans="1:4" x14ac:dyDescent="0.3">
      <c r="B29" s="29" t="str">
        <f>"Add: contingency @ "&amp;TEXT(Project!B12,"0.0%")</f>
        <v>Add: contingency @ 3.0%</v>
      </c>
      <c r="C29" s="27">
        <f>ROUND(C27*N(Project!B12),2)</f>
        <v>49185.25</v>
      </c>
    </row>
    <row r="30" spans="1:4" x14ac:dyDescent="0.3">
      <c r="B30" s="32" t="s">
        <v>116</v>
      </c>
      <c r="C30" s="23">
        <f>C27+C28+C29</f>
        <v>1688693.65</v>
      </c>
    </row>
    <row r="31" spans="1:4" x14ac:dyDescent="0.3">
      <c r="B31" s="29" t="str">
        <f>"Add: GST @ "&amp;N(Project!B13)&amp;"%"</f>
        <v>Add: GST @ 18%</v>
      </c>
      <c r="C31" s="27">
        <f>ROUND(C30*N(Project!B13)/100,2)</f>
        <v>303964.86</v>
      </c>
    </row>
    <row r="32" spans="1:4" x14ac:dyDescent="0.3">
      <c r="B32" s="29" t="s">
        <v>117</v>
      </c>
      <c r="C32" s="27">
        <f>C33-C30-C31</f>
        <v>0.4900000001071021</v>
      </c>
    </row>
    <row r="33" spans="1:4" x14ac:dyDescent="0.3">
      <c r="B33" s="32" t="s">
        <v>118</v>
      </c>
      <c r="C33" s="23">
        <f>ROUND(C30+C31,0)</f>
        <v>1992659</v>
      </c>
    </row>
    <row r="35" spans="1:4" x14ac:dyDescent="0.3">
      <c r="A35" s="41" t="str">
        <f>IF(N(C33)&lt;=0,"","Rupees "&amp;IF(INT(C33)=0,"Zero",TRIM(IF(INT(INT(C33)/10000000)&gt;0,INDEX(Lists!$A$1:$A$100,INT(INT(C33)/10000000)+1)&amp;" Crore ","")&amp;IF(INT(MOD(INT(C33),10000000)/100000)&gt;0,INDEX(Lists!$A$1:$A$100,INT(MOD(INT(C33),10000000)/100000)+1)&amp;" Lakh ","")&amp;IF(INT(MOD(INT(C33),100000)/1000)&gt;0,INDEX(Lists!$A$1:$A$100,INT(MOD(INT(C33),100000)/1000)+1)&amp;" Thousand ","")&amp;IF(INT(MOD(INT(C33),1000)/100)&gt;0,INDEX(Lists!$A$1:$A$100,INT(MOD(INT(C33),1000)/100)+1)&amp;" Hundred ","")&amp;IF(MOD(INT(C33),100)&gt;0,INDEX(Lists!$A$1:$A$100,MOD(INT(C33),100)+1)&amp;"","")))&amp;IF(MIN(99,ROUND(MOD(C33,1)*100,0))&gt;0," and "&amp;INDEX(Lists!$A$1:$A$100,MIN(99,ROUND(MOD(C33,1)*100,0))+1)&amp;" Paise","")&amp;" Only")</f>
        <v>Rupees Nineteen Lakh Ninety-Two Thousand Six Hundred Fifty-Nine Only</v>
      </c>
      <c r="B35" s="37"/>
      <c r="C35" s="37"/>
      <c r="D35" s="37"/>
    </row>
    <row r="36" spans="1:4" x14ac:dyDescent="0.3">
      <c r="A36" s="37"/>
      <c r="B36" s="37"/>
      <c r="C36" s="37"/>
      <c r="D36" s="37"/>
    </row>
    <row r="37" spans="1:4" x14ac:dyDescent="0.3">
      <c r="B37" s="29" t="s">
        <v>119</v>
      </c>
      <c r="C37" s="33">
        <f>IF(N(Project!B10)=0,"",ROUND(C33/Project!B10,0))</f>
        <v>1661</v>
      </c>
    </row>
    <row r="39" spans="1:4" x14ac:dyDescent="0.3">
      <c r="A39" s="39" t="s">
        <v>120</v>
      </c>
      <c r="B39" s="37"/>
      <c r="C39" s="37"/>
      <c r="D39" s="37"/>
    </row>
    <row r="40" spans="1:4" x14ac:dyDescent="0.3">
      <c r="A40" s="37"/>
      <c r="B40" s="37"/>
      <c r="C40" s="37"/>
      <c r="D40" s="37"/>
    </row>
    <row r="43" spans="1:4" x14ac:dyDescent="0.3">
      <c r="B43" s="34" t="str">
        <f>"Prepared by: "&amp;Project!B6</f>
        <v>Prepared by: Sharma Builders &amp; Contractors</v>
      </c>
      <c r="C43" s="35" t="s">
        <v>121</v>
      </c>
    </row>
  </sheetData>
  <sheetProtection sheet="1" formatCells="0" formatColumns="0" formatRows="0" sort="0" autoFilter="0"/>
  <mergeCells count="5">
    <mergeCell ref="A1:D1"/>
    <mergeCell ref="A3:D3"/>
    <mergeCell ref="A39:D40"/>
    <mergeCell ref="A2:D2"/>
    <mergeCell ref="A35:D36"/>
  </mergeCells>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
  <sheetViews>
    <sheetView workbookViewId="0"/>
  </sheetViews>
  <sheetFormatPr defaultRowHeight="14.4" x14ac:dyDescent="0.3"/>
  <sheetData>
    <row r="1" spans="1:5" x14ac:dyDescent="0.3">
      <c r="E1" t="s">
        <v>85</v>
      </c>
    </row>
    <row r="2" spans="1:5" x14ac:dyDescent="0.3">
      <c r="A2" t="s">
        <v>122</v>
      </c>
      <c r="E2" t="s">
        <v>95</v>
      </c>
    </row>
    <row r="3" spans="1:5" x14ac:dyDescent="0.3">
      <c r="A3" t="s">
        <v>123</v>
      </c>
      <c r="E3" t="s">
        <v>124</v>
      </c>
    </row>
    <row r="4" spans="1:5" x14ac:dyDescent="0.3">
      <c r="A4" t="s">
        <v>125</v>
      </c>
      <c r="E4" t="s">
        <v>91</v>
      </c>
    </row>
    <row r="5" spans="1:5" x14ac:dyDescent="0.3">
      <c r="A5" t="s">
        <v>126</v>
      </c>
      <c r="E5" t="s">
        <v>127</v>
      </c>
    </row>
    <row r="6" spans="1:5" x14ac:dyDescent="0.3">
      <c r="A6" t="s">
        <v>128</v>
      </c>
      <c r="E6" t="s">
        <v>129</v>
      </c>
    </row>
    <row r="7" spans="1:5" x14ac:dyDescent="0.3">
      <c r="A7" t="s">
        <v>130</v>
      </c>
      <c r="E7" t="s">
        <v>107</v>
      </c>
    </row>
    <row r="8" spans="1:5" x14ac:dyDescent="0.3">
      <c r="A8" t="s">
        <v>131</v>
      </c>
      <c r="E8" t="s">
        <v>132</v>
      </c>
    </row>
    <row r="9" spans="1:5" x14ac:dyDescent="0.3">
      <c r="A9" t="s">
        <v>133</v>
      </c>
      <c r="E9" t="s">
        <v>134</v>
      </c>
    </row>
    <row r="10" spans="1:5" x14ac:dyDescent="0.3">
      <c r="A10" t="s">
        <v>135</v>
      </c>
      <c r="E10" t="s">
        <v>136</v>
      </c>
    </row>
    <row r="11" spans="1:5" x14ac:dyDescent="0.3">
      <c r="A11" t="s">
        <v>137</v>
      </c>
      <c r="E11" t="s">
        <v>104</v>
      </c>
    </row>
    <row r="12" spans="1:5" x14ac:dyDescent="0.3">
      <c r="A12" t="s">
        <v>138</v>
      </c>
      <c r="E12" t="s">
        <v>139</v>
      </c>
    </row>
    <row r="13" spans="1:5" x14ac:dyDescent="0.3">
      <c r="A13" t="s">
        <v>140</v>
      </c>
      <c r="E13" t="s">
        <v>141</v>
      </c>
    </row>
    <row r="14" spans="1:5" x14ac:dyDescent="0.3">
      <c r="A14" t="s">
        <v>142</v>
      </c>
      <c r="E14" t="s">
        <v>143</v>
      </c>
    </row>
    <row r="15" spans="1:5" x14ac:dyDescent="0.3">
      <c r="A15" t="s">
        <v>144</v>
      </c>
      <c r="E15" t="s">
        <v>145</v>
      </c>
    </row>
    <row r="16" spans="1:5" x14ac:dyDescent="0.3">
      <c r="A16" t="s">
        <v>146</v>
      </c>
    </row>
    <row r="17" spans="1:1" x14ac:dyDescent="0.3">
      <c r="A17" t="s">
        <v>147</v>
      </c>
    </row>
    <row r="18" spans="1:1" x14ac:dyDescent="0.3">
      <c r="A18" t="s">
        <v>148</v>
      </c>
    </row>
    <row r="19" spans="1:1" x14ac:dyDescent="0.3">
      <c r="A19" t="s">
        <v>149</v>
      </c>
    </row>
    <row r="20" spans="1:1" x14ac:dyDescent="0.3">
      <c r="A20" t="s">
        <v>150</v>
      </c>
    </row>
    <row r="21" spans="1:1" x14ac:dyDescent="0.3">
      <c r="A21" t="s">
        <v>151</v>
      </c>
    </row>
    <row r="22" spans="1:1" x14ac:dyDescent="0.3">
      <c r="A22" t="s">
        <v>152</v>
      </c>
    </row>
    <row r="23" spans="1:1" x14ac:dyDescent="0.3">
      <c r="A23" t="s">
        <v>153</v>
      </c>
    </row>
    <row r="24" spans="1:1" x14ac:dyDescent="0.3">
      <c r="A24" t="s">
        <v>154</v>
      </c>
    </row>
    <row r="25" spans="1:1" x14ac:dyDescent="0.3">
      <c r="A25" t="s">
        <v>155</v>
      </c>
    </row>
    <row r="26" spans="1:1" x14ac:dyDescent="0.3">
      <c r="A26" t="s">
        <v>156</v>
      </c>
    </row>
    <row r="27" spans="1:1" x14ac:dyDescent="0.3">
      <c r="A27" t="s">
        <v>157</v>
      </c>
    </row>
    <row r="28" spans="1:1" x14ac:dyDescent="0.3">
      <c r="A28" t="s">
        <v>158</v>
      </c>
    </row>
    <row r="29" spans="1:1" x14ac:dyDescent="0.3">
      <c r="A29" t="s">
        <v>159</v>
      </c>
    </row>
    <row r="30" spans="1:1" x14ac:dyDescent="0.3">
      <c r="A30" t="s">
        <v>160</v>
      </c>
    </row>
    <row r="31" spans="1:1" x14ac:dyDescent="0.3">
      <c r="A31" t="s">
        <v>161</v>
      </c>
    </row>
    <row r="32" spans="1:1" x14ac:dyDescent="0.3">
      <c r="A32" t="s">
        <v>162</v>
      </c>
    </row>
    <row r="33" spans="1:1" x14ac:dyDescent="0.3">
      <c r="A33" t="s">
        <v>163</v>
      </c>
    </row>
    <row r="34" spans="1:1" x14ac:dyDescent="0.3">
      <c r="A34" t="s">
        <v>164</v>
      </c>
    </row>
    <row r="35" spans="1:1" x14ac:dyDescent="0.3">
      <c r="A35" t="s">
        <v>165</v>
      </c>
    </row>
    <row r="36" spans="1:1" x14ac:dyDescent="0.3">
      <c r="A36" t="s">
        <v>166</v>
      </c>
    </row>
    <row r="37" spans="1:1" x14ac:dyDescent="0.3">
      <c r="A37" t="s">
        <v>167</v>
      </c>
    </row>
    <row r="38" spans="1:1" x14ac:dyDescent="0.3">
      <c r="A38" t="s">
        <v>168</v>
      </c>
    </row>
    <row r="39" spans="1:1" x14ac:dyDescent="0.3">
      <c r="A39" t="s">
        <v>169</v>
      </c>
    </row>
    <row r="40" spans="1:1" x14ac:dyDescent="0.3">
      <c r="A40" t="s">
        <v>170</v>
      </c>
    </row>
    <row r="41" spans="1:1" x14ac:dyDescent="0.3">
      <c r="A41" t="s">
        <v>171</v>
      </c>
    </row>
    <row r="42" spans="1:1" x14ac:dyDescent="0.3">
      <c r="A42" t="s">
        <v>172</v>
      </c>
    </row>
    <row r="43" spans="1:1" x14ac:dyDescent="0.3">
      <c r="A43" t="s">
        <v>173</v>
      </c>
    </row>
    <row r="44" spans="1:1" x14ac:dyDescent="0.3">
      <c r="A44" t="s">
        <v>174</v>
      </c>
    </row>
    <row r="45" spans="1:1" x14ac:dyDescent="0.3">
      <c r="A45" t="s">
        <v>175</v>
      </c>
    </row>
    <row r="46" spans="1:1" x14ac:dyDescent="0.3">
      <c r="A46" t="s">
        <v>176</v>
      </c>
    </row>
    <row r="47" spans="1:1" x14ac:dyDescent="0.3">
      <c r="A47" t="s">
        <v>177</v>
      </c>
    </row>
    <row r="48" spans="1:1" x14ac:dyDescent="0.3">
      <c r="A48" t="s">
        <v>178</v>
      </c>
    </row>
    <row r="49" spans="1:1" x14ac:dyDescent="0.3">
      <c r="A49" t="s">
        <v>179</v>
      </c>
    </row>
    <row r="50" spans="1:1" x14ac:dyDescent="0.3">
      <c r="A50" t="s">
        <v>180</v>
      </c>
    </row>
    <row r="51" spans="1:1" x14ac:dyDescent="0.3">
      <c r="A51" t="s">
        <v>181</v>
      </c>
    </row>
    <row r="52" spans="1:1" x14ac:dyDescent="0.3">
      <c r="A52" t="s">
        <v>182</v>
      </c>
    </row>
    <row r="53" spans="1:1" x14ac:dyDescent="0.3">
      <c r="A53" t="s">
        <v>183</v>
      </c>
    </row>
    <row r="54" spans="1:1" x14ac:dyDescent="0.3">
      <c r="A54" t="s">
        <v>184</v>
      </c>
    </row>
    <row r="55" spans="1:1" x14ac:dyDescent="0.3">
      <c r="A55" t="s">
        <v>185</v>
      </c>
    </row>
    <row r="56" spans="1:1" x14ac:dyDescent="0.3">
      <c r="A56" t="s">
        <v>186</v>
      </c>
    </row>
    <row r="57" spans="1:1" x14ac:dyDescent="0.3">
      <c r="A57" t="s">
        <v>187</v>
      </c>
    </row>
    <row r="58" spans="1:1" x14ac:dyDescent="0.3">
      <c r="A58" t="s">
        <v>188</v>
      </c>
    </row>
    <row r="59" spans="1:1" x14ac:dyDescent="0.3">
      <c r="A59" t="s">
        <v>189</v>
      </c>
    </row>
    <row r="60" spans="1:1" x14ac:dyDescent="0.3">
      <c r="A60" t="s">
        <v>190</v>
      </c>
    </row>
    <row r="61" spans="1:1" x14ac:dyDescent="0.3">
      <c r="A61" t="s">
        <v>191</v>
      </c>
    </row>
    <row r="62" spans="1:1" x14ac:dyDescent="0.3">
      <c r="A62" t="s">
        <v>192</v>
      </c>
    </row>
    <row r="63" spans="1:1" x14ac:dyDescent="0.3">
      <c r="A63" t="s">
        <v>193</v>
      </c>
    </row>
    <row r="64" spans="1:1" x14ac:dyDescent="0.3">
      <c r="A64" t="s">
        <v>194</v>
      </c>
    </row>
    <row r="65" spans="1:1" x14ac:dyDescent="0.3">
      <c r="A65" t="s">
        <v>195</v>
      </c>
    </row>
    <row r="66" spans="1:1" x14ac:dyDescent="0.3">
      <c r="A66" t="s">
        <v>196</v>
      </c>
    </row>
    <row r="67" spans="1:1" x14ac:dyDescent="0.3">
      <c r="A67" t="s">
        <v>197</v>
      </c>
    </row>
    <row r="68" spans="1:1" x14ac:dyDescent="0.3">
      <c r="A68" t="s">
        <v>198</v>
      </c>
    </row>
    <row r="69" spans="1:1" x14ac:dyDescent="0.3">
      <c r="A69" t="s">
        <v>199</v>
      </c>
    </row>
    <row r="70" spans="1:1" x14ac:dyDescent="0.3">
      <c r="A70" t="s">
        <v>200</v>
      </c>
    </row>
    <row r="71" spans="1:1" x14ac:dyDescent="0.3">
      <c r="A71" t="s">
        <v>201</v>
      </c>
    </row>
    <row r="72" spans="1:1" x14ac:dyDescent="0.3">
      <c r="A72" t="s">
        <v>202</v>
      </c>
    </row>
    <row r="73" spans="1:1" x14ac:dyDescent="0.3">
      <c r="A73" t="s">
        <v>203</v>
      </c>
    </row>
    <row r="74" spans="1:1" x14ac:dyDescent="0.3">
      <c r="A74" t="s">
        <v>204</v>
      </c>
    </row>
    <row r="75" spans="1:1" x14ac:dyDescent="0.3">
      <c r="A75" t="s">
        <v>205</v>
      </c>
    </row>
    <row r="76" spans="1:1" x14ac:dyDescent="0.3">
      <c r="A76" t="s">
        <v>206</v>
      </c>
    </row>
    <row r="77" spans="1:1" x14ac:dyDescent="0.3">
      <c r="A77" t="s">
        <v>207</v>
      </c>
    </row>
    <row r="78" spans="1:1" x14ac:dyDescent="0.3">
      <c r="A78" t="s">
        <v>208</v>
      </c>
    </row>
    <row r="79" spans="1:1" x14ac:dyDescent="0.3">
      <c r="A79" t="s">
        <v>209</v>
      </c>
    </row>
    <row r="80" spans="1:1" x14ac:dyDescent="0.3">
      <c r="A80" t="s">
        <v>210</v>
      </c>
    </row>
    <row r="81" spans="1:1" x14ac:dyDescent="0.3">
      <c r="A81" t="s">
        <v>211</v>
      </c>
    </row>
    <row r="82" spans="1:1" x14ac:dyDescent="0.3">
      <c r="A82" t="s">
        <v>212</v>
      </c>
    </row>
    <row r="83" spans="1:1" x14ac:dyDescent="0.3">
      <c r="A83" t="s">
        <v>213</v>
      </c>
    </row>
    <row r="84" spans="1:1" x14ac:dyDescent="0.3">
      <c r="A84" t="s">
        <v>214</v>
      </c>
    </row>
    <row r="85" spans="1:1" x14ac:dyDescent="0.3">
      <c r="A85" t="s">
        <v>215</v>
      </c>
    </row>
    <row r="86" spans="1:1" x14ac:dyDescent="0.3">
      <c r="A86" t="s">
        <v>216</v>
      </c>
    </row>
    <row r="87" spans="1:1" x14ac:dyDescent="0.3">
      <c r="A87" t="s">
        <v>217</v>
      </c>
    </row>
    <row r="88" spans="1:1" x14ac:dyDescent="0.3">
      <c r="A88" t="s">
        <v>218</v>
      </c>
    </row>
    <row r="89" spans="1:1" x14ac:dyDescent="0.3">
      <c r="A89" t="s">
        <v>219</v>
      </c>
    </row>
    <row r="90" spans="1:1" x14ac:dyDescent="0.3">
      <c r="A90" t="s">
        <v>220</v>
      </c>
    </row>
    <row r="91" spans="1:1" x14ac:dyDescent="0.3">
      <c r="A91" t="s">
        <v>221</v>
      </c>
    </row>
    <row r="92" spans="1:1" x14ac:dyDescent="0.3">
      <c r="A92" t="s">
        <v>222</v>
      </c>
    </row>
    <row r="93" spans="1:1" x14ac:dyDescent="0.3">
      <c r="A93" t="s">
        <v>223</v>
      </c>
    </row>
    <row r="94" spans="1:1" x14ac:dyDescent="0.3">
      <c r="A94" t="s">
        <v>224</v>
      </c>
    </row>
    <row r="95" spans="1:1" x14ac:dyDescent="0.3">
      <c r="A95" t="s">
        <v>225</v>
      </c>
    </row>
    <row r="96" spans="1:1" x14ac:dyDescent="0.3">
      <c r="A96" t="s">
        <v>226</v>
      </c>
    </row>
    <row r="97" spans="1:1" x14ac:dyDescent="0.3">
      <c r="A97" t="s">
        <v>227</v>
      </c>
    </row>
    <row r="98" spans="1:1" x14ac:dyDescent="0.3">
      <c r="A98" t="s">
        <v>228</v>
      </c>
    </row>
    <row r="99" spans="1:1" x14ac:dyDescent="0.3">
      <c r="A99" t="s">
        <v>229</v>
      </c>
    </row>
    <row r="100" spans="1:1" x14ac:dyDescent="0.3">
      <c r="A100" t="s">
        <v>230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vt:lpstr>
      <vt:lpstr>Project</vt:lpstr>
      <vt:lpstr>Measurements</vt:lpstr>
      <vt:lpstr>BOQ</vt:lpstr>
      <vt:lpstr>Abstract</vt:lpstr>
      <vt:lpstr>Lists</vt:lpstr>
      <vt:lpstr>Abstract!Print_Area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Construction Estimate &amp; BOQ (Excel)</dc:title>
  <dc:subject>Free Excel estimate and bill of quantities: measurement sheet (Nos × L × B × D), BOQ with rates, section-wise abstract of cost, contingency, GST and cost per sq ft.</dc:subject>
  <dc:creator>Nivesh Sahayak</dc:creator>
  <cp:keywords>Toolkit by GroupChatOn; Designed &amp; Developed by: Nivesh Sahayak</cp:keywords>
  <dc:description>Construction Estimate &amp; BOQ (Excel). From Toolkit by GroupChatOn (https://toolkit.groupchaton.com). Designed &amp; Developed by: Nivesh Sahayak (https://www.niveshsahayak.in/)</dc:description>
  <cp:lastModifiedBy>Nivesh Sahayak</cp:lastModifiedBy>
  <dcterms:created xsi:type="dcterms:W3CDTF">2026-11-02T18:21:50Z</dcterms:created>
  <dcterms:modified xsi:type="dcterms:W3CDTF">2026-11-02T18:22:49Z</dcterms:modified>
  <cp:category>Contractors &amp; Construction</cp:category>
</cp:coreProperties>
</file>