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DBFF3866-3973-490C-8D10-E128F6EA27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ettings" sheetId="2" r:id="rId2"/>
    <sheet name="Vendors" sheetId="3" r:id="rId3"/>
    <sheet name="Payments" sheetId="4" r:id="rId4"/>
    <sheet name="Summary" sheetId="5" r:id="rId5"/>
    <sheet name="Contacts" sheetId="6" r:id="rId6"/>
    <sheet name="Lists" sheetId="7" state="hidden" r:id="rId7"/>
  </sheets>
  <definedNames>
    <definedName name="_xlnm._FilterDatabase" localSheetId="2" hidden="1">Vendors!$A$4:$Q$154</definedName>
    <definedName name="EvCur">Settings!$B$5</definedName>
    <definedName name="EvDate">Settings!$B$7</definedName>
    <definedName name="EvNum">Settings!$B$6</definedName>
    <definedName name="_xlnm.Print_Area" localSheetId="5">Contacts!$A$1:$E$60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3" i="6" l="1"/>
  <c r="D153" i="6"/>
  <c r="C153" i="6"/>
  <c r="B153" i="6"/>
  <c r="A153" i="6"/>
  <c r="E152" i="6"/>
  <c r="D152" i="6"/>
  <c r="C152" i="6"/>
  <c r="B152" i="6"/>
  <c r="A152" i="6"/>
  <c r="E151" i="6"/>
  <c r="D151" i="6"/>
  <c r="C151" i="6"/>
  <c r="B151" i="6"/>
  <c r="A151" i="6"/>
  <c r="E150" i="6"/>
  <c r="D150" i="6"/>
  <c r="C150" i="6"/>
  <c r="B150" i="6"/>
  <c r="A150" i="6"/>
  <c r="E149" i="6"/>
  <c r="D149" i="6"/>
  <c r="C149" i="6"/>
  <c r="B149" i="6"/>
  <c r="A149" i="6"/>
  <c r="E148" i="6"/>
  <c r="D148" i="6"/>
  <c r="C148" i="6"/>
  <c r="B148" i="6"/>
  <c r="A148" i="6"/>
  <c r="E147" i="6"/>
  <c r="D147" i="6"/>
  <c r="C147" i="6"/>
  <c r="B147" i="6"/>
  <c r="A147" i="6"/>
  <c r="E146" i="6"/>
  <c r="D146" i="6"/>
  <c r="C146" i="6"/>
  <c r="B146" i="6"/>
  <c r="A146" i="6"/>
  <c r="E145" i="6"/>
  <c r="D145" i="6"/>
  <c r="C145" i="6"/>
  <c r="B145" i="6"/>
  <c r="A145" i="6"/>
  <c r="E144" i="6"/>
  <c r="D144" i="6"/>
  <c r="C144" i="6"/>
  <c r="B144" i="6"/>
  <c r="A144" i="6"/>
  <c r="E143" i="6"/>
  <c r="D143" i="6"/>
  <c r="C143" i="6"/>
  <c r="B143" i="6"/>
  <c r="A143" i="6"/>
  <c r="E142" i="6"/>
  <c r="D142" i="6"/>
  <c r="C142" i="6"/>
  <c r="B142" i="6"/>
  <c r="A142" i="6"/>
  <c r="E141" i="6"/>
  <c r="D141" i="6"/>
  <c r="C141" i="6"/>
  <c r="B141" i="6"/>
  <c r="A141" i="6"/>
  <c r="E140" i="6"/>
  <c r="D140" i="6"/>
  <c r="C140" i="6"/>
  <c r="B140" i="6"/>
  <c r="A140" i="6"/>
  <c r="E139" i="6"/>
  <c r="D139" i="6"/>
  <c r="C139" i="6"/>
  <c r="B139" i="6"/>
  <c r="A139" i="6"/>
  <c r="E138" i="6"/>
  <c r="D138" i="6"/>
  <c r="C138" i="6"/>
  <c r="B138" i="6"/>
  <c r="A138" i="6"/>
  <c r="E137" i="6"/>
  <c r="D137" i="6"/>
  <c r="C137" i="6"/>
  <c r="B137" i="6"/>
  <c r="A137" i="6"/>
  <c r="E136" i="6"/>
  <c r="D136" i="6"/>
  <c r="C136" i="6"/>
  <c r="B136" i="6"/>
  <c r="A136" i="6"/>
  <c r="E135" i="6"/>
  <c r="D135" i="6"/>
  <c r="C135" i="6"/>
  <c r="B135" i="6"/>
  <c r="A135" i="6"/>
  <c r="E134" i="6"/>
  <c r="D134" i="6"/>
  <c r="C134" i="6"/>
  <c r="B134" i="6"/>
  <c r="A134" i="6"/>
  <c r="E133" i="6"/>
  <c r="D133" i="6"/>
  <c r="C133" i="6"/>
  <c r="B133" i="6"/>
  <c r="A133" i="6"/>
  <c r="E132" i="6"/>
  <c r="D132" i="6"/>
  <c r="C132" i="6"/>
  <c r="B132" i="6"/>
  <c r="A132" i="6"/>
  <c r="E131" i="6"/>
  <c r="D131" i="6"/>
  <c r="C131" i="6"/>
  <c r="B131" i="6"/>
  <c r="A131" i="6"/>
  <c r="E130" i="6"/>
  <c r="D130" i="6"/>
  <c r="C130" i="6"/>
  <c r="B130" i="6"/>
  <c r="A130" i="6"/>
  <c r="E129" i="6"/>
  <c r="D129" i="6"/>
  <c r="C129" i="6"/>
  <c r="B129" i="6"/>
  <c r="A129" i="6"/>
  <c r="E128" i="6"/>
  <c r="D128" i="6"/>
  <c r="C128" i="6"/>
  <c r="B128" i="6"/>
  <c r="A128" i="6"/>
  <c r="E127" i="6"/>
  <c r="D127" i="6"/>
  <c r="C127" i="6"/>
  <c r="B127" i="6"/>
  <c r="A127" i="6"/>
  <c r="E126" i="6"/>
  <c r="D126" i="6"/>
  <c r="C126" i="6"/>
  <c r="B126" i="6"/>
  <c r="A126" i="6"/>
  <c r="E125" i="6"/>
  <c r="D125" i="6"/>
  <c r="C125" i="6"/>
  <c r="B125" i="6"/>
  <c r="A125" i="6"/>
  <c r="E124" i="6"/>
  <c r="D124" i="6"/>
  <c r="C124" i="6"/>
  <c r="B124" i="6"/>
  <c r="A124" i="6"/>
  <c r="E123" i="6"/>
  <c r="D123" i="6"/>
  <c r="C123" i="6"/>
  <c r="B123" i="6"/>
  <c r="A123" i="6"/>
  <c r="E122" i="6"/>
  <c r="D122" i="6"/>
  <c r="C122" i="6"/>
  <c r="B122" i="6"/>
  <c r="A122" i="6"/>
  <c r="E121" i="6"/>
  <c r="D121" i="6"/>
  <c r="C121" i="6"/>
  <c r="B121" i="6"/>
  <c r="A121" i="6"/>
  <c r="E120" i="6"/>
  <c r="D120" i="6"/>
  <c r="C120" i="6"/>
  <c r="B120" i="6"/>
  <c r="A120" i="6"/>
  <c r="E119" i="6"/>
  <c r="D119" i="6"/>
  <c r="C119" i="6"/>
  <c r="B119" i="6"/>
  <c r="A119" i="6"/>
  <c r="E118" i="6"/>
  <c r="D118" i="6"/>
  <c r="C118" i="6"/>
  <c r="B118" i="6"/>
  <c r="A118" i="6"/>
  <c r="E117" i="6"/>
  <c r="D117" i="6"/>
  <c r="C117" i="6"/>
  <c r="B117" i="6"/>
  <c r="A117" i="6"/>
  <c r="E116" i="6"/>
  <c r="D116" i="6"/>
  <c r="C116" i="6"/>
  <c r="B116" i="6"/>
  <c r="A116" i="6"/>
  <c r="E115" i="6"/>
  <c r="D115" i="6"/>
  <c r="C115" i="6"/>
  <c r="B115" i="6"/>
  <c r="A115" i="6"/>
  <c r="E114" i="6"/>
  <c r="D114" i="6"/>
  <c r="C114" i="6"/>
  <c r="B114" i="6"/>
  <c r="A114" i="6"/>
  <c r="E113" i="6"/>
  <c r="D113" i="6"/>
  <c r="C113" i="6"/>
  <c r="B113" i="6"/>
  <c r="A113" i="6"/>
  <c r="E112" i="6"/>
  <c r="D112" i="6"/>
  <c r="C112" i="6"/>
  <c r="B112" i="6"/>
  <c r="A112" i="6"/>
  <c r="E111" i="6"/>
  <c r="D111" i="6"/>
  <c r="C111" i="6"/>
  <c r="B111" i="6"/>
  <c r="A111" i="6"/>
  <c r="E110" i="6"/>
  <c r="D110" i="6"/>
  <c r="C110" i="6"/>
  <c r="B110" i="6"/>
  <c r="A110" i="6"/>
  <c r="E109" i="6"/>
  <c r="D109" i="6"/>
  <c r="C109" i="6"/>
  <c r="B109" i="6"/>
  <c r="A109" i="6"/>
  <c r="E108" i="6"/>
  <c r="D108" i="6"/>
  <c r="C108" i="6"/>
  <c r="B108" i="6"/>
  <c r="A108" i="6"/>
  <c r="E107" i="6"/>
  <c r="D107" i="6"/>
  <c r="C107" i="6"/>
  <c r="B107" i="6"/>
  <c r="A107" i="6"/>
  <c r="E106" i="6"/>
  <c r="D106" i="6"/>
  <c r="C106" i="6"/>
  <c r="B106" i="6"/>
  <c r="A106" i="6"/>
  <c r="E105" i="6"/>
  <c r="D105" i="6"/>
  <c r="C105" i="6"/>
  <c r="B105" i="6"/>
  <c r="A105" i="6"/>
  <c r="E104" i="6"/>
  <c r="D104" i="6"/>
  <c r="C104" i="6"/>
  <c r="B104" i="6"/>
  <c r="A104" i="6"/>
  <c r="E103" i="6"/>
  <c r="D103" i="6"/>
  <c r="C103" i="6"/>
  <c r="B103" i="6"/>
  <c r="A103" i="6"/>
  <c r="E102" i="6"/>
  <c r="D102" i="6"/>
  <c r="C102" i="6"/>
  <c r="B102" i="6"/>
  <c r="A102" i="6"/>
  <c r="E101" i="6"/>
  <c r="D101" i="6"/>
  <c r="C101" i="6"/>
  <c r="B101" i="6"/>
  <c r="A101" i="6"/>
  <c r="E100" i="6"/>
  <c r="D100" i="6"/>
  <c r="C100" i="6"/>
  <c r="B100" i="6"/>
  <c r="A100" i="6"/>
  <c r="E99" i="6"/>
  <c r="D99" i="6"/>
  <c r="C99" i="6"/>
  <c r="B99" i="6"/>
  <c r="A99" i="6"/>
  <c r="E98" i="6"/>
  <c r="D98" i="6"/>
  <c r="C98" i="6"/>
  <c r="B98" i="6"/>
  <c r="A98" i="6"/>
  <c r="E97" i="6"/>
  <c r="D97" i="6"/>
  <c r="C97" i="6"/>
  <c r="B97" i="6"/>
  <c r="A97" i="6"/>
  <c r="E96" i="6"/>
  <c r="D96" i="6"/>
  <c r="C96" i="6"/>
  <c r="B96" i="6"/>
  <c r="A96" i="6"/>
  <c r="E95" i="6"/>
  <c r="D95" i="6"/>
  <c r="C95" i="6"/>
  <c r="B95" i="6"/>
  <c r="A95" i="6"/>
  <c r="E94" i="6"/>
  <c r="D94" i="6"/>
  <c r="C94" i="6"/>
  <c r="B94" i="6"/>
  <c r="A94" i="6"/>
  <c r="E93" i="6"/>
  <c r="D93" i="6"/>
  <c r="C93" i="6"/>
  <c r="B93" i="6"/>
  <c r="A93" i="6"/>
  <c r="E92" i="6"/>
  <c r="D92" i="6"/>
  <c r="C92" i="6"/>
  <c r="B92" i="6"/>
  <c r="A92" i="6"/>
  <c r="E91" i="6"/>
  <c r="D91" i="6"/>
  <c r="C91" i="6"/>
  <c r="B91" i="6"/>
  <c r="A91" i="6"/>
  <c r="E90" i="6"/>
  <c r="D90" i="6"/>
  <c r="C90" i="6"/>
  <c r="B90" i="6"/>
  <c r="A90" i="6"/>
  <c r="E89" i="6"/>
  <c r="D89" i="6"/>
  <c r="C89" i="6"/>
  <c r="B89" i="6"/>
  <c r="A89" i="6"/>
  <c r="E88" i="6"/>
  <c r="D88" i="6"/>
  <c r="C88" i="6"/>
  <c r="B88" i="6"/>
  <c r="A88" i="6"/>
  <c r="E87" i="6"/>
  <c r="D87" i="6"/>
  <c r="C87" i="6"/>
  <c r="B87" i="6"/>
  <c r="A87" i="6"/>
  <c r="E86" i="6"/>
  <c r="D86" i="6"/>
  <c r="C86" i="6"/>
  <c r="B86" i="6"/>
  <c r="A86" i="6"/>
  <c r="E85" i="6"/>
  <c r="D85" i="6"/>
  <c r="C85" i="6"/>
  <c r="B85" i="6"/>
  <c r="A85" i="6"/>
  <c r="E84" i="6"/>
  <c r="D84" i="6"/>
  <c r="C84" i="6"/>
  <c r="B84" i="6"/>
  <c r="A84" i="6"/>
  <c r="E83" i="6"/>
  <c r="D83" i="6"/>
  <c r="C83" i="6"/>
  <c r="B83" i="6"/>
  <c r="A83" i="6"/>
  <c r="E82" i="6"/>
  <c r="D82" i="6"/>
  <c r="C82" i="6"/>
  <c r="B82" i="6"/>
  <c r="A82" i="6"/>
  <c r="E81" i="6"/>
  <c r="D81" i="6"/>
  <c r="C81" i="6"/>
  <c r="B81" i="6"/>
  <c r="A81" i="6"/>
  <c r="E80" i="6"/>
  <c r="D80" i="6"/>
  <c r="C80" i="6"/>
  <c r="B80" i="6"/>
  <c r="A80" i="6"/>
  <c r="E79" i="6"/>
  <c r="D79" i="6"/>
  <c r="C79" i="6"/>
  <c r="B79" i="6"/>
  <c r="A79" i="6"/>
  <c r="E78" i="6"/>
  <c r="D78" i="6"/>
  <c r="C78" i="6"/>
  <c r="B78" i="6"/>
  <c r="A78" i="6"/>
  <c r="E77" i="6"/>
  <c r="D77" i="6"/>
  <c r="C77" i="6"/>
  <c r="B77" i="6"/>
  <c r="A77" i="6"/>
  <c r="E76" i="6"/>
  <c r="D76" i="6"/>
  <c r="C76" i="6"/>
  <c r="B76" i="6"/>
  <c r="A76" i="6"/>
  <c r="E75" i="6"/>
  <c r="D75" i="6"/>
  <c r="C75" i="6"/>
  <c r="B75" i="6"/>
  <c r="A75" i="6"/>
  <c r="E74" i="6"/>
  <c r="D74" i="6"/>
  <c r="C74" i="6"/>
  <c r="B74" i="6"/>
  <c r="A74" i="6"/>
  <c r="E73" i="6"/>
  <c r="D73" i="6"/>
  <c r="C73" i="6"/>
  <c r="B73" i="6"/>
  <c r="A73" i="6"/>
  <c r="E72" i="6"/>
  <c r="D72" i="6"/>
  <c r="C72" i="6"/>
  <c r="B72" i="6"/>
  <c r="A72" i="6"/>
  <c r="E71" i="6"/>
  <c r="D71" i="6"/>
  <c r="C71" i="6"/>
  <c r="B71" i="6"/>
  <c r="A71" i="6"/>
  <c r="E70" i="6"/>
  <c r="D70" i="6"/>
  <c r="C70" i="6"/>
  <c r="B70" i="6"/>
  <c r="A70" i="6"/>
  <c r="E69" i="6"/>
  <c r="D69" i="6"/>
  <c r="C69" i="6"/>
  <c r="B69" i="6"/>
  <c r="A69" i="6"/>
  <c r="E68" i="6"/>
  <c r="D68" i="6"/>
  <c r="C68" i="6"/>
  <c r="B68" i="6"/>
  <c r="A68" i="6"/>
  <c r="E67" i="6"/>
  <c r="D67" i="6"/>
  <c r="C67" i="6"/>
  <c r="B67" i="6"/>
  <c r="A67" i="6"/>
  <c r="E66" i="6"/>
  <c r="D66" i="6"/>
  <c r="C66" i="6"/>
  <c r="B66" i="6"/>
  <c r="A66" i="6"/>
  <c r="E65" i="6"/>
  <c r="D65" i="6"/>
  <c r="C65" i="6"/>
  <c r="B65" i="6"/>
  <c r="A65" i="6"/>
  <c r="E64" i="6"/>
  <c r="D64" i="6"/>
  <c r="C64" i="6"/>
  <c r="B64" i="6"/>
  <c r="A64" i="6"/>
  <c r="E63" i="6"/>
  <c r="D63" i="6"/>
  <c r="C63" i="6"/>
  <c r="B63" i="6"/>
  <c r="A63" i="6"/>
  <c r="E62" i="6"/>
  <c r="D62" i="6"/>
  <c r="C62" i="6"/>
  <c r="B62" i="6"/>
  <c r="A62" i="6"/>
  <c r="E61" i="6"/>
  <c r="D61" i="6"/>
  <c r="C61" i="6"/>
  <c r="B61" i="6"/>
  <c r="A61" i="6"/>
  <c r="E60" i="6"/>
  <c r="D60" i="6"/>
  <c r="C60" i="6"/>
  <c r="B60" i="6"/>
  <c r="A60" i="6"/>
  <c r="E59" i="6"/>
  <c r="D59" i="6"/>
  <c r="C59" i="6"/>
  <c r="B59" i="6"/>
  <c r="A59" i="6"/>
  <c r="E58" i="6"/>
  <c r="D58" i="6"/>
  <c r="C58" i="6"/>
  <c r="B58" i="6"/>
  <c r="A58" i="6"/>
  <c r="E57" i="6"/>
  <c r="D57" i="6"/>
  <c r="C57" i="6"/>
  <c r="B57" i="6"/>
  <c r="A57" i="6"/>
  <c r="E56" i="6"/>
  <c r="D56" i="6"/>
  <c r="C56" i="6"/>
  <c r="B56" i="6"/>
  <c r="A56" i="6"/>
  <c r="E55" i="6"/>
  <c r="D55" i="6"/>
  <c r="C55" i="6"/>
  <c r="B55" i="6"/>
  <c r="A55" i="6"/>
  <c r="E54" i="6"/>
  <c r="D54" i="6"/>
  <c r="C54" i="6"/>
  <c r="B54" i="6"/>
  <c r="A54" i="6"/>
  <c r="E53" i="6"/>
  <c r="D53" i="6"/>
  <c r="C53" i="6"/>
  <c r="B53" i="6"/>
  <c r="A53" i="6"/>
  <c r="E52" i="6"/>
  <c r="D52" i="6"/>
  <c r="C52" i="6"/>
  <c r="B52" i="6"/>
  <c r="A52" i="6"/>
  <c r="E51" i="6"/>
  <c r="D51" i="6"/>
  <c r="C51" i="6"/>
  <c r="B51" i="6"/>
  <c r="A51" i="6"/>
  <c r="E50" i="6"/>
  <c r="D50" i="6"/>
  <c r="C50" i="6"/>
  <c r="B50" i="6"/>
  <c r="A50" i="6"/>
  <c r="E49" i="6"/>
  <c r="D49" i="6"/>
  <c r="C49" i="6"/>
  <c r="B49" i="6"/>
  <c r="A49" i="6"/>
  <c r="E48" i="6"/>
  <c r="D48" i="6"/>
  <c r="C48" i="6"/>
  <c r="B48" i="6"/>
  <c r="A48" i="6"/>
  <c r="E47" i="6"/>
  <c r="D47" i="6"/>
  <c r="C47" i="6"/>
  <c r="B47" i="6"/>
  <c r="A47" i="6"/>
  <c r="E46" i="6"/>
  <c r="D46" i="6"/>
  <c r="C46" i="6"/>
  <c r="B46" i="6"/>
  <c r="A46" i="6"/>
  <c r="E45" i="6"/>
  <c r="D45" i="6"/>
  <c r="C45" i="6"/>
  <c r="B45" i="6"/>
  <c r="A45" i="6"/>
  <c r="E44" i="6"/>
  <c r="D44" i="6"/>
  <c r="C44" i="6"/>
  <c r="B44" i="6"/>
  <c r="A44" i="6"/>
  <c r="E43" i="6"/>
  <c r="D43" i="6"/>
  <c r="C43" i="6"/>
  <c r="B43" i="6"/>
  <c r="A43" i="6"/>
  <c r="E42" i="6"/>
  <c r="D42" i="6"/>
  <c r="C42" i="6"/>
  <c r="B42" i="6"/>
  <c r="A42" i="6"/>
  <c r="E41" i="6"/>
  <c r="D41" i="6"/>
  <c r="C41" i="6"/>
  <c r="B41" i="6"/>
  <c r="A41" i="6"/>
  <c r="E40" i="6"/>
  <c r="D40" i="6"/>
  <c r="C40" i="6"/>
  <c r="B40" i="6"/>
  <c r="A40" i="6"/>
  <c r="E39" i="6"/>
  <c r="D39" i="6"/>
  <c r="C39" i="6"/>
  <c r="B39" i="6"/>
  <c r="A39" i="6"/>
  <c r="E38" i="6"/>
  <c r="D38" i="6"/>
  <c r="C38" i="6"/>
  <c r="B38" i="6"/>
  <c r="A38" i="6"/>
  <c r="E37" i="6"/>
  <c r="D37" i="6"/>
  <c r="C37" i="6"/>
  <c r="B37" i="6"/>
  <c r="A37" i="6"/>
  <c r="E36" i="6"/>
  <c r="D36" i="6"/>
  <c r="C36" i="6"/>
  <c r="B36" i="6"/>
  <c r="A36" i="6"/>
  <c r="E35" i="6"/>
  <c r="D35" i="6"/>
  <c r="C35" i="6"/>
  <c r="B35" i="6"/>
  <c r="A35" i="6"/>
  <c r="E34" i="6"/>
  <c r="D34" i="6"/>
  <c r="C34" i="6"/>
  <c r="B34" i="6"/>
  <c r="A34" i="6"/>
  <c r="E33" i="6"/>
  <c r="D33" i="6"/>
  <c r="C33" i="6"/>
  <c r="B33" i="6"/>
  <c r="A33" i="6"/>
  <c r="E32" i="6"/>
  <c r="D32" i="6"/>
  <c r="C32" i="6"/>
  <c r="B32" i="6"/>
  <c r="A32" i="6"/>
  <c r="E31" i="6"/>
  <c r="D31" i="6"/>
  <c r="C31" i="6"/>
  <c r="B31" i="6"/>
  <c r="A31" i="6"/>
  <c r="E30" i="6"/>
  <c r="D30" i="6"/>
  <c r="C30" i="6"/>
  <c r="B30" i="6"/>
  <c r="A30" i="6"/>
  <c r="E29" i="6"/>
  <c r="D29" i="6"/>
  <c r="C29" i="6"/>
  <c r="B29" i="6"/>
  <c r="A29" i="6"/>
  <c r="E28" i="6"/>
  <c r="D28" i="6"/>
  <c r="C28" i="6"/>
  <c r="B28" i="6"/>
  <c r="A28" i="6"/>
  <c r="E27" i="6"/>
  <c r="D27" i="6"/>
  <c r="C27" i="6"/>
  <c r="B27" i="6"/>
  <c r="A27" i="6"/>
  <c r="E26" i="6"/>
  <c r="D26" i="6"/>
  <c r="C26" i="6"/>
  <c r="B26" i="6"/>
  <c r="A26" i="6"/>
  <c r="E25" i="6"/>
  <c r="D25" i="6"/>
  <c r="C25" i="6"/>
  <c r="B25" i="6"/>
  <c r="A25" i="6"/>
  <c r="E24" i="6"/>
  <c r="D24" i="6"/>
  <c r="C24" i="6"/>
  <c r="B24" i="6"/>
  <c r="A24" i="6"/>
  <c r="E23" i="6"/>
  <c r="D23" i="6"/>
  <c r="C23" i="6"/>
  <c r="B23" i="6"/>
  <c r="A23" i="6"/>
  <c r="E22" i="6"/>
  <c r="D22" i="6"/>
  <c r="C22" i="6"/>
  <c r="B22" i="6"/>
  <c r="A22" i="6"/>
  <c r="E21" i="6"/>
  <c r="D21" i="6"/>
  <c r="C21" i="6"/>
  <c r="B21" i="6"/>
  <c r="A21" i="6"/>
  <c r="E20" i="6"/>
  <c r="D20" i="6"/>
  <c r="C20" i="6"/>
  <c r="B20" i="6"/>
  <c r="A20" i="6"/>
  <c r="E19" i="6"/>
  <c r="D19" i="6"/>
  <c r="C19" i="6"/>
  <c r="B19" i="6"/>
  <c r="A19" i="6"/>
  <c r="E18" i="6"/>
  <c r="D18" i="6"/>
  <c r="C18" i="6"/>
  <c r="B18" i="6"/>
  <c r="A18" i="6"/>
  <c r="E17" i="6"/>
  <c r="D17" i="6"/>
  <c r="C17" i="6"/>
  <c r="B17" i="6"/>
  <c r="A17" i="6"/>
  <c r="E16" i="6"/>
  <c r="D16" i="6"/>
  <c r="C16" i="6"/>
  <c r="B16" i="6"/>
  <c r="A16" i="6"/>
  <c r="E15" i="6"/>
  <c r="D15" i="6"/>
  <c r="C15" i="6"/>
  <c r="B15" i="6"/>
  <c r="A15" i="6"/>
  <c r="E14" i="6"/>
  <c r="D14" i="6"/>
  <c r="C14" i="6"/>
  <c r="B14" i="6"/>
  <c r="A14" i="6"/>
  <c r="E13" i="6"/>
  <c r="D13" i="6"/>
  <c r="C13" i="6"/>
  <c r="B13" i="6"/>
  <c r="A13" i="6"/>
  <c r="E12" i="6"/>
  <c r="D12" i="6"/>
  <c r="C12" i="6"/>
  <c r="B12" i="6"/>
  <c r="A12" i="6"/>
  <c r="E11" i="6"/>
  <c r="D11" i="6"/>
  <c r="C11" i="6"/>
  <c r="B11" i="6"/>
  <c r="A11" i="6"/>
  <c r="E10" i="6"/>
  <c r="D10" i="6"/>
  <c r="C10" i="6"/>
  <c r="B10" i="6"/>
  <c r="A10" i="6"/>
  <c r="E9" i="6"/>
  <c r="D9" i="6"/>
  <c r="C9" i="6"/>
  <c r="B9" i="6"/>
  <c r="A9" i="6"/>
  <c r="E8" i="6"/>
  <c r="D8" i="6"/>
  <c r="C8" i="6"/>
  <c r="B8" i="6"/>
  <c r="A8" i="6"/>
  <c r="E7" i="6"/>
  <c r="D7" i="6"/>
  <c r="C7" i="6"/>
  <c r="B7" i="6"/>
  <c r="A7" i="6"/>
  <c r="E6" i="6"/>
  <c r="D6" i="6"/>
  <c r="C6" i="6"/>
  <c r="B6" i="6"/>
  <c r="A6" i="6"/>
  <c r="E5" i="6"/>
  <c r="D5" i="6"/>
  <c r="C5" i="6"/>
  <c r="B5" i="6"/>
  <c r="A5" i="6"/>
  <c r="E4" i="6"/>
  <c r="D4" i="6"/>
  <c r="C4" i="6"/>
  <c r="B4" i="6"/>
  <c r="A4" i="6"/>
  <c r="A2" i="6"/>
  <c r="D34" i="5"/>
  <c r="C34" i="5"/>
  <c r="B34" i="5"/>
  <c r="D33" i="5"/>
  <c r="C33" i="5"/>
  <c r="B33" i="5"/>
  <c r="D32" i="5"/>
  <c r="C32" i="5"/>
  <c r="B32" i="5"/>
  <c r="D31" i="5"/>
  <c r="C31" i="5"/>
  <c r="B31" i="5"/>
  <c r="D30" i="5"/>
  <c r="C30" i="5"/>
  <c r="B30" i="5"/>
  <c r="D29" i="5"/>
  <c r="C29" i="5"/>
  <c r="B29" i="5"/>
  <c r="D28" i="5"/>
  <c r="C28" i="5"/>
  <c r="B28" i="5"/>
  <c r="D27" i="5"/>
  <c r="C27" i="5"/>
  <c r="B27" i="5"/>
  <c r="D26" i="5"/>
  <c r="C26" i="5"/>
  <c r="B26" i="5"/>
  <c r="D25" i="5"/>
  <c r="C25" i="5"/>
  <c r="B25" i="5"/>
  <c r="B24" i="5"/>
  <c r="B23" i="5"/>
  <c r="D22" i="5"/>
  <c r="C22" i="5"/>
  <c r="B22" i="5"/>
  <c r="B21" i="5"/>
  <c r="D20" i="5"/>
  <c r="C20" i="5"/>
  <c r="B20" i="5"/>
  <c r="B19" i="5"/>
  <c r="D18" i="5"/>
  <c r="C18" i="5"/>
  <c r="B18" i="5"/>
  <c r="B17" i="5"/>
  <c r="C16" i="5"/>
  <c r="B16" i="5"/>
  <c r="B15" i="5"/>
  <c r="D14" i="5"/>
  <c r="C14" i="5"/>
  <c r="B14" i="5"/>
  <c r="B11" i="5"/>
  <c r="B10" i="5"/>
  <c r="B9" i="5"/>
  <c r="C7" i="5"/>
  <c r="C6" i="5"/>
  <c r="C5" i="5"/>
  <c r="C4" i="5"/>
  <c r="C3" i="5"/>
  <c r="B3" i="5"/>
  <c r="C3" i="4"/>
  <c r="O154" i="3"/>
  <c r="L154" i="3"/>
  <c r="K154" i="3"/>
  <c r="J154" i="3"/>
  <c r="O153" i="3"/>
  <c r="L153" i="3"/>
  <c r="K153" i="3"/>
  <c r="J153" i="3"/>
  <c r="O152" i="3"/>
  <c r="L152" i="3"/>
  <c r="K152" i="3"/>
  <c r="J152" i="3"/>
  <c r="O151" i="3"/>
  <c r="L151" i="3"/>
  <c r="K151" i="3"/>
  <c r="J151" i="3"/>
  <c r="O150" i="3"/>
  <c r="L150" i="3"/>
  <c r="K150" i="3"/>
  <c r="J150" i="3"/>
  <c r="O149" i="3"/>
  <c r="L149" i="3"/>
  <c r="K149" i="3"/>
  <c r="J149" i="3"/>
  <c r="O148" i="3"/>
  <c r="L148" i="3"/>
  <c r="K148" i="3"/>
  <c r="J148" i="3"/>
  <c r="O147" i="3"/>
  <c r="L147" i="3"/>
  <c r="K147" i="3"/>
  <c r="J147" i="3"/>
  <c r="O146" i="3"/>
  <c r="L146" i="3"/>
  <c r="K146" i="3"/>
  <c r="J146" i="3"/>
  <c r="O145" i="3"/>
  <c r="L145" i="3"/>
  <c r="K145" i="3"/>
  <c r="J145" i="3"/>
  <c r="O144" i="3"/>
  <c r="L144" i="3"/>
  <c r="K144" i="3"/>
  <c r="J144" i="3"/>
  <c r="O143" i="3"/>
  <c r="L143" i="3"/>
  <c r="K143" i="3"/>
  <c r="J143" i="3"/>
  <c r="O142" i="3"/>
  <c r="L142" i="3"/>
  <c r="K142" i="3"/>
  <c r="J142" i="3"/>
  <c r="O141" i="3"/>
  <c r="L141" i="3"/>
  <c r="K141" i="3"/>
  <c r="J141" i="3"/>
  <c r="O140" i="3"/>
  <c r="L140" i="3"/>
  <c r="K140" i="3"/>
  <c r="J140" i="3"/>
  <c r="O139" i="3"/>
  <c r="L139" i="3"/>
  <c r="K139" i="3"/>
  <c r="J139" i="3"/>
  <c r="O138" i="3"/>
  <c r="L138" i="3"/>
  <c r="K138" i="3"/>
  <c r="J138" i="3"/>
  <c r="O137" i="3"/>
  <c r="L137" i="3"/>
  <c r="K137" i="3"/>
  <c r="J137" i="3"/>
  <c r="O136" i="3"/>
  <c r="L136" i="3"/>
  <c r="K136" i="3"/>
  <c r="J136" i="3"/>
  <c r="O135" i="3"/>
  <c r="L135" i="3"/>
  <c r="K135" i="3"/>
  <c r="J135" i="3"/>
  <c r="O134" i="3"/>
  <c r="L134" i="3"/>
  <c r="K134" i="3"/>
  <c r="J134" i="3"/>
  <c r="O133" i="3"/>
  <c r="L133" i="3"/>
  <c r="K133" i="3"/>
  <c r="J133" i="3"/>
  <c r="O132" i="3"/>
  <c r="L132" i="3"/>
  <c r="K132" i="3"/>
  <c r="J132" i="3"/>
  <c r="O131" i="3"/>
  <c r="L131" i="3"/>
  <c r="K131" i="3"/>
  <c r="J131" i="3"/>
  <c r="O130" i="3"/>
  <c r="L130" i="3"/>
  <c r="K130" i="3"/>
  <c r="J130" i="3"/>
  <c r="O129" i="3"/>
  <c r="L129" i="3"/>
  <c r="K129" i="3"/>
  <c r="J129" i="3"/>
  <c r="O128" i="3"/>
  <c r="L128" i="3"/>
  <c r="K128" i="3"/>
  <c r="J128" i="3"/>
  <c r="O127" i="3"/>
  <c r="L127" i="3"/>
  <c r="K127" i="3"/>
  <c r="J127" i="3"/>
  <c r="O126" i="3"/>
  <c r="L126" i="3"/>
  <c r="K126" i="3"/>
  <c r="J126" i="3"/>
  <c r="O125" i="3"/>
  <c r="L125" i="3"/>
  <c r="K125" i="3"/>
  <c r="J125" i="3"/>
  <c r="O124" i="3"/>
  <c r="L124" i="3"/>
  <c r="K124" i="3"/>
  <c r="J124" i="3"/>
  <c r="O123" i="3"/>
  <c r="L123" i="3"/>
  <c r="K123" i="3"/>
  <c r="J123" i="3"/>
  <c r="O122" i="3"/>
  <c r="L122" i="3"/>
  <c r="K122" i="3"/>
  <c r="J122" i="3"/>
  <c r="O121" i="3"/>
  <c r="L121" i="3"/>
  <c r="K121" i="3"/>
  <c r="J121" i="3"/>
  <c r="O120" i="3"/>
  <c r="L120" i="3"/>
  <c r="K120" i="3"/>
  <c r="J120" i="3"/>
  <c r="O119" i="3"/>
  <c r="L119" i="3"/>
  <c r="K119" i="3"/>
  <c r="J119" i="3"/>
  <c r="O118" i="3"/>
  <c r="L118" i="3"/>
  <c r="K118" i="3"/>
  <c r="J118" i="3"/>
  <c r="O117" i="3"/>
  <c r="L117" i="3"/>
  <c r="K117" i="3"/>
  <c r="J117" i="3"/>
  <c r="O116" i="3"/>
  <c r="L116" i="3"/>
  <c r="K116" i="3"/>
  <c r="J116" i="3"/>
  <c r="O115" i="3"/>
  <c r="L115" i="3"/>
  <c r="K115" i="3"/>
  <c r="J115" i="3"/>
  <c r="O114" i="3"/>
  <c r="L114" i="3"/>
  <c r="K114" i="3"/>
  <c r="J114" i="3"/>
  <c r="O113" i="3"/>
  <c r="L113" i="3"/>
  <c r="K113" i="3"/>
  <c r="J113" i="3"/>
  <c r="O112" i="3"/>
  <c r="L112" i="3"/>
  <c r="K112" i="3"/>
  <c r="J112" i="3"/>
  <c r="O111" i="3"/>
  <c r="L111" i="3"/>
  <c r="K111" i="3"/>
  <c r="J111" i="3"/>
  <c r="O110" i="3"/>
  <c r="L110" i="3"/>
  <c r="K110" i="3"/>
  <c r="J110" i="3"/>
  <c r="O109" i="3"/>
  <c r="L109" i="3"/>
  <c r="K109" i="3"/>
  <c r="J109" i="3"/>
  <c r="O108" i="3"/>
  <c r="L108" i="3"/>
  <c r="K108" i="3"/>
  <c r="J108" i="3"/>
  <c r="O107" i="3"/>
  <c r="L107" i="3"/>
  <c r="K107" i="3"/>
  <c r="J107" i="3"/>
  <c r="O106" i="3"/>
  <c r="L106" i="3"/>
  <c r="K106" i="3"/>
  <c r="J106" i="3"/>
  <c r="O105" i="3"/>
  <c r="L105" i="3"/>
  <c r="K105" i="3"/>
  <c r="J105" i="3"/>
  <c r="O104" i="3"/>
  <c r="L104" i="3"/>
  <c r="K104" i="3"/>
  <c r="J104" i="3"/>
  <c r="O103" i="3"/>
  <c r="L103" i="3"/>
  <c r="K103" i="3"/>
  <c r="J103" i="3"/>
  <c r="O102" i="3"/>
  <c r="L102" i="3"/>
  <c r="K102" i="3"/>
  <c r="J102" i="3"/>
  <c r="O101" i="3"/>
  <c r="L101" i="3"/>
  <c r="K101" i="3"/>
  <c r="J101" i="3"/>
  <c r="O100" i="3"/>
  <c r="L100" i="3"/>
  <c r="K100" i="3"/>
  <c r="J100" i="3"/>
  <c r="O99" i="3"/>
  <c r="L99" i="3"/>
  <c r="K99" i="3"/>
  <c r="J99" i="3"/>
  <c r="O98" i="3"/>
  <c r="L98" i="3"/>
  <c r="K98" i="3"/>
  <c r="J98" i="3"/>
  <c r="O97" i="3"/>
  <c r="L97" i="3"/>
  <c r="K97" i="3"/>
  <c r="J97" i="3"/>
  <c r="O96" i="3"/>
  <c r="L96" i="3"/>
  <c r="K96" i="3"/>
  <c r="J96" i="3"/>
  <c r="O95" i="3"/>
  <c r="L95" i="3"/>
  <c r="K95" i="3"/>
  <c r="J95" i="3"/>
  <c r="O94" i="3"/>
  <c r="L94" i="3"/>
  <c r="K94" i="3"/>
  <c r="J94" i="3"/>
  <c r="O93" i="3"/>
  <c r="L93" i="3"/>
  <c r="K93" i="3"/>
  <c r="J93" i="3"/>
  <c r="O92" i="3"/>
  <c r="L92" i="3"/>
  <c r="K92" i="3"/>
  <c r="J92" i="3"/>
  <c r="O91" i="3"/>
  <c r="L91" i="3"/>
  <c r="K91" i="3"/>
  <c r="J91" i="3"/>
  <c r="O90" i="3"/>
  <c r="L90" i="3"/>
  <c r="K90" i="3"/>
  <c r="J90" i="3"/>
  <c r="O89" i="3"/>
  <c r="L89" i="3"/>
  <c r="K89" i="3"/>
  <c r="J89" i="3"/>
  <c r="O88" i="3"/>
  <c r="L88" i="3"/>
  <c r="K88" i="3"/>
  <c r="J88" i="3"/>
  <c r="O87" i="3"/>
  <c r="L87" i="3"/>
  <c r="K87" i="3"/>
  <c r="J87" i="3"/>
  <c r="O86" i="3"/>
  <c r="L86" i="3"/>
  <c r="K86" i="3"/>
  <c r="J86" i="3"/>
  <c r="O85" i="3"/>
  <c r="L85" i="3"/>
  <c r="K85" i="3"/>
  <c r="J85" i="3"/>
  <c r="O84" i="3"/>
  <c r="L84" i="3"/>
  <c r="K84" i="3"/>
  <c r="J84" i="3"/>
  <c r="O83" i="3"/>
  <c r="L83" i="3"/>
  <c r="K83" i="3"/>
  <c r="J83" i="3"/>
  <c r="O82" i="3"/>
  <c r="L82" i="3"/>
  <c r="K82" i="3"/>
  <c r="J82" i="3"/>
  <c r="O81" i="3"/>
  <c r="L81" i="3"/>
  <c r="K81" i="3"/>
  <c r="J81" i="3"/>
  <c r="O80" i="3"/>
  <c r="L80" i="3"/>
  <c r="K80" i="3"/>
  <c r="J80" i="3"/>
  <c r="O79" i="3"/>
  <c r="L79" i="3"/>
  <c r="K79" i="3"/>
  <c r="J79" i="3"/>
  <c r="O78" i="3"/>
  <c r="L78" i="3"/>
  <c r="K78" i="3"/>
  <c r="J78" i="3"/>
  <c r="O77" i="3"/>
  <c r="L77" i="3"/>
  <c r="K77" i="3"/>
  <c r="J77" i="3"/>
  <c r="O76" i="3"/>
  <c r="L76" i="3"/>
  <c r="K76" i="3"/>
  <c r="J76" i="3"/>
  <c r="O75" i="3"/>
  <c r="L75" i="3"/>
  <c r="K75" i="3"/>
  <c r="J75" i="3"/>
  <c r="O74" i="3"/>
  <c r="L74" i="3"/>
  <c r="K74" i="3"/>
  <c r="J74" i="3"/>
  <c r="O73" i="3"/>
  <c r="L73" i="3"/>
  <c r="K73" i="3"/>
  <c r="J73" i="3"/>
  <c r="O72" i="3"/>
  <c r="L72" i="3"/>
  <c r="K72" i="3"/>
  <c r="J72" i="3"/>
  <c r="O71" i="3"/>
  <c r="L71" i="3"/>
  <c r="K71" i="3"/>
  <c r="J71" i="3"/>
  <c r="O70" i="3"/>
  <c r="L70" i="3"/>
  <c r="K70" i="3"/>
  <c r="J70" i="3"/>
  <c r="O69" i="3"/>
  <c r="L69" i="3"/>
  <c r="K69" i="3"/>
  <c r="J69" i="3"/>
  <c r="O68" i="3"/>
  <c r="L68" i="3"/>
  <c r="K68" i="3"/>
  <c r="J68" i="3"/>
  <c r="O67" i="3"/>
  <c r="L67" i="3"/>
  <c r="K67" i="3"/>
  <c r="J67" i="3"/>
  <c r="O66" i="3"/>
  <c r="L66" i="3"/>
  <c r="K66" i="3"/>
  <c r="J66" i="3"/>
  <c r="O65" i="3"/>
  <c r="L65" i="3"/>
  <c r="K65" i="3"/>
  <c r="J65" i="3"/>
  <c r="O64" i="3"/>
  <c r="L64" i="3"/>
  <c r="K64" i="3"/>
  <c r="J64" i="3"/>
  <c r="O63" i="3"/>
  <c r="L63" i="3"/>
  <c r="K63" i="3"/>
  <c r="J63" i="3"/>
  <c r="O62" i="3"/>
  <c r="L62" i="3"/>
  <c r="K62" i="3"/>
  <c r="J62" i="3"/>
  <c r="O61" i="3"/>
  <c r="L61" i="3"/>
  <c r="K61" i="3"/>
  <c r="J61" i="3"/>
  <c r="O60" i="3"/>
  <c r="L60" i="3"/>
  <c r="K60" i="3"/>
  <c r="J60" i="3"/>
  <c r="O59" i="3"/>
  <c r="L59" i="3"/>
  <c r="K59" i="3"/>
  <c r="J59" i="3"/>
  <c r="O58" i="3"/>
  <c r="L58" i="3"/>
  <c r="K58" i="3"/>
  <c r="J58" i="3"/>
  <c r="O57" i="3"/>
  <c r="L57" i="3"/>
  <c r="K57" i="3"/>
  <c r="J57" i="3"/>
  <c r="O56" i="3"/>
  <c r="L56" i="3"/>
  <c r="K56" i="3"/>
  <c r="J56" i="3"/>
  <c r="O55" i="3"/>
  <c r="L55" i="3"/>
  <c r="K55" i="3"/>
  <c r="J55" i="3"/>
  <c r="O54" i="3"/>
  <c r="L54" i="3"/>
  <c r="K54" i="3"/>
  <c r="J54" i="3"/>
  <c r="O53" i="3"/>
  <c r="L53" i="3"/>
  <c r="K53" i="3"/>
  <c r="J53" i="3"/>
  <c r="O52" i="3"/>
  <c r="L52" i="3"/>
  <c r="K52" i="3"/>
  <c r="J52" i="3"/>
  <c r="O51" i="3"/>
  <c r="L51" i="3"/>
  <c r="K51" i="3"/>
  <c r="J51" i="3"/>
  <c r="O50" i="3"/>
  <c r="L50" i="3"/>
  <c r="K50" i="3"/>
  <c r="J50" i="3"/>
  <c r="O49" i="3"/>
  <c r="L49" i="3"/>
  <c r="K49" i="3"/>
  <c r="J49" i="3"/>
  <c r="O48" i="3"/>
  <c r="L48" i="3"/>
  <c r="K48" i="3"/>
  <c r="J48" i="3"/>
  <c r="O47" i="3"/>
  <c r="L47" i="3"/>
  <c r="K47" i="3"/>
  <c r="J47" i="3"/>
  <c r="O46" i="3"/>
  <c r="L46" i="3"/>
  <c r="K46" i="3"/>
  <c r="J46" i="3"/>
  <c r="O45" i="3"/>
  <c r="L45" i="3"/>
  <c r="K45" i="3"/>
  <c r="J45" i="3"/>
  <c r="O44" i="3"/>
  <c r="L44" i="3"/>
  <c r="K44" i="3"/>
  <c r="J44" i="3"/>
  <c r="O43" i="3"/>
  <c r="L43" i="3"/>
  <c r="K43" i="3"/>
  <c r="J43" i="3"/>
  <c r="O42" i="3"/>
  <c r="L42" i="3"/>
  <c r="K42" i="3"/>
  <c r="J42" i="3"/>
  <c r="O41" i="3"/>
  <c r="L41" i="3"/>
  <c r="K41" i="3"/>
  <c r="J41" i="3"/>
  <c r="O40" i="3"/>
  <c r="L40" i="3"/>
  <c r="K40" i="3"/>
  <c r="J40" i="3"/>
  <c r="O39" i="3"/>
  <c r="L39" i="3"/>
  <c r="K39" i="3"/>
  <c r="J39" i="3"/>
  <c r="O38" i="3"/>
  <c r="L38" i="3"/>
  <c r="K38" i="3"/>
  <c r="J38" i="3"/>
  <c r="O37" i="3"/>
  <c r="L37" i="3"/>
  <c r="K37" i="3"/>
  <c r="J37" i="3"/>
  <c r="O36" i="3"/>
  <c r="L36" i="3"/>
  <c r="K36" i="3"/>
  <c r="J36" i="3"/>
  <c r="O35" i="3"/>
  <c r="L35" i="3"/>
  <c r="K35" i="3"/>
  <c r="J35" i="3"/>
  <c r="O34" i="3"/>
  <c r="L34" i="3"/>
  <c r="K34" i="3"/>
  <c r="J34" i="3"/>
  <c r="O33" i="3"/>
  <c r="L33" i="3"/>
  <c r="K33" i="3"/>
  <c r="J33" i="3"/>
  <c r="O32" i="3"/>
  <c r="L32" i="3"/>
  <c r="K32" i="3"/>
  <c r="J32" i="3"/>
  <c r="O31" i="3"/>
  <c r="L31" i="3"/>
  <c r="K31" i="3"/>
  <c r="J31" i="3"/>
  <c r="O30" i="3"/>
  <c r="L30" i="3"/>
  <c r="K30" i="3"/>
  <c r="J30" i="3"/>
  <c r="O29" i="3"/>
  <c r="L29" i="3"/>
  <c r="K29" i="3"/>
  <c r="J29" i="3"/>
  <c r="O28" i="3"/>
  <c r="L28" i="3"/>
  <c r="K28" i="3"/>
  <c r="J28" i="3"/>
  <c r="O27" i="3"/>
  <c r="L27" i="3"/>
  <c r="K27" i="3"/>
  <c r="J27" i="3"/>
  <c r="O26" i="3"/>
  <c r="L26" i="3"/>
  <c r="K26" i="3"/>
  <c r="J26" i="3"/>
  <c r="O25" i="3"/>
  <c r="L25" i="3"/>
  <c r="K25" i="3"/>
  <c r="J25" i="3"/>
  <c r="O24" i="3"/>
  <c r="L24" i="3"/>
  <c r="K24" i="3"/>
  <c r="J24" i="3"/>
  <c r="O23" i="3"/>
  <c r="L23" i="3"/>
  <c r="K23" i="3"/>
  <c r="J23" i="3"/>
  <c r="O22" i="3"/>
  <c r="L22" i="3"/>
  <c r="K22" i="3"/>
  <c r="J22" i="3"/>
  <c r="O21" i="3"/>
  <c r="L21" i="3"/>
  <c r="K21" i="3"/>
  <c r="J21" i="3"/>
  <c r="O20" i="3"/>
  <c r="L20" i="3"/>
  <c r="K20" i="3"/>
  <c r="J20" i="3"/>
  <c r="O19" i="3"/>
  <c r="L19" i="3"/>
  <c r="K19" i="3"/>
  <c r="J19" i="3"/>
  <c r="O18" i="3"/>
  <c r="L18" i="3"/>
  <c r="K18" i="3"/>
  <c r="J18" i="3"/>
  <c r="O17" i="3"/>
  <c r="L17" i="3"/>
  <c r="K17" i="3"/>
  <c r="J17" i="3"/>
  <c r="O16" i="3"/>
  <c r="L16" i="3"/>
  <c r="K16" i="3"/>
  <c r="J16" i="3"/>
  <c r="O15" i="3"/>
  <c r="L15" i="3"/>
  <c r="K15" i="3"/>
  <c r="J15" i="3"/>
  <c r="O14" i="3"/>
  <c r="L14" i="3"/>
  <c r="K14" i="3"/>
  <c r="J14" i="3"/>
  <c r="O13" i="3"/>
  <c r="L13" i="3"/>
  <c r="K13" i="3"/>
  <c r="J13" i="3"/>
  <c r="O12" i="3"/>
  <c r="L12" i="3"/>
  <c r="K12" i="3"/>
  <c r="J12" i="3"/>
  <c r="O11" i="3"/>
  <c r="L11" i="3"/>
  <c r="J11" i="3"/>
  <c r="C24" i="5" s="1"/>
  <c r="J10" i="3"/>
  <c r="L10" i="3" s="1"/>
  <c r="J9" i="3"/>
  <c r="K9" i="3" s="1"/>
  <c r="J8" i="3"/>
  <c r="C19" i="5" s="1"/>
  <c r="J7" i="3"/>
  <c r="L7" i="3" s="1"/>
  <c r="J6" i="3"/>
  <c r="L6" i="3" s="1"/>
  <c r="J5" i="3"/>
  <c r="N4" i="3"/>
  <c r="K4" i="3"/>
  <c r="J4" i="3"/>
  <c r="G4" i="3"/>
  <c r="N3" i="3"/>
  <c r="G3" i="3"/>
  <c r="C21" i="5" l="1"/>
  <c r="K8" i="3"/>
  <c r="O8" i="3" s="1"/>
  <c r="L8" i="3"/>
  <c r="C17" i="5"/>
  <c r="K7" i="3"/>
  <c r="J3" i="3"/>
  <c r="K11" i="3"/>
  <c r="D24" i="5" s="1"/>
  <c r="B4" i="5"/>
  <c r="B35" i="5"/>
  <c r="K6" i="3"/>
  <c r="O9" i="3"/>
  <c r="D23" i="5"/>
  <c r="D19" i="5"/>
  <c r="C15" i="5"/>
  <c r="K5" i="3"/>
  <c r="K10" i="3"/>
  <c r="L5" i="3"/>
  <c r="L9" i="3"/>
  <c r="C23" i="5"/>
  <c r="O7" i="3" l="1"/>
  <c r="D17" i="5"/>
  <c r="D16" i="5"/>
  <c r="O6" i="3"/>
  <c r="C35" i="5"/>
  <c r="D21" i="5"/>
  <c r="O10" i="3"/>
  <c r="B6" i="5"/>
  <c r="B5" i="5"/>
  <c r="O5" i="3"/>
  <c r="K3" i="3"/>
  <c r="D15" i="5"/>
  <c r="D35" i="5" l="1"/>
  <c r="B7" i="5"/>
  <c r="B12" i="5"/>
</calcChain>
</file>

<file path=xl/sharedStrings.xml><?xml version="1.0" encoding="utf-8"?>
<sst xmlns="http://schemas.openxmlformats.org/spreadsheetml/2006/main" count="228" uniqueCount="170">
  <si>
    <t>Event Vendor &amp; Payment Tracker (Excel)</t>
  </si>
  <si>
    <t>Toolkit by GroupChatOn · free template · https://toolkit.groupchaton.com</t>
  </si>
  <si>
    <t>Every caterer, decorator, photographer, DJ and transport company has its own quote, advance, payment dates and cancellation terms. List them once with the agreed amount; record each payment as you make it; the tracker shows what is paid, what is left, which payment is due next and which is late. A contacts view gives you every vendor's phone number on the day.</t>
  </si>
  <si>
    <t>Colours</t>
  </si>
  <si>
    <t>Yellow cells: type or pick here.</t>
  </si>
  <si>
    <t>Grey and white cells: calculate by themselves. Don't type over them.</t>
  </si>
  <si>
    <t>Steps</t>
  </si>
  <si>
    <t>On the Settings sheet pick the currency, number style and date style, and type the event date.</t>
  </si>
  <si>
    <t>On the Vendors sheet add each vendor: the service they provide, contact details and the final contract amount.</t>
  </si>
  <si>
    <t>Mark Contract signed = Yes when you have a signed agreement or written confirmation, with its date and the cancellation terms.</t>
  </si>
  <si>
    <t>Type the date and amount of the next payment due for each vendor (from the contract schedule).</t>
  </si>
  <si>
    <t>Every time you pay, add a row on the Payments sheet: date, vendor, amount, mode and receipt number. Paid and balance update by themselves.</t>
  </si>
  <si>
    <t>Check the Status column every week; print the Contacts sheet for the person in charge on the day.</t>
  </si>
  <si>
    <t>Tips</t>
  </si>
  <si>
    <t>•</t>
  </si>
  <si>
    <t>Never pay the final balance before the service is delivered unless the contract says so; keep the last payment for after the event.</t>
  </si>
  <si>
    <t>Ask for a receipt for every advance, including cash, and type its number here.</t>
  </si>
  <si>
    <t>Write down what is included (hours, number of people, overtime rate, taxes) in the Notes column; most disputes are about what was "included".</t>
  </si>
  <si>
    <t>Confirm arrival times with every vendor two days before and copy them into the run-sheet.</t>
  </si>
  <si>
    <t>Full guide, questions and answers, and more free templates:</t>
  </si>
  <si>
    <t>https://toolkit.groupchaton.com/events/ev-vendor-payment-tracker-excel/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</si>
  <si>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</si>
  <si>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</si>
  <si>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Settings</t>
  </si>
  <si>
    <t>Yellow cells: type or pick. Everything else in this file follows these settings.</t>
  </si>
  <si>
    <t>Event name</t>
  </si>
  <si>
    <t>Riya &amp; Arjun's Wedding</t>
  </si>
  <si>
    <t>Event date</t>
  </si>
  <si>
    <t>Currency</t>
  </si>
  <si>
    <t>₹</t>
  </si>
  <si>
    <t>Number style</t>
  </si>
  <si>
    <t>Indian (12,34,567)</t>
  </si>
  <si>
    <t>Date style</t>
  </si>
  <si>
    <t>31-12-2026</t>
  </si>
  <si>
    <t>Currency is shown in headings and totals; you can also type a currency not in the list. Number style changes how big amounts are grouped. Date style changes how every date in this file is shown.</t>
  </si>
  <si>
    <t>Vendors</t>
  </si>
  <si>
    <t>One row per vendor. Paid, balance and status calculate from the Payments sheet.</t>
  </si>
  <si>
    <t>Totals (visible rows)</t>
  </si>
  <si>
    <t>Service</t>
  </si>
  <si>
    <t>Vendor name</t>
  </si>
  <si>
    <t>Contact person</t>
  </si>
  <si>
    <t>Phone</t>
  </si>
  <si>
    <t>Email</t>
  </si>
  <si>
    <t>Quotes compared</t>
  </si>
  <si>
    <t>Contract signed</t>
  </si>
  <si>
    <t>Contract date</t>
  </si>
  <si>
    <t>% paid</t>
  </si>
  <si>
    <t>Next due date</t>
  </si>
  <si>
    <t>Status</t>
  </si>
  <si>
    <t>Arrival on the day</t>
  </si>
  <si>
    <t>What is included / cancellation terms</t>
  </si>
  <si>
    <t>Venue</t>
  </si>
  <si>
    <t>Green Meadows Resort</t>
  </si>
  <si>
    <t>Mr. Bedi (manager)</t>
  </si>
  <si>
    <t>+91 98140 10101</t>
  </si>
  <si>
    <t>events@example.com</t>
  </si>
  <si>
    <t>3 venues seen; this one has rooms</t>
  </si>
  <si>
    <t>Yes</t>
  </si>
  <si>
    <t>2 days, lawn + hall, power backup, 20 rooms at 4,500; 50% refund if cancelled 90+ days before</t>
  </si>
  <si>
    <t>Caterer</t>
  </si>
  <si>
    <t>Shree Caterers</t>
  </si>
  <si>
    <t>Ramesh ji</t>
  </si>
  <si>
    <t>+91 98150 20202</t>
  </si>
  <si>
    <t>4 tastings; per plate 950 to 1,250</t>
  </si>
  <si>
    <t>550 plates over 2 functions, live counters, waiters, crockery; final count 7 days before</t>
  </si>
  <si>
    <t>Decorator</t>
  </si>
  <si>
    <t>Bloom Decorators</t>
  </si>
  <si>
    <t>Kiran</t>
  </si>
  <si>
    <t>+91 99880 30303</t>
  </si>
  <si>
    <t>2 quotes</t>
  </si>
  <si>
    <t>Mandap, stage, entrance, fairy lights, fresh flowers; removal next morning</t>
  </si>
  <si>
    <t>Photographer</t>
  </si>
  <si>
    <t>Pixel Stories</t>
  </si>
  <si>
    <t>Aman</t>
  </si>
  <si>
    <t>+91 98110 40404</t>
  </si>
  <si>
    <t>aman@example.com</t>
  </si>
  <si>
    <t>3 portfolios compared</t>
  </si>
  <si>
    <t>2 photographers, 1 video, highlights film, 1 album; data in 30 days</t>
  </si>
  <si>
    <t>DJ / sound</t>
  </si>
  <si>
    <t>DJ Rocky</t>
  </si>
  <si>
    <t>Rocky</t>
  </si>
  <si>
    <t>+91 97790 50505</t>
  </si>
  <si>
    <t>No</t>
  </si>
  <si>
    <t>Sangeet 5 hours, extra hour 6,000</t>
  </si>
  <si>
    <t>Makeup artist</t>
  </si>
  <si>
    <t>Glam by Neha</t>
  </si>
  <si>
    <t>Neha</t>
  </si>
  <si>
    <t>+91 98720 60606</t>
  </si>
  <si>
    <t>2 trials done</t>
  </si>
  <si>
    <t>3 looks (sangeet, wedding, reception) + 2 family members</t>
  </si>
  <si>
    <t>Band / dhol</t>
  </si>
  <si>
    <t>Royal Band</t>
  </si>
  <si>
    <t>+91 98760 70707</t>
  </si>
  <si>
    <t>Waiting for quote</t>
  </si>
  <si>
    <t>Payments made</t>
  </si>
  <si>
    <t>One row per payment. Use the vendor name exactly as on the Vendors sheet (pick from the list).</t>
  </si>
  <si>
    <t>Date</t>
  </si>
  <si>
    <t>Vendor</t>
  </si>
  <si>
    <t>Mode</t>
  </si>
  <si>
    <t>Receipt no.</t>
  </si>
  <si>
    <t>Note</t>
  </si>
  <si>
    <t>Bank transfer</t>
  </si>
  <si>
    <t>GM-0412</t>
  </si>
  <si>
    <t>Booking advance</t>
  </si>
  <si>
    <t>GM-0533</t>
  </si>
  <si>
    <t>Second instalment</t>
  </si>
  <si>
    <t>UPI</t>
  </si>
  <si>
    <t>SC-118</t>
  </si>
  <si>
    <t>Advance</t>
  </si>
  <si>
    <t>Cheque</t>
  </si>
  <si>
    <t>BD-77</t>
  </si>
  <si>
    <t>Advance, cheque 004512</t>
  </si>
  <si>
    <t>PS-22</t>
  </si>
  <si>
    <t>Booking</t>
  </si>
  <si>
    <t>Cash</t>
  </si>
  <si>
    <t>GN-5</t>
  </si>
  <si>
    <t>Vendor summary</t>
  </si>
  <si>
    <t>Totals from the Vendors and Payments sheets.</t>
  </si>
  <si>
    <t>Total contracted</t>
  </si>
  <si>
    <t>Paid so far</t>
  </si>
  <si>
    <t>Balance to pay</t>
  </si>
  <si>
    <t>Due in the next 30 days</t>
  </si>
  <si>
    <t>Overdue payments</t>
  </si>
  <si>
    <t>Vendors on the list</t>
  </si>
  <si>
    <t>Booked (contract amount typed)</t>
  </si>
  <si>
    <t>Contract not signed yet</t>
  </si>
  <si>
    <t>Overdue</t>
  </si>
  <si>
    <t>Florist</t>
  </si>
  <si>
    <t>Videographer</t>
  </si>
  <si>
    <t>Mehndi artist</t>
  </si>
  <si>
    <t>Priest / officiant</t>
  </si>
  <si>
    <t>Tent &amp; furniture</t>
  </si>
  <si>
    <t>Lights &amp; generator</t>
  </si>
  <si>
    <t>Transport</t>
  </si>
  <si>
    <t>Hotel</t>
  </si>
  <si>
    <t>Invitations / printing</t>
  </si>
  <si>
    <t>Choreographer</t>
  </si>
  <si>
    <t>Wedding planner</t>
  </si>
  <si>
    <t>Cake / sweets</t>
  </si>
  <si>
    <t>Other</t>
  </si>
  <si>
    <t>Total</t>
  </si>
  <si>
    <t>Day-of contacts</t>
  </si>
  <si>
    <t>Arrives</t>
  </si>
  <si>
    <t>$</t>
  </si>
  <si>
    <t>International (1,234,567)</t>
  </si>
  <si>
    <t>31-Dec-2026</t>
  </si>
  <si>
    <t>€</t>
  </si>
  <si>
    <t>12/31/2026</t>
  </si>
  <si>
    <t>£</t>
  </si>
  <si>
    <t>2026-12-31</t>
  </si>
  <si>
    <t>Card</t>
  </si>
  <si>
    <t>AED</t>
  </si>
  <si>
    <t>SAR</t>
  </si>
  <si>
    <t>QAR</t>
  </si>
  <si>
    <t>KWD</t>
  </si>
  <si>
    <t>OMR</t>
  </si>
  <si>
    <t>BHD</t>
  </si>
  <si>
    <t>SGD</t>
  </si>
  <si>
    <t>MYR</t>
  </si>
  <si>
    <t>A$</t>
  </si>
  <si>
    <t>C$</t>
  </si>
  <si>
    <t>NZ$</t>
  </si>
  <si>
    <t>NPR</t>
  </si>
  <si>
    <t>PKR</t>
  </si>
  <si>
    <t>BDT</t>
  </si>
  <si>
    <t>LKR</t>
  </si>
  <si>
    <t>ZAR</t>
  </si>
  <si>
    <t>KES</t>
  </si>
  <si>
    <t>NGN</t>
  </si>
  <si>
    <t>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</si>
</sst>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[&gt;=10000000]##\,##\,##\,##0;[&gt;=100000]##\,##\,##0;##,##0"/>
  </numFmts>
  <fonts count="11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E8F0FE"/>
      </patternFill>
    </fill>
    <fill>
      <patternFill patternType="solid">
        <fgColor rgb="FF2563EB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0" fontId="0" fillId="2" borderId="1" xfId="0" applyFill="1" applyBorder="1" applyAlignment="1" applyProtection="1">
      <alignment horizontal="left" vertical="center"/>
      <protection locked="0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>
      <alignment horizontal="right" vertical="center"/>
    </xf>
    <xf numFmtId="165" fontId="6" fillId="4" borderId="1" xfId="0" applyNumberFormat="1" applyFont="1" applyFill="1" applyBorder="1"/>
    <xf numFmtId="0" fontId="10" fillId="5" borderId="1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5" fontId="0" fillId="3" borderId="1" xfId="0" applyNumberFormat="1" applyFill="1" applyBorder="1"/>
    <xf numFmtId="9" fontId="0" fillId="3" borderId="1" xfId="0" applyNumberFormat="1" applyFill="1" applyBorder="1"/>
    <xf numFmtId="0" fontId="0" fillId="3" borderId="1" xfId="0" applyFill="1" applyBorder="1"/>
    <xf numFmtId="18" fontId="0" fillId="2" borderId="1" xfId="0" applyNumberFormat="1" applyFill="1" applyBorder="1" applyProtection="1">
      <protection locked="0"/>
    </xf>
    <xf numFmtId="0" fontId="6" fillId="0" borderId="1" xfId="0" applyFont="1" applyBorder="1"/>
    <xf numFmtId="165" fontId="6" fillId="3" borderId="1" xfId="0" applyNumberFormat="1" applyFont="1" applyFill="1" applyBorder="1"/>
    <xf numFmtId="0" fontId="9" fillId="0" borderId="0" xfId="0" applyFont="1"/>
    <xf numFmtId="0" fontId="0" fillId="0" borderId="1" xfId="0" applyBorder="1"/>
    <xf numFmtId="0" fontId="6" fillId="3" borderId="1" xfId="0" applyFont="1" applyFill="1" applyBorder="1"/>
    <xf numFmtId="0" fontId="6" fillId="4" borderId="1" xfId="0" applyFont="1" applyFill="1" applyBorder="1"/>
    <xf numFmtId="18" fontId="0" fillId="0" borderId="1" xfId="0" applyNumberFormat="1" applyBorder="1"/>
    <xf numFmtId="0" fontId="9" fillId="0" borderId="0" xfId="0" applyFont="1" applyAlignment="1">
      <alignment vertical="center" wrapText="1"/>
    </xf>
    <xf numFmtId="0" fontId="0" fillId="0" borderId="0" xfId="0"/>
  </cellXfs>
  <cellStyles count="1">
    <cellStyle name="Normal" xfId="0" builtinId="0"/>
  </cellStyles>
  <dxfs count="24">
    <dxf>
      <numFmt numFmtId="166" formatCode="[&gt;=1000000]#\,###\,##0;[&gt;=1000]#\,##0;0"/>
    </dxf>
    <dxf>
      <font>
        <b/>
        <color rgb="FFB91C1C"/>
      </font>
      <fill>
        <patternFill patternType="solid">
          <fgColor rgb="FFFECACA"/>
        </patternFill>
      </fill>
    </dxf>
    <dxf>
      <font>
        <b/>
        <color rgb="FFB91C1C"/>
      </font>
      <fill>
        <patternFill patternType="solid">
          <fgColor rgb="FFFECACA"/>
        </patternFill>
      </fill>
    </dxf>
    <dxf>
      <numFmt numFmtId="166" formatCode="[&gt;=1000000]#\,###\,##0;[&gt;=1000]#\,##0;0"/>
    </dxf>
    <dxf>
      <numFmt numFmtId="166" formatCode="[&gt;=1000000]#\,###\,##0;[&gt;=1000]#\,##0;0"/>
    </dxf>
    <dxf>
      <numFmt numFmtId="167" formatCode="yyyy\-mm\-dd"/>
    </dxf>
    <dxf>
      <numFmt numFmtId="168" formatCode="mm/dd/yyyy"/>
    </dxf>
    <dxf>
      <numFmt numFmtId="169" formatCode="dd\-mmm\-yyyy"/>
    </dxf>
    <dxf>
      <font>
        <b/>
        <color rgb="FF166534"/>
      </font>
      <fill>
        <patternFill patternType="solid">
          <fgColor rgb="FFDCFCE7"/>
        </patternFill>
      </fill>
    </dxf>
    <dxf>
      <font>
        <b/>
        <color rgb="FF92400E"/>
      </font>
      <fill>
        <patternFill patternType="solid">
          <fgColor rgb="FFFEF3C7"/>
        </patternFill>
      </fill>
    </dxf>
    <dxf>
      <font>
        <b/>
        <color rgb="FFB91C1C"/>
      </font>
      <fill>
        <patternFill patternType="solid">
          <fgColor rgb="FFFECACA"/>
        </patternFill>
      </fill>
    </dxf>
    <dxf>
      <numFmt numFmtId="166" formatCode="[&gt;=1000000]#\,###\,##0;[&gt;=1000]#\,##0;0"/>
    </dxf>
    <dxf>
      <numFmt numFmtId="167" formatCode="yyyy\-mm\-dd"/>
    </dxf>
    <dxf>
      <numFmt numFmtId="168" formatCode="mm/dd/yyyy"/>
    </dxf>
    <dxf>
      <numFmt numFmtId="169" formatCode="dd\-mmm\-yyyy"/>
    </dxf>
    <dxf>
      <numFmt numFmtId="166" formatCode="[&gt;=1000000]#\,###\,##0;[&gt;=1000]#\,##0;0"/>
    </dxf>
    <dxf>
      <numFmt numFmtId="167" formatCode="yyyy\-mm\-dd"/>
    </dxf>
    <dxf>
      <numFmt numFmtId="168" formatCode="mm/dd/yyyy"/>
    </dxf>
    <dxf>
      <numFmt numFmtId="169" formatCode="dd\-mmm\-yyyy"/>
    </dxf>
    <dxf>
      <fill>
        <patternFill patternType="solid">
          <fgColor rgb="FFFEF3C7"/>
        </patternFill>
      </fill>
    </dxf>
    <dxf>
      <numFmt numFmtId="166" formatCode="[&gt;=1000000]#\,###\,##0;[&gt;=1000]#\,##0;0"/>
    </dxf>
    <dxf>
      <numFmt numFmtId="167" formatCode="yyyy\-mm\-dd"/>
    </dxf>
    <dxf>
      <numFmt numFmtId="168" formatCode="mm/dd/yyyy"/>
    </dxf>
    <dxf>
      <numFmt numFmtId="169" formatCode="dd\-mmm\-yyyy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events/ev-vendor-payment-tracker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8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60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18" customHeight="1" x14ac:dyDescent="0.3">
      <c r="A11" s="7">
        <v>1</v>
      </c>
      <c r="B11" s="3" t="s">
        <v>7</v>
      </c>
    </row>
    <row r="12" spans="1:2" ht="30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18" customHeight="1" x14ac:dyDescent="0.3">
      <c r="A14" s="7">
        <v>4</v>
      </c>
      <c r="B14" s="3" t="s">
        <v>10</v>
      </c>
    </row>
    <row r="15" spans="1:2" ht="30" customHeight="1" x14ac:dyDescent="0.3">
      <c r="A15" s="7">
        <v>5</v>
      </c>
      <c r="B15" s="3" t="s">
        <v>11</v>
      </c>
    </row>
    <row r="16" spans="1:2" ht="30" customHeight="1" x14ac:dyDescent="0.3">
      <c r="A16" s="7">
        <v>6</v>
      </c>
      <c r="B16" s="3" t="s">
        <v>12</v>
      </c>
    </row>
    <row r="18" spans="1:2" ht="18" customHeight="1" x14ac:dyDescent="0.3">
      <c r="B18" s="4" t="s">
        <v>13</v>
      </c>
    </row>
    <row r="19" spans="1:2" ht="30" customHeight="1" x14ac:dyDescent="0.3">
      <c r="A19" t="s">
        <v>14</v>
      </c>
      <c r="B19" s="3" t="s">
        <v>15</v>
      </c>
    </row>
    <row r="20" spans="1:2" ht="18" customHeight="1" x14ac:dyDescent="0.3">
      <c r="A20" t="s">
        <v>14</v>
      </c>
      <c r="B20" s="3" t="s">
        <v>16</v>
      </c>
    </row>
    <row r="21" spans="1:2" ht="30" customHeight="1" x14ac:dyDescent="0.3">
      <c r="A21" t="s">
        <v>14</v>
      </c>
      <c r="B21" s="3" t="s">
        <v>17</v>
      </c>
    </row>
    <row r="22" spans="1:2" ht="18" customHeight="1" x14ac:dyDescent="0.3">
      <c r="A22" t="s">
        <v>14</v>
      </c>
      <c r="B22" s="3" t="s">
        <v>18</v>
      </c>
    </row>
    <row r="24" spans="1:2" ht="18" customHeight="1" x14ac:dyDescent="0.3">
      <c r="B24" s="8" t="s">
        <v>19</v>
      </c>
    </row>
    <row r="25" spans="1:2" x14ac:dyDescent="0.3">
      <c r="B25" s="9" t="s">
        <v>20</v>
      </c>
    </row>
    <row r="27" spans="1:2" x14ac:dyDescent="0.3">
      <c r="B27" s="10" t="s">
        <v>21</v>
      </c>
    </row>
    <row r="28" spans="1:2" ht="45" customHeight="1" x14ac:dyDescent="0.3">
      <c r="B28" s="11" t="s">
        <v>22</v>
      </c>
    </row>
  </sheetData>
  <hyperlinks>
    <hyperlink ref="B25" r:id="rId1" xr:uid="{00000000-0004-0000-0000-000000000000}"/>
    <hyperlink ref="B27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B2777"/>
    <pageSetUpPr fitToPage="1"/>
  </sheetPr>
  <dimension ref="A1:B11"/>
  <sheetViews>
    <sheetView showGridLines="0" workbookViewId="0"/>
  </sheetViews>
  <sheetFormatPr defaultRowHeight="14.4" x14ac:dyDescent="0.3"/>
  <cols>
    <col min="1" max="2" width="30" customWidth="1"/>
    <col min="3" max="3" width="4" customWidth="1"/>
    <col min="4" max="4" width="30" customWidth="1"/>
    <col min="5" max="5" width="14" customWidth="1"/>
  </cols>
  <sheetData>
    <row r="1" spans="1:2" ht="25.95" customHeight="1" x14ac:dyDescent="0.4">
      <c r="A1" s="1" t="s">
        <v>23</v>
      </c>
    </row>
    <row r="2" spans="1:2" x14ac:dyDescent="0.3">
      <c r="A2" s="2" t="s">
        <v>24</v>
      </c>
    </row>
    <row r="3" spans="1:2" x14ac:dyDescent="0.3">
      <c r="A3" s="12" t="s">
        <v>25</v>
      </c>
      <c r="B3" s="13" t="s">
        <v>26</v>
      </c>
    </row>
    <row r="4" spans="1:2" x14ac:dyDescent="0.3">
      <c r="A4" s="12" t="s">
        <v>27</v>
      </c>
      <c r="B4" s="14">
        <v>46478</v>
      </c>
    </row>
    <row r="5" spans="1:2" x14ac:dyDescent="0.3">
      <c r="A5" s="12" t="s">
        <v>28</v>
      </c>
      <c r="B5" s="13" t="s">
        <v>29</v>
      </c>
    </row>
    <row r="6" spans="1:2" x14ac:dyDescent="0.3">
      <c r="A6" s="12" t="s">
        <v>30</v>
      </c>
      <c r="B6" s="13" t="s">
        <v>31</v>
      </c>
    </row>
    <row r="7" spans="1:2" x14ac:dyDescent="0.3">
      <c r="A7" s="12" t="s">
        <v>32</v>
      </c>
      <c r="B7" s="15" t="s">
        <v>33</v>
      </c>
    </row>
    <row r="9" spans="1:2" ht="30" customHeight="1" x14ac:dyDescent="0.3">
      <c r="A9" s="33" t="s">
        <v>34</v>
      </c>
      <c r="B9" s="34"/>
    </row>
    <row r="10" spans="1:2" x14ac:dyDescent="0.3">
      <c r="A10" s="34"/>
      <c r="B10" s="34"/>
    </row>
    <row r="11" spans="1:2" x14ac:dyDescent="0.3">
      <c r="A11" s="34"/>
      <c r="B11" s="34"/>
    </row>
  </sheetData>
  <mergeCells count="1">
    <mergeCell ref="A9:B11"/>
  </mergeCells>
  <conditionalFormatting sqref="B4">
    <cfRule type="expression" dxfId="23" priority="1">
      <formula>EvDate="31-Dec-2026"</formula>
    </cfRule>
    <cfRule type="expression" dxfId="22" priority="2">
      <formula>EvDate="12/31/2026"</formula>
    </cfRule>
    <cfRule type="expression" dxfId="21" priority="3">
      <formula>EvDate="2026-12-31"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100-000000000000}">
          <x14:formula1>
            <xm:f>Lists!$A$1:$A$23</xm:f>
          </x14:formula1>
          <xm:sqref>B5</xm:sqref>
        </x14:dataValidation>
        <x14:dataValidation type="list" allowBlank="1" xr:uid="{00000000-0002-0000-0100-000001000000}">
          <x14:formula1>
            <xm:f>Lists!$B$1:$B$2</xm:f>
          </x14:formula1>
          <xm:sqref>B6</xm:sqref>
        </x14:dataValidation>
        <x14:dataValidation type="list" allowBlank="1" xr:uid="{00000000-0002-0000-0100-000002000000}">
          <x14:formula1>
            <xm:f>Lists!$C$1:$C$4</xm:f>
          </x14:formula1>
          <xm:sqref>B7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B2777"/>
    <pageSetUpPr fitToPage="1"/>
  </sheetPr>
  <dimension ref="A1:Q154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7" customWidth="1"/>
    <col min="2" max="2" width="22" customWidth="1"/>
    <col min="3" max="3" width="16" customWidth="1"/>
    <col min="4" max="4" width="15" customWidth="1"/>
    <col min="5" max="5" width="20" customWidth="1"/>
    <col min="6" max="6" width="24" customWidth="1"/>
    <col min="7" max="7" width="13" customWidth="1"/>
    <col min="8" max="8" width="9" customWidth="1"/>
    <col min="9" max="9" width="12" customWidth="1"/>
    <col min="10" max="11" width="13" customWidth="1"/>
    <col min="12" max="12" width="8" customWidth="1"/>
    <col min="13" max="13" width="12" customWidth="1"/>
    <col min="14" max="15" width="13" customWidth="1"/>
    <col min="16" max="16" width="10" customWidth="1"/>
    <col min="17" max="17" width="32" customWidth="1"/>
  </cols>
  <sheetData>
    <row r="1" spans="1:17" ht="25.95" customHeight="1" x14ac:dyDescent="0.4">
      <c r="A1" s="1" t="s">
        <v>35</v>
      </c>
    </row>
    <row r="2" spans="1:17" x14ac:dyDescent="0.3">
      <c r="A2" s="2" t="s">
        <v>36</v>
      </c>
    </row>
    <row r="3" spans="1:17" x14ac:dyDescent="0.3">
      <c r="F3" s="16" t="s">
        <v>37</v>
      </c>
      <c r="G3" s="17">
        <f>SUBTOTAL(109,G5:G154)</f>
        <v>1572000</v>
      </c>
      <c r="J3" s="17">
        <f>SUBTOTAL(109,J5:J154)</f>
        <v>495000</v>
      </c>
      <c r="K3" s="17">
        <f>SUBTOTAL(109,K5:K154)</f>
        <v>1077000</v>
      </c>
      <c r="N3" s="17">
        <f>SUBTOTAL(109,N5:N154)</f>
        <v>557000</v>
      </c>
    </row>
    <row r="4" spans="1:17" ht="31.95" customHeight="1" x14ac:dyDescent="0.3">
      <c r="A4" s="18" t="s">
        <v>38</v>
      </c>
      <c r="B4" s="18" t="s">
        <v>39</v>
      </c>
      <c r="C4" s="18" t="s">
        <v>40</v>
      </c>
      <c r="D4" s="18" t="s">
        <v>41</v>
      </c>
      <c r="E4" s="18" t="s">
        <v>42</v>
      </c>
      <c r="F4" s="18" t="s">
        <v>43</v>
      </c>
      <c r="G4" s="18" t="str">
        <f>"Contract amount ("&amp;EvCur&amp;")"</f>
        <v>Contract amount (₹)</v>
      </c>
      <c r="H4" s="18" t="s">
        <v>44</v>
      </c>
      <c r="I4" s="18" t="s">
        <v>45</v>
      </c>
      <c r="J4" s="18" t="str">
        <f>"Paid so far ("&amp;EvCur&amp;")"</f>
        <v>Paid so far (₹)</v>
      </c>
      <c r="K4" s="18" t="str">
        <f>"Balance ("&amp;EvCur&amp;")"</f>
        <v>Balance (₹)</v>
      </c>
      <c r="L4" s="18" t="s">
        <v>46</v>
      </c>
      <c r="M4" s="18" t="s">
        <v>47</v>
      </c>
      <c r="N4" s="18" t="str">
        <f>"Next amount ("&amp;EvCur&amp;")"</f>
        <v>Next amount (₹)</v>
      </c>
      <c r="O4" s="18" t="s">
        <v>48</v>
      </c>
      <c r="P4" s="18" t="s">
        <v>49</v>
      </c>
      <c r="Q4" s="18" t="s">
        <v>50</v>
      </c>
    </row>
    <row r="5" spans="1:17" x14ac:dyDescent="0.3">
      <c r="A5" s="19" t="s">
        <v>51</v>
      </c>
      <c r="B5" s="19" t="s">
        <v>52</v>
      </c>
      <c r="C5" s="19" t="s">
        <v>53</v>
      </c>
      <c r="D5" s="19" t="s">
        <v>54</v>
      </c>
      <c r="E5" s="19" t="s">
        <v>55</v>
      </c>
      <c r="F5" s="19" t="s">
        <v>56</v>
      </c>
      <c r="G5" s="20">
        <v>480000</v>
      </c>
      <c r="H5" s="19" t="s">
        <v>57</v>
      </c>
      <c r="I5" s="21">
        <v>46268</v>
      </c>
      <c r="J5" s="22">
        <f>IF($B5="","",SUMIF(Payments!$B$4:$B$503,$B5,Payments!$C$4:$C$503))</f>
        <v>315000</v>
      </c>
      <c r="K5" s="22">
        <f t="shared" ref="K5:K36" si="0">IF($B5="","",N($G5)-$J5)</f>
        <v>165000</v>
      </c>
      <c r="L5" s="23">
        <f t="shared" ref="L5:L36" si="1">IF(OR($B5="",N($G5)=0),"",$J5/$G5)</f>
        <v>0.65625</v>
      </c>
      <c r="M5" s="21">
        <v>46348</v>
      </c>
      <c r="N5" s="20">
        <v>165000</v>
      </c>
      <c r="O5" s="24" t="str">
        <f t="shared" ref="O5:O36" ca="1" si="2">IF($B5="","",IF(N($G5)=0,"Not booked",IF($K5&lt;=0,"Paid in full",IF($M5="","Booked",IF($M5&lt;TODAY(),"Overdue",IF($M5-TODAY()&lt;=7,"Due in 7 days","Booked"))))))</f>
        <v>Booked</v>
      </c>
      <c r="P5" s="25">
        <v>0.25</v>
      </c>
      <c r="Q5" s="19" t="s">
        <v>58</v>
      </c>
    </row>
    <row r="6" spans="1:17" x14ac:dyDescent="0.3">
      <c r="A6" s="19" t="s">
        <v>59</v>
      </c>
      <c r="B6" s="19" t="s">
        <v>60</v>
      </c>
      <c r="C6" s="19" t="s">
        <v>61</v>
      </c>
      <c r="D6" s="19" t="s">
        <v>62</v>
      </c>
      <c r="E6" s="19"/>
      <c r="F6" s="19" t="s">
        <v>63</v>
      </c>
      <c r="G6" s="20">
        <v>545000</v>
      </c>
      <c r="H6" s="19" t="s">
        <v>57</v>
      </c>
      <c r="I6" s="21">
        <v>46283</v>
      </c>
      <c r="J6" s="22">
        <f>IF($B6="","",SUMIF(Payments!$B$4:$B$503,$B6,Payments!$C$4:$C$503))</f>
        <v>50000</v>
      </c>
      <c r="K6" s="22">
        <f t="shared" si="0"/>
        <v>495000</v>
      </c>
      <c r="L6" s="23">
        <f t="shared" si="1"/>
        <v>9.1743119266055051E-2</v>
      </c>
      <c r="M6" s="21">
        <v>46368</v>
      </c>
      <c r="N6" s="20">
        <v>200000</v>
      </c>
      <c r="O6" s="24" t="str">
        <f t="shared" ca="1" si="2"/>
        <v>Booked</v>
      </c>
      <c r="P6" s="25">
        <v>0.45833333333333331</v>
      </c>
      <c r="Q6" s="19" t="s">
        <v>64</v>
      </c>
    </row>
    <row r="7" spans="1:17" x14ac:dyDescent="0.3">
      <c r="A7" s="19" t="s">
        <v>65</v>
      </c>
      <c r="B7" s="19" t="s">
        <v>66</v>
      </c>
      <c r="C7" s="19" t="s">
        <v>67</v>
      </c>
      <c r="D7" s="19" t="s">
        <v>68</v>
      </c>
      <c r="E7" s="19"/>
      <c r="F7" s="19" t="s">
        <v>69</v>
      </c>
      <c r="G7" s="20">
        <v>240000</v>
      </c>
      <c r="H7" s="19" t="s">
        <v>57</v>
      </c>
      <c r="I7" s="21">
        <v>46298</v>
      </c>
      <c r="J7" s="22">
        <f>IF($B7="","",SUMIF(Payments!$B$4:$B$503,$B7,Payments!$C$4:$C$503))</f>
        <v>60000</v>
      </c>
      <c r="K7" s="22">
        <f t="shared" si="0"/>
        <v>180000</v>
      </c>
      <c r="L7" s="23">
        <f t="shared" si="1"/>
        <v>0.25</v>
      </c>
      <c r="M7" s="21">
        <v>46333</v>
      </c>
      <c r="N7" s="20">
        <v>90000</v>
      </c>
      <c r="O7" s="24" t="str">
        <f t="shared" ca="1" si="2"/>
        <v>Due in 7 days</v>
      </c>
      <c r="P7" s="25">
        <v>0.29166666666666669</v>
      </c>
      <c r="Q7" s="19" t="s">
        <v>70</v>
      </c>
    </row>
    <row r="8" spans="1:17" x14ac:dyDescent="0.3">
      <c r="A8" s="19" t="s">
        <v>71</v>
      </c>
      <c r="B8" s="19" t="s">
        <v>72</v>
      </c>
      <c r="C8" s="19" t="s">
        <v>73</v>
      </c>
      <c r="D8" s="19" t="s">
        <v>74</v>
      </c>
      <c r="E8" s="19" t="s">
        <v>75</v>
      </c>
      <c r="F8" s="19" t="s">
        <v>76</v>
      </c>
      <c r="G8" s="20">
        <v>175000</v>
      </c>
      <c r="H8" s="19" t="s">
        <v>57</v>
      </c>
      <c r="I8" s="21">
        <v>46278</v>
      </c>
      <c r="J8" s="22">
        <f>IF($B8="","",SUMIF(Payments!$B$4:$B$503,$B8,Payments!$C$4:$C$503))</f>
        <v>50000</v>
      </c>
      <c r="K8" s="22">
        <f t="shared" si="0"/>
        <v>125000</v>
      </c>
      <c r="L8" s="23">
        <f t="shared" si="1"/>
        <v>0.2857142857142857</v>
      </c>
      <c r="M8" s="21">
        <v>46325</v>
      </c>
      <c r="N8" s="20">
        <v>50000</v>
      </c>
      <c r="O8" s="24" t="str">
        <f t="shared" ca="1" si="2"/>
        <v>Overdue</v>
      </c>
      <c r="P8" s="25">
        <v>0.58333333333333337</v>
      </c>
      <c r="Q8" s="19" t="s">
        <v>77</v>
      </c>
    </row>
    <row r="9" spans="1:17" x14ac:dyDescent="0.3">
      <c r="A9" s="19" t="s">
        <v>78</v>
      </c>
      <c r="B9" s="19" t="s">
        <v>79</v>
      </c>
      <c r="C9" s="19" t="s">
        <v>80</v>
      </c>
      <c r="D9" s="19" t="s">
        <v>81</v>
      </c>
      <c r="E9" s="19"/>
      <c r="F9" s="19"/>
      <c r="G9" s="20">
        <v>60000</v>
      </c>
      <c r="H9" s="19" t="s">
        <v>82</v>
      </c>
      <c r="I9" s="21"/>
      <c r="J9" s="22">
        <f>IF($B9="","",SUMIF(Payments!$B$4:$B$503,$B9,Payments!$C$4:$C$503))</f>
        <v>0</v>
      </c>
      <c r="K9" s="22">
        <f t="shared" si="0"/>
        <v>60000</v>
      </c>
      <c r="L9" s="23">
        <f t="shared" si="1"/>
        <v>0</v>
      </c>
      <c r="M9" s="21"/>
      <c r="N9" s="20"/>
      <c r="O9" s="24" t="str">
        <f t="shared" ca="1" si="2"/>
        <v>Booked</v>
      </c>
      <c r="P9" s="25">
        <v>0.66666666666666663</v>
      </c>
      <c r="Q9" s="19" t="s">
        <v>83</v>
      </c>
    </row>
    <row r="10" spans="1:17" x14ac:dyDescent="0.3">
      <c r="A10" s="19" t="s">
        <v>84</v>
      </c>
      <c r="B10" s="19" t="s">
        <v>85</v>
      </c>
      <c r="C10" s="19" t="s">
        <v>86</v>
      </c>
      <c r="D10" s="19" t="s">
        <v>87</v>
      </c>
      <c r="E10" s="19"/>
      <c r="F10" s="19" t="s">
        <v>88</v>
      </c>
      <c r="G10" s="20">
        <v>72000</v>
      </c>
      <c r="H10" s="19" t="s">
        <v>57</v>
      </c>
      <c r="I10" s="21">
        <v>46308</v>
      </c>
      <c r="J10" s="22">
        <f>IF($B10="","",SUMIF(Payments!$B$4:$B$503,$B10,Payments!$C$4:$C$503))</f>
        <v>20000</v>
      </c>
      <c r="K10" s="22">
        <f t="shared" si="0"/>
        <v>52000</v>
      </c>
      <c r="L10" s="23">
        <f t="shared" si="1"/>
        <v>0.27777777777777779</v>
      </c>
      <c r="M10" s="21">
        <v>46476</v>
      </c>
      <c r="N10" s="20">
        <v>52000</v>
      </c>
      <c r="O10" s="24" t="str">
        <f t="shared" ca="1" si="2"/>
        <v>Booked</v>
      </c>
      <c r="P10" s="25">
        <v>0.54166666666666663</v>
      </c>
      <c r="Q10" s="19" t="s">
        <v>89</v>
      </c>
    </row>
    <row r="11" spans="1:17" x14ac:dyDescent="0.3">
      <c r="A11" s="19" t="s">
        <v>90</v>
      </c>
      <c r="B11" s="19" t="s">
        <v>91</v>
      </c>
      <c r="C11" s="19"/>
      <c r="D11" s="19" t="s">
        <v>92</v>
      </c>
      <c r="E11" s="19"/>
      <c r="F11" s="19"/>
      <c r="G11" s="20"/>
      <c r="H11" s="19" t="s">
        <v>82</v>
      </c>
      <c r="I11" s="21"/>
      <c r="J11" s="22">
        <f>IF($B11="","",SUMIF(Payments!$B$4:$B$503,$B11,Payments!$C$4:$C$503))</f>
        <v>0</v>
      </c>
      <c r="K11" s="22">
        <f t="shared" si="0"/>
        <v>0</v>
      </c>
      <c r="L11" s="23" t="str">
        <f t="shared" si="1"/>
        <v/>
      </c>
      <c r="M11" s="21"/>
      <c r="N11" s="20"/>
      <c r="O11" s="24" t="str">
        <f t="shared" ca="1" si="2"/>
        <v>Not booked</v>
      </c>
      <c r="P11" s="25"/>
      <c r="Q11" s="19" t="s">
        <v>93</v>
      </c>
    </row>
    <row r="12" spans="1:17" x14ac:dyDescent="0.3">
      <c r="A12" s="19"/>
      <c r="B12" s="19"/>
      <c r="C12" s="19"/>
      <c r="D12" s="19"/>
      <c r="E12" s="19"/>
      <c r="F12" s="19"/>
      <c r="G12" s="20"/>
      <c r="H12" s="19"/>
      <c r="I12" s="21"/>
      <c r="J12" s="22" t="str">
        <f>IF($B12="","",SUMIF(Payments!$B$4:$B$503,$B12,Payments!$C$4:$C$503))</f>
        <v/>
      </c>
      <c r="K12" s="22" t="str">
        <f t="shared" si="0"/>
        <v/>
      </c>
      <c r="L12" s="23" t="str">
        <f t="shared" si="1"/>
        <v/>
      </c>
      <c r="M12" s="21"/>
      <c r="N12" s="20"/>
      <c r="O12" s="24" t="str">
        <f t="shared" ca="1" si="2"/>
        <v/>
      </c>
      <c r="P12" s="25"/>
      <c r="Q12" s="19"/>
    </row>
    <row r="13" spans="1:17" x14ac:dyDescent="0.3">
      <c r="A13" s="19"/>
      <c r="B13" s="19"/>
      <c r="C13" s="19"/>
      <c r="D13" s="19"/>
      <c r="E13" s="19"/>
      <c r="F13" s="19"/>
      <c r="G13" s="20"/>
      <c r="H13" s="19"/>
      <c r="I13" s="21"/>
      <c r="J13" s="22" t="str">
        <f>IF($B13="","",SUMIF(Payments!$B$4:$B$503,$B13,Payments!$C$4:$C$503))</f>
        <v/>
      </c>
      <c r="K13" s="22" t="str">
        <f t="shared" si="0"/>
        <v/>
      </c>
      <c r="L13" s="23" t="str">
        <f t="shared" si="1"/>
        <v/>
      </c>
      <c r="M13" s="21"/>
      <c r="N13" s="20"/>
      <c r="O13" s="24" t="str">
        <f t="shared" ca="1" si="2"/>
        <v/>
      </c>
      <c r="P13" s="25"/>
      <c r="Q13" s="19"/>
    </row>
    <row r="14" spans="1:17" x14ac:dyDescent="0.3">
      <c r="A14" s="19"/>
      <c r="B14" s="19"/>
      <c r="C14" s="19"/>
      <c r="D14" s="19"/>
      <c r="E14" s="19"/>
      <c r="F14" s="19"/>
      <c r="G14" s="20"/>
      <c r="H14" s="19"/>
      <c r="I14" s="21"/>
      <c r="J14" s="22" t="str">
        <f>IF($B14="","",SUMIF(Payments!$B$4:$B$503,$B14,Payments!$C$4:$C$503))</f>
        <v/>
      </c>
      <c r="K14" s="22" t="str">
        <f t="shared" si="0"/>
        <v/>
      </c>
      <c r="L14" s="23" t="str">
        <f t="shared" si="1"/>
        <v/>
      </c>
      <c r="M14" s="21"/>
      <c r="N14" s="20"/>
      <c r="O14" s="24" t="str">
        <f t="shared" ca="1" si="2"/>
        <v/>
      </c>
      <c r="P14" s="25"/>
      <c r="Q14" s="19"/>
    </row>
    <row r="15" spans="1:17" x14ac:dyDescent="0.3">
      <c r="A15" s="19"/>
      <c r="B15" s="19"/>
      <c r="C15" s="19"/>
      <c r="D15" s="19"/>
      <c r="E15" s="19"/>
      <c r="F15" s="19"/>
      <c r="G15" s="20"/>
      <c r="H15" s="19"/>
      <c r="I15" s="21"/>
      <c r="J15" s="22" t="str">
        <f>IF($B15="","",SUMIF(Payments!$B$4:$B$503,$B15,Payments!$C$4:$C$503))</f>
        <v/>
      </c>
      <c r="K15" s="22" t="str">
        <f t="shared" si="0"/>
        <v/>
      </c>
      <c r="L15" s="23" t="str">
        <f t="shared" si="1"/>
        <v/>
      </c>
      <c r="M15" s="21"/>
      <c r="N15" s="20"/>
      <c r="O15" s="24" t="str">
        <f t="shared" ca="1" si="2"/>
        <v/>
      </c>
      <c r="P15" s="25"/>
      <c r="Q15" s="19"/>
    </row>
    <row r="16" spans="1:17" x14ac:dyDescent="0.3">
      <c r="A16" s="19"/>
      <c r="B16" s="19"/>
      <c r="C16" s="19"/>
      <c r="D16" s="19"/>
      <c r="E16" s="19"/>
      <c r="F16" s="19"/>
      <c r="G16" s="20"/>
      <c r="H16" s="19"/>
      <c r="I16" s="21"/>
      <c r="J16" s="22" t="str">
        <f>IF($B16="","",SUMIF(Payments!$B$4:$B$503,$B16,Payments!$C$4:$C$503))</f>
        <v/>
      </c>
      <c r="K16" s="22" t="str">
        <f t="shared" si="0"/>
        <v/>
      </c>
      <c r="L16" s="23" t="str">
        <f t="shared" si="1"/>
        <v/>
      </c>
      <c r="M16" s="21"/>
      <c r="N16" s="20"/>
      <c r="O16" s="24" t="str">
        <f t="shared" ca="1" si="2"/>
        <v/>
      </c>
      <c r="P16" s="25"/>
      <c r="Q16" s="19"/>
    </row>
    <row r="17" spans="1:17" x14ac:dyDescent="0.3">
      <c r="A17" s="19"/>
      <c r="B17" s="19"/>
      <c r="C17" s="19"/>
      <c r="D17" s="19"/>
      <c r="E17" s="19"/>
      <c r="F17" s="19"/>
      <c r="G17" s="20"/>
      <c r="H17" s="19"/>
      <c r="I17" s="21"/>
      <c r="J17" s="22" t="str">
        <f>IF($B17="","",SUMIF(Payments!$B$4:$B$503,$B17,Payments!$C$4:$C$503))</f>
        <v/>
      </c>
      <c r="K17" s="22" t="str">
        <f t="shared" si="0"/>
        <v/>
      </c>
      <c r="L17" s="23" t="str">
        <f t="shared" si="1"/>
        <v/>
      </c>
      <c r="M17" s="21"/>
      <c r="N17" s="20"/>
      <c r="O17" s="24" t="str">
        <f t="shared" ca="1" si="2"/>
        <v/>
      </c>
      <c r="P17" s="25"/>
      <c r="Q17" s="19"/>
    </row>
    <row r="18" spans="1:17" x14ac:dyDescent="0.3">
      <c r="A18" s="19"/>
      <c r="B18" s="19"/>
      <c r="C18" s="19"/>
      <c r="D18" s="19"/>
      <c r="E18" s="19"/>
      <c r="F18" s="19"/>
      <c r="G18" s="20"/>
      <c r="H18" s="19"/>
      <c r="I18" s="21"/>
      <c r="J18" s="22" t="str">
        <f>IF($B18="","",SUMIF(Payments!$B$4:$B$503,$B18,Payments!$C$4:$C$503))</f>
        <v/>
      </c>
      <c r="K18" s="22" t="str">
        <f t="shared" si="0"/>
        <v/>
      </c>
      <c r="L18" s="23" t="str">
        <f t="shared" si="1"/>
        <v/>
      </c>
      <c r="M18" s="21"/>
      <c r="N18" s="20"/>
      <c r="O18" s="24" t="str">
        <f t="shared" ca="1" si="2"/>
        <v/>
      </c>
      <c r="P18" s="25"/>
      <c r="Q18" s="19"/>
    </row>
    <row r="19" spans="1:17" x14ac:dyDescent="0.3">
      <c r="A19" s="19"/>
      <c r="B19" s="19"/>
      <c r="C19" s="19"/>
      <c r="D19" s="19"/>
      <c r="E19" s="19"/>
      <c r="F19" s="19"/>
      <c r="G19" s="20"/>
      <c r="H19" s="19"/>
      <c r="I19" s="21"/>
      <c r="J19" s="22" t="str">
        <f>IF($B19="","",SUMIF(Payments!$B$4:$B$503,$B19,Payments!$C$4:$C$503))</f>
        <v/>
      </c>
      <c r="K19" s="22" t="str">
        <f t="shared" si="0"/>
        <v/>
      </c>
      <c r="L19" s="23" t="str">
        <f t="shared" si="1"/>
        <v/>
      </c>
      <c r="M19" s="21"/>
      <c r="N19" s="20"/>
      <c r="O19" s="24" t="str">
        <f t="shared" ca="1" si="2"/>
        <v/>
      </c>
      <c r="P19" s="25"/>
      <c r="Q19" s="19"/>
    </row>
    <row r="20" spans="1:17" x14ac:dyDescent="0.3">
      <c r="A20" s="19"/>
      <c r="B20" s="19"/>
      <c r="C20" s="19"/>
      <c r="D20" s="19"/>
      <c r="E20" s="19"/>
      <c r="F20" s="19"/>
      <c r="G20" s="20"/>
      <c r="H20" s="19"/>
      <c r="I20" s="21"/>
      <c r="J20" s="22" t="str">
        <f>IF($B20="","",SUMIF(Payments!$B$4:$B$503,$B20,Payments!$C$4:$C$503))</f>
        <v/>
      </c>
      <c r="K20" s="22" t="str">
        <f t="shared" si="0"/>
        <v/>
      </c>
      <c r="L20" s="23" t="str">
        <f t="shared" si="1"/>
        <v/>
      </c>
      <c r="M20" s="21"/>
      <c r="N20" s="20"/>
      <c r="O20" s="24" t="str">
        <f t="shared" ca="1" si="2"/>
        <v/>
      </c>
      <c r="P20" s="25"/>
      <c r="Q20" s="19"/>
    </row>
    <row r="21" spans="1:17" x14ac:dyDescent="0.3">
      <c r="A21" s="19"/>
      <c r="B21" s="19"/>
      <c r="C21" s="19"/>
      <c r="D21" s="19"/>
      <c r="E21" s="19"/>
      <c r="F21" s="19"/>
      <c r="G21" s="20"/>
      <c r="H21" s="19"/>
      <c r="I21" s="21"/>
      <c r="J21" s="22" t="str">
        <f>IF($B21="","",SUMIF(Payments!$B$4:$B$503,$B21,Payments!$C$4:$C$503))</f>
        <v/>
      </c>
      <c r="K21" s="22" t="str">
        <f t="shared" si="0"/>
        <v/>
      </c>
      <c r="L21" s="23" t="str">
        <f t="shared" si="1"/>
        <v/>
      </c>
      <c r="M21" s="21"/>
      <c r="N21" s="20"/>
      <c r="O21" s="24" t="str">
        <f t="shared" ca="1" si="2"/>
        <v/>
      </c>
      <c r="P21" s="25"/>
      <c r="Q21" s="19"/>
    </row>
    <row r="22" spans="1:17" x14ac:dyDescent="0.3">
      <c r="A22" s="19"/>
      <c r="B22" s="19"/>
      <c r="C22" s="19"/>
      <c r="D22" s="19"/>
      <c r="E22" s="19"/>
      <c r="F22" s="19"/>
      <c r="G22" s="20"/>
      <c r="H22" s="19"/>
      <c r="I22" s="21"/>
      <c r="J22" s="22" t="str">
        <f>IF($B22="","",SUMIF(Payments!$B$4:$B$503,$B22,Payments!$C$4:$C$503))</f>
        <v/>
      </c>
      <c r="K22" s="22" t="str">
        <f t="shared" si="0"/>
        <v/>
      </c>
      <c r="L22" s="23" t="str">
        <f t="shared" si="1"/>
        <v/>
      </c>
      <c r="M22" s="21"/>
      <c r="N22" s="20"/>
      <c r="O22" s="24" t="str">
        <f t="shared" ca="1" si="2"/>
        <v/>
      </c>
      <c r="P22" s="25"/>
      <c r="Q22" s="19"/>
    </row>
    <row r="23" spans="1:17" x14ac:dyDescent="0.3">
      <c r="A23" s="19"/>
      <c r="B23" s="19"/>
      <c r="C23" s="19"/>
      <c r="D23" s="19"/>
      <c r="E23" s="19"/>
      <c r="F23" s="19"/>
      <c r="G23" s="20"/>
      <c r="H23" s="19"/>
      <c r="I23" s="21"/>
      <c r="J23" s="22" t="str">
        <f>IF($B23="","",SUMIF(Payments!$B$4:$B$503,$B23,Payments!$C$4:$C$503))</f>
        <v/>
      </c>
      <c r="K23" s="22" t="str">
        <f t="shared" si="0"/>
        <v/>
      </c>
      <c r="L23" s="23" t="str">
        <f t="shared" si="1"/>
        <v/>
      </c>
      <c r="M23" s="21"/>
      <c r="N23" s="20"/>
      <c r="O23" s="24" t="str">
        <f t="shared" ca="1" si="2"/>
        <v/>
      </c>
      <c r="P23" s="25"/>
      <c r="Q23" s="19"/>
    </row>
    <row r="24" spans="1:17" x14ac:dyDescent="0.3">
      <c r="A24" s="19"/>
      <c r="B24" s="19"/>
      <c r="C24" s="19"/>
      <c r="D24" s="19"/>
      <c r="E24" s="19"/>
      <c r="F24" s="19"/>
      <c r="G24" s="20"/>
      <c r="H24" s="19"/>
      <c r="I24" s="21"/>
      <c r="J24" s="22" t="str">
        <f>IF($B24="","",SUMIF(Payments!$B$4:$B$503,$B24,Payments!$C$4:$C$503))</f>
        <v/>
      </c>
      <c r="K24" s="22" t="str">
        <f t="shared" si="0"/>
        <v/>
      </c>
      <c r="L24" s="23" t="str">
        <f t="shared" si="1"/>
        <v/>
      </c>
      <c r="M24" s="21"/>
      <c r="N24" s="20"/>
      <c r="O24" s="24" t="str">
        <f t="shared" ca="1" si="2"/>
        <v/>
      </c>
      <c r="P24" s="25"/>
      <c r="Q24" s="19"/>
    </row>
    <row r="25" spans="1:17" x14ac:dyDescent="0.3">
      <c r="A25" s="19"/>
      <c r="B25" s="19"/>
      <c r="C25" s="19"/>
      <c r="D25" s="19"/>
      <c r="E25" s="19"/>
      <c r="F25" s="19"/>
      <c r="G25" s="20"/>
      <c r="H25" s="19"/>
      <c r="I25" s="21"/>
      <c r="J25" s="22" t="str">
        <f>IF($B25="","",SUMIF(Payments!$B$4:$B$503,$B25,Payments!$C$4:$C$503))</f>
        <v/>
      </c>
      <c r="K25" s="22" t="str">
        <f t="shared" si="0"/>
        <v/>
      </c>
      <c r="L25" s="23" t="str">
        <f t="shared" si="1"/>
        <v/>
      </c>
      <c r="M25" s="21"/>
      <c r="N25" s="20"/>
      <c r="O25" s="24" t="str">
        <f t="shared" ca="1" si="2"/>
        <v/>
      </c>
      <c r="P25" s="25"/>
      <c r="Q25" s="19"/>
    </row>
    <row r="26" spans="1:17" x14ac:dyDescent="0.3">
      <c r="A26" s="19"/>
      <c r="B26" s="19"/>
      <c r="C26" s="19"/>
      <c r="D26" s="19"/>
      <c r="E26" s="19"/>
      <c r="F26" s="19"/>
      <c r="G26" s="20"/>
      <c r="H26" s="19"/>
      <c r="I26" s="21"/>
      <c r="J26" s="22" t="str">
        <f>IF($B26="","",SUMIF(Payments!$B$4:$B$503,$B26,Payments!$C$4:$C$503))</f>
        <v/>
      </c>
      <c r="K26" s="22" t="str">
        <f t="shared" si="0"/>
        <v/>
      </c>
      <c r="L26" s="23" t="str">
        <f t="shared" si="1"/>
        <v/>
      </c>
      <c r="M26" s="21"/>
      <c r="N26" s="20"/>
      <c r="O26" s="24" t="str">
        <f t="shared" ca="1" si="2"/>
        <v/>
      </c>
      <c r="P26" s="25"/>
      <c r="Q26" s="19"/>
    </row>
    <row r="27" spans="1:17" x14ac:dyDescent="0.3">
      <c r="A27" s="19"/>
      <c r="B27" s="19"/>
      <c r="C27" s="19"/>
      <c r="D27" s="19"/>
      <c r="E27" s="19"/>
      <c r="F27" s="19"/>
      <c r="G27" s="20"/>
      <c r="H27" s="19"/>
      <c r="I27" s="21"/>
      <c r="J27" s="22" t="str">
        <f>IF($B27="","",SUMIF(Payments!$B$4:$B$503,$B27,Payments!$C$4:$C$503))</f>
        <v/>
      </c>
      <c r="K27" s="22" t="str">
        <f t="shared" si="0"/>
        <v/>
      </c>
      <c r="L27" s="23" t="str">
        <f t="shared" si="1"/>
        <v/>
      </c>
      <c r="M27" s="21"/>
      <c r="N27" s="20"/>
      <c r="O27" s="24" t="str">
        <f t="shared" ca="1" si="2"/>
        <v/>
      </c>
      <c r="P27" s="25"/>
      <c r="Q27" s="19"/>
    </row>
    <row r="28" spans="1:17" x14ac:dyDescent="0.3">
      <c r="A28" s="19"/>
      <c r="B28" s="19"/>
      <c r="C28" s="19"/>
      <c r="D28" s="19"/>
      <c r="E28" s="19"/>
      <c r="F28" s="19"/>
      <c r="G28" s="20"/>
      <c r="H28" s="19"/>
      <c r="I28" s="21"/>
      <c r="J28" s="22" t="str">
        <f>IF($B28="","",SUMIF(Payments!$B$4:$B$503,$B28,Payments!$C$4:$C$503))</f>
        <v/>
      </c>
      <c r="K28" s="22" t="str">
        <f t="shared" si="0"/>
        <v/>
      </c>
      <c r="L28" s="23" t="str">
        <f t="shared" si="1"/>
        <v/>
      </c>
      <c r="M28" s="21"/>
      <c r="N28" s="20"/>
      <c r="O28" s="24" t="str">
        <f t="shared" ca="1" si="2"/>
        <v/>
      </c>
      <c r="P28" s="25"/>
      <c r="Q28" s="19"/>
    </row>
    <row r="29" spans="1:17" x14ac:dyDescent="0.3">
      <c r="A29" s="19"/>
      <c r="B29" s="19"/>
      <c r="C29" s="19"/>
      <c r="D29" s="19"/>
      <c r="E29" s="19"/>
      <c r="F29" s="19"/>
      <c r="G29" s="20"/>
      <c r="H29" s="19"/>
      <c r="I29" s="21"/>
      <c r="J29" s="22" t="str">
        <f>IF($B29="","",SUMIF(Payments!$B$4:$B$503,$B29,Payments!$C$4:$C$503))</f>
        <v/>
      </c>
      <c r="K29" s="22" t="str">
        <f t="shared" si="0"/>
        <v/>
      </c>
      <c r="L29" s="23" t="str">
        <f t="shared" si="1"/>
        <v/>
      </c>
      <c r="M29" s="21"/>
      <c r="N29" s="20"/>
      <c r="O29" s="24" t="str">
        <f t="shared" ca="1" si="2"/>
        <v/>
      </c>
      <c r="P29" s="25"/>
      <c r="Q29" s="19"/>
    </row>
    <row r="30" spans="1:17" x14ac:dyDescent="0.3">
      <c r="A30" s="19"/>
      <c r="B30" s="19"/>
      <c r="C30" s="19"/>
      <c r="D30" s="19"/>
      <c r="E30" s="19"/>
      <c r="F30" s="19"/>
      <c r="G30" s="20"/>
      <c r="H30" s="19"/>
      <c r="I30" s="21"/>
      <c r="J30" s="22" t="str">
        <f>IF($B30="","",SUMIF(Payments!$B$4:$B$503,$B30,Payments!$C$4:$C$503))</f>
        <v/>
      </c>
      <c r="K30" s="22" t="str">
        <f t="shared" si="0"/>
        <v/>
      </c>
      <c r="L30" s="23" t="str">
        <f t="shared" si="1"/>
        <v/>
      </c>
      <c r="M30" s="21"/>
      <c r="N30" s="20"/>
      <c r="O30" s="24" t="str">
        <f t="shared" ca="1" si="2"/>
        <v/>
      </c>
      <c r="P30" s="25"/>
      <c r="Q30" s="19"/>
    </row>
    <row r="31" spans="1:17" x14ac:dyDescent="0.3">
      <c r="A31" s="19"/>
      <c r="B31" s="19"/>
      <c r="C31" s="19"/>
      <c r="D31" s="19"/>
      <c r="E31" s="19"/>
      <c r="F31" s="19"/>
      <c r="G31" s="20"/>
      <c r="H31" s="19"/>
      <c r="I31" s="21"/>
      <c r="J31" s="22" t="str">
        <f>IF($B31="","",SUMIF(Payments!$B$4:$B$503,$B31,Payments!$C$4:$C$503))</f>
        <v/>
      </c>
      <c r="K31" s="22" t="str">
        <f t="shared" si="0"/>
        <v/>
      </c>
      <c r="L31" s="23" t="str">
        <f t="shared" si="1"/>
        <v/>
      </c>
      <c r="M31" s="21"/>
      <c r="N31" s="20"/>
      <c r="O31" s="24" t="str">
        <f t="shared" ca="1" si="2"/>
        <v/>
      </c>
      <c r="P31" s="25"/>
      <c r="Q31" s="19"/>
    </row>
    <row r="32" spans="1:17" x14ac:dyDescent="0.3">
      <c r="A32" s="19"/>
      <c r="B32" s="19"/>
      <c r="C32" s="19"/>
      <c r="D32" s="19"/>
      <c r="E32" s="19"/>
      <c r="F32" s="19"/>
      <c r="G32" s="20"/>
      <c r="H32" s="19"/>
      <c r="I32" s="21"/>
      <c r="J32" s="22" t="str">
        <f>IF($B32="","",SUMIF(Payments!$B$4:$B$503,$B32,Payments!$C$4:$C$503))</f>
        <v/>
      </c>
      <c r="K32" s="22" t="str">
        <f t="shared" si="0"/>
        <v/>
      </c>
      <c r="L32" s="23" t="str">
        <f t="shared" si="1"/>
        <v/>
      </c>
      <c r="M32" s="21"/>
      <c r="N32" s="20"/>
      <c r="O32" s="24" t="str">
        <f t="shared" ca="1" si="2"/>
        <v/>
      </c>
      <c r="P32" s="25"/>
      <c r="Q32" s="19"/>
    </row>
    <row r="33" spans="1:17" x14ac:dyDescent="0.3">
      <c r="A33" s="19"/>
      <c r="B33" s="19"/>
      <c r="C33" s="19"/>
      <c r="D33" s="19"/>
      <c r="E33" s="19"/>
      <c r="F33" s="19"/>
      <c r="G33" s="20"/>
      <c r="H33" s="19"/>
      <c r="I33" s="21"/>
      <c r="J33" s="22" t="str">
        <f>IF($B33="","",SUMIF(Payments!$B$4:$B$503,$B33,Payments!$C$4:$C$503))</f>
        <v/>
      </c>
      <c r="K33" s="22" t="str">
        <f t="shared" si="0"/>
        <v/>
      </c>
      <c r="L33" s="23" t="str">
        <f t="shared" si="1"/>
        <v/>
      </c>
      <c r="M33" s="21"/>
      <c r="N33" s="20"/>
      <c r="O33" s="24" t="str">
        <f t="shared" ca="1" si="2"/>
        <v/>
      </c>
      <c r="P33" s="25"/>
      <c r="Q33" s="19"/>
    </row>
    <row r="34" spans="1:17" x14ac:dyDescent="0.3">
      <c r="A34" s="19"/>
      <c r="B34" s="19"/>
      <c r="C34" s="19"/>
      <c r="D34" s="19"/>
      <c r="E34" s="19"/>
      <c r="F34" s="19"/>
      <c r="G34" s="20"/>
      <c r="H34" s="19"/>
      <c r="I34" s="21"/>
      <c r="J34" s="22" t="str">
        <f>IF($B34="","",SUMIF(Payments!$B$4:$B$503,$B34,Payments!$C$4:$C$503))</f>
        <v/>
      </c>
      <c r="K34" s="22" t="str">
        <f t="shared" si="0"/>
        <v/>
      </c>
      <c r="L34" s="23" t="str">
        <f t="shared" si="1"/>
        <v/>
      </c>
      <c r="M34" s="21"/>
      <c r="N34" s="20"/>
      <c r="O34" s="24" t="str">
        <f t="shared" ca="1" si="2"/>
        <v/>
      </c>
      <c r="P34" s="25"/>
      <c r="Q34" s="19"/>
    </row>
    <row r="35" spans="1:17" x14ac:dyDescent="0.3">
      <c r="A35" s="19"/>
      <c r="B35" s="19"/>
      <c r="C35" s="19"/>
      <c r="D35" s="19"/>
      <c r="E35" s="19"/>
      <c r="F35" s="19"/>
      <c r="G35" s="20"/>
      <c r="H35" s="19"/>
      <c r="I35" s="21"/>
      <c r="J35" s="22" t="str">
        <f>IF($B35="","",SUMIF(Payments!$B$4:$B$503,$B35,Payments!$C$4:$C$503))</f>
        <v/>
      </c>
      <c r="K35" s="22" t="str">
        <f t="shared" si="0"/>
        <v/>
      </c>
      <c r="L35" s="23" t="str">
        <f t="shared" si="1"/>
        <v/>
      </c>
      <c r="M35" s="21"/>
      <c r="N35" s="20"/>
      <c r="O35" s="24" t="str">
        <f t="shared" ca="1" si="2"/>
        <v/>
      </c>
      <c r="P35" s="25"/>
      <c r="Q35" s="19"/>
    </row>
    <row r="36" spans="1:17" x14ac:dyDescent="0.3">
      <c r="A36" s="19"/>
      <c r="B36" s="19"/>
      <c r="C36" s="19"/>
      <c r="D36" s="19"/>
      <c r="E36" s="19"/>
      <c r="F36" s="19"/>
      <c r="G36" s="20"/>
      <c r="H36" s="19"/>
      <c r="I36" s="21"/>
      <c r="J36" s="22" t="str">
        <f>IF($B36="","",SUMIF(Payments!$B$4:$B$503,$B36,Payments!$C$4:$C$503))</f>
        <v/>
      </c>
      <c r="K36" s="22" t="str">
        <f t="shared" si="0"/>
        <v/>
      </c>
      <c r="L36" s="23" t="str">
        <f t="shared" si="1"/>
        <v/>
      </c>
      <c r="M36" s="21"/>
      <c r="N36" s="20"/>
      <c r="O36" s="24" t="str">
        <f t="shared" ca="1" si="2"/>
        <v/>
      </c>
      <c r="P36" s="25"/>
      <c r="Q36" s="19"/>
    </row>
    <row r="37" spans="1:17" x14ac:dyDescent="0.3">
      <c r="A37" s="19"/>
      <c r="B37" s="19"/>
      <c r="C37" s="19"/>
      <c r="D37" s="19"/>
      <c r="E37" s="19"/>
      <c r="F37" s="19"/>
      <c r="G37" s="20"/>
      <c r="H37" s="19"/>
      <c r="I37" s="21"/>
      <c r="J37" s="22" t="str">
        <f>IF($B37="","",SUMIF(Payments!$B$4:$B$503,$B37,Payments!$C$4:$C$503))</f>
        <v/>
      </c>
      <c r="K37" s="22" t="str">
        <f t="shared" ref="K37:K68" si="3">IF($B37="","",N($G37)-$J37)</f>
        <v/>
      </c>
      <c r="L37" s="23" t="str">
        <f t="shared" ref="L37:L68" si="4">IF(OR($B37="",N($G37)=0),"",$J37/$G37)</f>
        <v/>
      </c>
      <c r="M37" s="21"/>
      <c r="N37" s="20"/>
      <c r="O37" s="24" t="str">
        <f t="shared" ref="O37:O68" ca="1" si="5">IF($B37="","",IF(N($G37)=0,"Not booked",IF($K37&lt;=0,"Paid in full",IF($M37="","Booked",IF($M37&lt;TODAY(),"Overdue",IF($M37-TODAY()&lt;=7,"Due in 7 days","Booked"))))))</f>
        <v/>
      </c>
      <c r="P37" s="25"/>
      <c r="Q37" s="19"/>
    </row>
    <row r="38" spans="1:17" x14ac:dyDescent="0.3">
      <c r="A38" s="19"/>
      <c r="B38" s="19"/>
      <c r="C38" s="19"/>
      <c r="D38" s="19"/>
      <c r="E38" s="19"/>
      <c r="F38" s="19"/>
      <c r="G38" s="20"/>
      <c r="H38" s="19"/>
      <c r="I38" s="21"/>
      <c r="J38" s="22" t="str">
        <f>IF($B38="","",SUMIF(Payments!$B$4:$B$503,$B38,Payments!$C$4:$C$503))</f>
        <v/>
      </c>
      <c r="K38" s="22" t="str">
        <f t="shared" si="3"/>
        <v/>
      </c>
      <c r="L38" s="23" t="str">
        <f t="shared" si="4"/>
        <v/>
      </c>
      <c r="M38" s="21"/>
      <c r="N38" s="20"/>
      <c r="O38" s="24" t="str">
        <f t="shared" ca="1" si="5"/>
        <v/>
      </c>
      <c r="P38" s="25"/>
      <c r="Q38" s="19"/>
    </row>
    <row r="39" spans="1:17" x14ac:dyDescent="0.3">
      <c r="A39" s="19"/>
      <c r="B39" s="19"/>
      <c r="C39" s="19"/>
      <c r="D39" s="19"/>
      <c r="E39" s="19"/>
      <c r="F39" s="19"/>
      <c r="G39" s="20"/>
      <c r="H39" s="19"/>
      <c r="I39" s="21"/>
      <c r="J39" s="22" t="str">
        <f>IF($B39="","",SUMIF(Payments!$B$4:$B$503,$B39,Payments!$C$4:$C$503))</f>
        <v/>
      </c>
      <c r="K39" s="22" t="str">
        <f t="shared" si="3"/>
        <v/>
      </c>
      <c r="L39" s="23" t="str">
        <f t="shared" si="4"/>
        <v/>
      </c>
      <c r="M39" s="21"/>
      <c r="N39" s="20"/>
      <c r="O39" s="24" t="str">
        <f t="shared" ca="1" si="5"/>
        <v/>
      </c>
      <c r="P39" s="25"/>
      <c r="Q39" s="19"/>
    </row>
    <row r="40" spans="1:17" x14ac:dyDescent="0.3">
      <c r="A40" s="19"/>
      <c r="B40" s="19"/>
      <c r="C40" s="19"/>
      <c r="D40" s="19"/>
      <c r="E40" s="19"/>
      <c r="F40" s="19"/>
      <c r="G40" s="20"/>
      <c r="H40" s="19"/>
      <c r="I40" s="21"/>
      <c r="J40" s="22" t="str">
        <f>IF($B40="","",SUMIF(Payments!$B$4:$B$503,$B40,Payments!$C$4:$C$503))</f>
        <v/>
      </c>
      <c r="K40" s="22" t="str">
        <f t="shared" si="3"/>
        <v/>
      </c>
      <c r="L40" s="23" t="str">
        <f t="shared" si="4"/>
        <v/>
      </c>
      <c r="M40" s="21"/>
      <c r="N40" s="20"/>
      <c r="O40" s="24" t="str">
        <f t="shared" ca="1" si="5"/>
        <v/>
      </c>
      <c r="P40" s="25"/>
      <c r="Q40" s="19"/>
    </row>
    <row r="41" spans="1:17" x14ac:dyDescent="0.3">
      <c r="A41" s="19"/>
      <c r="B41" s="19"/>
      <c r="C41" s="19"/>
      <c r="D41" s="19"/>
      <c r="E41" s="19"/>
      <c r="F41" s="19"/>
      <c r="G41" s="20"/>
      <c r="H41" s="19"/>
      <c r="I41" s="21"/>
      <c r="J41" s="22" t="str">
        <f>IF($B41="","",SUMIF(Payments!$B$4:$B$503,$B41,Payments!$C$4:$C$503))</f>
        <v/>
      </c>
      <c r="K41" s="22" t="str">
        <f t="shared" si="3"/>
        <v/>
      </c>
      <c r="L41" s="23" t="str">
        <f t="shared" si="4"/>
        <v/>
      </c>
      <c r="M41" s="21"/>
      <c r="N41" s="20"/>
      <c r="O41" s="24" t="str">
        <f t="shared" ca="1" si="5"/>
        <v/>
      </c>
      <c r="P41" s="25"/>
      <c r="Q41" s="19"/>
    </row>
    <row r="42" spans="1:17" x14ac:dyDescent="0.3">
      <c r="A42" s="19"/>
      <c r="B42" s="19"/>
      <c r="C42" s="19"/>
      <c r="D42" s="19"/>
      <c r="E42" s="19"/>
      <c r="F42" s="19"/>
      <c r="G42" s="20"/>
      <c r="H42" s="19"/>
      <c r="I42" s="21"/>
      <c r="J42" s="22" t="str">
        <f>IF($B42="","",SUMIF(Payments!$B$4:$B$503,$B42,Payments!$C$4:$C$503))</f>
        <v/>
      </c>
      <c r="K42" s="22" t="str">
        <f t="shared" si="3"/>
        <v/>
      </c>
      <c r="L42" s="23" t="str">
        <f t="shared" si="4"/>
        <v/>
      </c>
      <c r="M42" s="21"/>
      <c r="N42" s="20"/>
      <c r="O42" s="24" t="str">
        <f t="shared" ca="1" si="5"/>
        <v/>
      </c>
      <c r="P42" s="25"/>
      <c r="Q42" s="19"/>
    </row>
    <row r="43" spans="1:17" x14ac:dyDescent="0.3">
      <c r="A43" s="19"/>
      <c r="B43" s="19"/>
      <c r="C43" s="19"/>
      <c r="D43" s="19"/>
      <c r="E43" s="19"/>
      <c r="F43" s="19"/>
      <c r="G43" s="20"/>
      <c r="H43" s="19"/>
      <c r="I43" s="21"/>
      <c r="J43" s="22" t="str">
        <f>IF($B43="","",SUMIF(Payments!$B$4:$B$503,$B43,Payments!$C$4:$C$503))</f>
        <v/>
      </c>
      <c r="K43" s="22" t="str">
        <f t="shared" si="3"/>
        <v/>
      </c>
      <c r="L43" s="23" t="str">
        <f t="shared" si="4"/>
        <v/>
      </c>
      <c r="M43" s="21"/>
      <c r="N43" s="20"/>
      <c r="O43" s="24" t="str">
        <f t="shared" ca="1" si="5"/>
        <v/>
      </c>
      <c r="P43" s="25"/>
      <c r="Q43" s="19"/>
    </row>
    <row r="44" spans="1:17" x14ac:dyDescent="0.3">
      <c r="A44" s="19"/>
      <c r="B44" s="19"/>
      <c r="C44" s="19"/>
      <c r="D44" s="19"/>
      <c r="E44" s="19"/>
      <c r="F44" s="19"/>
      <c r="G44" s="20"/>
      <c r="H44" s="19"/>
      <c r="I44" s="21"/>
      <c r="J44" s="22" t="str">
        <f>IF($B44="","",SUMIF(Payments!$B$4:$B$503,$B44,Payments!$C$4:$C$503))</f>
        <v/>
      </c>
      <c r="K44" s="22" t="str">
        <f t="shared" si="3"/>
        <v/>
      </c>
      <c r="L44" s="23" t="str">
        <f t="shared" si="4"/>
        <v/>
      </c>
      <c r="M44" s="21"/>
      <c r="N44" s="20"/>
      <c r="O44" s="24" t="str">
        <f t="shared" ca="1" si="5"/>
        <v/>
      </c>
      <c r="P44" s="25"/>
      <c r="Q44" s="19"/>
    </row>
    <row r="45" spans="1:17" x14ac:dyDescent="0.3">
      <c r="A45" s="19"/>
      <c r="B45" s="19"/>
      <c r="C45" s="19"/>
      <c r="D45" s="19"/>
      <c r="E45" s="19"/>
      <c r="F45" s="19"/>
      <c r="G45" s="20"/>
      <c r="H45" s="19"/>
      <c r="I45" s="21"/>
      <c r="J45" s="22" t="str">
        <f>IF($B45="","",SUMIF(Payments!$B$4:$B$503,$B45,Payments!$C$4:$C$503))</f>
        <v/>
      </c>
      <c r="K45" s="22" t="str">
        <f t="shared" si="3"/>
        <v/>
      </c>
      <c r="L45" s="23" t="str">
        <f t="shared" si="4"/>
        <v/>
      </c>
      <c r="M45" s="21"/>
      <c r="N45" s="20"/>
      <c r="O45" s="24" t="str">
        <f t="shared" ca="1" si="5"/>
        <v/>
      </c>
      <c r="P45" s="25"/>
      <c r="Q45" s="19"/>
    </row>
    <row r="46" spans="1:17" x14ac:dyDescent="0.3">
      <c r="A46" s="19"/>
      <c r="B46" s="19"/>
      <c r="C46" s="19"/>
      <c r="D46" s="19"/>
      <c r="E46" s="19"/>
      <c r="F46" s="19"/>
      <c r="G46" s="20"/>
      <c r="H46" s="19"/>
      <c r="I46" s="21"/>
      <c r="J46" s="22" t="str">
        <f>IF($B46="","",SUMIF(Payments!$B$4:$B$503,$B46,Payments!$C$4:$C$503))</f>
        <v/>
      </c>
      <c r="K46" s="22" t="str">
        <f t="shared" si="3"/>
        <v/>
      </c>
      <c r="L46" s="23" t="str">
        <f t="shared" si="4"/>
        <v/>
      </c>
      <c r="M46" s="21"/>
      <c r="N46" s="20"/>
      <c r="O46" s="24" t="str">
        <f t="shared" ca="1" si="5"/>
        <v/>
      </c>
      <c r="P46" s="25"/>
      <c r="Q46" s="19"/>
    </row>
    <row r="47" spans="1:17" x14ac:dyDescent="0.3">
      <c r="A47" s="19"/>
      <c r="B47" s="19"/>
      <c r="C47" s="19"/>
      <c r="D47" s="19"/>
      <c r="E47" s="19"/>
      <c r="F47" s="19"/>
      <c r="G47" s="20"/>
      <c r="H47" s="19"/>
      <c r="I47" s="21"/>
      <c r="J47" s="22" t="str">
        <f>IF($B47="","",SUMIF(Payments!$B$4:$B$503,$B47,Payments!$C$4:$C$503))</f>
        <v/>
      </c>
      <c r="K47" s="22" t="str">
        <f t="shared" si="3"/>
        <v/>
      </c>
      <c r="L47" s="23" t="str">
        <f t="shared" si="4"/>
        <v/>
      </c>
      <c r="M47" s="21"/>
      <c r="N47" s="20"/>
      <c r="O47" s="24" t="str">
        <f t="shared" ca="1" si="5"/>
        <v/>
      </c>
      <c r="P47" s="25"/>
      <c r="Q47" s="19"/>
    </row>
    <row r="48" spans="1:17" x14ac:dyDescent="0.3">
      <c r="A48" s="19"/>
      <c r="B48" s="19"/>
      <c r="C48" s="19"/>
      <c r="D48" s="19"/>
      <c r="E48" s="19"/>
      <c r="F48" s="19"/>
      <c r="G48" s="20"/>
      <c r="H48" s="19"/>
      <c r="I48" s="21"/>
      <c r="J48" s="22" t="str">
        <f>IF($B48="","",SUMIF(Payments!$B$4:$B$503,$B48,Payments!$C$4:$C$503))</f>
        <v/>
      </c>
      <c r="K48" s="22" t="str">
        <f t="shared" si="3"/>
        <v/>
      </c>
      <c r="L48" s="23" t="str">
        <f t="shared" si="4"/>
        <v/>
      </c>
      <c r="M48" s="21"/>
      <c r="N48" s="20"/>
      <c r="O48" s="24" t="str">
        <f t="shared" ca="1" si="5"/>
        <v/>
      </c>
      <c r="P48" s="25"/>
      <c r="Q48" s="19"/>
    </row>
    <row r="49" spans="1:17" x14ac:dyDescent="0.3">
      <c r="A49" s="19"/>
      <c r="B49" s="19"/>
      <c r="C49" s="19"/>
      <c r="D49" s="19"/>
      <c r="E49" s="19"/>
      <c r="F49" s="19"/>
      <c r="G49" s="20"/>
      <c r="H49" s="19"/>
      <c r="I49" s="21"/>
      <c r="J49" s="22" t="str">
        <f>IF($B49="","",SUMIF(Payments!$B$4:$B$503,$B49,Payments!$C$4:$C$503))</f>
        <v/>
      </c>
      <c r="K49" s="22" t="str">
        <f t="shared" si="3"/>
        <v/>
      </c>
      <c r="L49" s="23" t="str">
        <f t="shared" si="4"/>
        <v/>
      </c>
      <c r="M49" s="21"/>
      <c r="N49" s="20"/>
      <c r="O49" s="24" t="str">
        <f t="shared" ca="1" si="5"/>
        <v/>
      </c>
      <c r="P49" s="25"/>
      <c r="Q49" s="19"/>
    </row>
    <row r="50" spans="1:17" x14ac:dyDescent="0.3">
      <c r="A50" s="19"/>
      <c r="B50" s="19"/>
      <c r="C50" s="19"/>
      <c r="D50" s="19"/>
      <c r="E50" s="19"/>
      <c r="F50" s="19"/>
      <c r="G50" s="20"/>
      <c r="H50" s="19"/>
      <c r="I50" s="21"/>
      <c r="J50" s="22" t="str">
        <f>IF($B50="","",SUMIF(Payments!$B$4:$B$503,$B50,Payments!$C$4:$C$503))</f>
        <v/>
      </c>
      <c r="K50" s="22" t="str">
        <f t="shared" si="3"/>
        <v/>
      </c>
      <c r="L50" s="23" t="str">
        <f t="shared" si="4"/>
        <v/>
      </c>
      <c r="M50" s="21"/>
      <c r="N50" s="20"/>
      <c r="O50" s="24" t="str">
        <f t="shared" ca="1" si="5"/>
        <v/>
      </c>
      <c r="P50" s="25"/>
      <c r="Q50" s="19"/>
    </row>
    <row r="51" spans="1:17" x14ac:dyDescent="0.3">
      <c r="A51" s="19"/>
      <c r="B51" s="19"/>
      <c r="C51" s="19"/>
      <c r="D51" s="19"/>
      <c r="E51" s="19"/>
      <c r="F51" s="19"/>
      <c r="G51" s="20"/>
      <c r="H51" s="19"/>
      <c r="I51" s="21"/>
      <c r="J51" s="22" t="str">
        <f>IF($B51="","",SUMIF(Payments!$B$4:$B$503,$B51,Payments!$C$4:$C$503))</f>
        <v/>
      </c>
      <c r="K51" s="22" t="str">
        <f t="shared" si="3"/>
        <v/>
      </c>
      <c r="L51" s="23" t="str">
        <f t="shared" si="4"/>
        <v/>
      </c>
      <c r="M51" s="21"/>
      <c r="N51" s="20"/>
      <c r="O51" s="24" t="str">
        <f t="shared" ca="1" si="5"/>
        <v/>
      </c>
      <c r="P51" s="25"/>
      <c r="Q51" s="19"/>
    </row>
    <row r="52" spans="1:17" x14ac:dyDescent="0.3">
      <c r="A52" s="19"/>
      <c r="B52" s="19"/>
      <c r="C52" s="19"/>
      <c r="D52" s="19"/>
      <c r="E52" s="19"/>
      <c r="F52" s="19"/>
      <c r="G52" s="20"/>
      <c r="H52" s="19"/>
      <c r="I52" s="21"/>
      <c r="J52" s="22" t="str">
        <f>IF($B52="","",SUMIF(Payments!$B$4:$B$503,$B52,Payments!$C$4:$C$503))</f>
        <v/>
      </c>
      <c r="K52" s="22" t="str">
        <f t="shared" si="3"/>
        <v/>
      </c>
      <c r="L52" s="23" t="str">
        <f t="shared" si="4"/>
        <v/>
      </c>
      <c r="M52" s="21"/>
      <c r="N52" s="20"/>
      <c r="O52" s="24" t="str">
        <f t="shared" ca="1" si="5"/>
        <v/>
      </c>
      <c r="P52" s="25"/>
      <c r="Q52" s="19"/>
    </row>
    <row r="53" spans="1:17" x14ac:dyDescent="0.3">
      <c r="A53" s="19"/>
      <c r="B53" s="19"/>
      <c r="C53" s="19"/>
      <c r="D53" s="19"/>
      <c r="E53" s="19"/>
      <c r="F53" s="19"/>
      <c r="G53" s="20"/>
      <c r="H53" s="19"/>
      <c r="I53" s="21"/>
      <c r="J53" s="22" t="str">
        <f>IF($B53="","",SUMIF(Payments!$B$4:$B$503,$B53,Payments!$C$4:$C$503))</f>
        <v/>
      </c>
      <c r="K53" s="22" t="str">
        <f t="shared" si="3"/>
        <v/>
      </c>
      <c r="L53" s="23" t="str">
        <f t="shared" si="4"/>
        <v/>
      </c>
      <c r="M53" s="21"/>
      <c r="N53" s="20"/>
      <c r="O53" s="24" t="str">
        <f t="shared" ca="1" si="5"/>
        <v/>
      </c>
      <c r="P53" s="25"/>
      <c r="Q53" s="19"/>
    </row>
    <row r="54" spans="1:17" x14ac:dyDescent="0.3">
      <c r="A54" s="19"/>
      <c r="B54" s="19"/>
      <c r="C54" s="19"/>
      <c r="D54" s="19"/>
      <c r="E54" s="19"/>
      <c r="F54" s="19"/>
      <c r="G54" s="20"/>
      <c r="H54" s="19"/>
      <c r="I54" s="21"/>
      <c r="J54" s="22" t="str">
        <f>IF($B54="","",SUMIF(Payments!$B$4:$B$503,$B54,Payments!$C$4:$C$503))</f>
        <v/>
      </c>
      <c r="K54" s="22" t="str">
        <f t="shared" si="3"/>
        <v/>
      </c>
      <c r="L54" s="23" t="str">
        <f t="shared" si="4"/>
        <v/>
      </c>
      <c r="M54" s="21"/>
      <c r="N54" s="20"/>
      <c r="O54" s="24" t="str">
        <f t="shared" ca="1" si="5"/>
        <v/>
      </c>
      <c r="P54" s="25"/>
      <c r="Q54" s="19"/>
    </row>
    <row r="55" spans="1:17" x14ac:dyDescent="0.3">
      <c r="A55" s="19"/>
      <c r="B55" s="19"/>
      <c r="C55" s="19"/>
      <c r="D55" s="19"/>
      <c r="E55" s="19"/>
      <c r="F55" s="19"/>
      <c r="G55" s="20"/>
      <c r="H55" s="19"/>
      <c r="I55" s="21"/>
      <c r="J55" s="22" t="str">
        <f>IF($B55="","",SUMIF(Payments!$B$4:$B$503,$B55,Payments!$C$4:$C$503))</f>
        <v/>
      </c>
      <c r="K55" s="22" t="str">
        <f t="shared" si="3"/>
        <v/>
      </c>
      <c r="L55" s="23" t="str">
        <f t="shared" si="4"/>
        <v/>
      </c>
      <c r="M55" s="21"/>
      <c r="N55" s="20"/>
      <c r="O55" s="24" t="str">
        <f t="shared" ca="1" si="5"/>
        <v/>
      </c>
      <c r="P55" s="25"/>
      <c r="Q55" s="19"/>
    </row>
    <row r="56" spans="1:17" x14ac:dyDescent="0.3">
      <c r="A56" s="19"/>
      <c r="B56" s="19"/>
      <c r="C56" s="19"/>
      <c r="D56" s="19"/>
      <c r="E56" s="19"/>
      <c r="F56" s="19"/>
      <c r="G56" s="20"/>
      <c r="H56" s="19"/>
      <c r="I56" s="21"/>
      <c r="J56" s="22" t="str">
        <f>IF($B56="","",SUMIF(Payments!$B$4:$B$503,$B56,Payments!$C$4:$C$503))</f>
        <v/>
      </c>
      <c r="K56" s="22" t="str">
        <f t="shared" si="3"/>
        <v/>
      </c>
      <c r="L56" s="23" t="str">
        <f t="shared" si="4"/>
        <v/>
      </c>
      <c r="M56" s="21"/>
      <c r="N56" s="20"/>
      <c r="O56" s="24" t="str">
        <f t="shared" ca="1" si="5"/>
        <v/>
      </c>
      <c r="P56" s="25"/>
      <c r="Q56" s="19"/>
    </row>
    <row r="57" spans="1:17" x14ac:dyDescent="0.3">
      <c r="A57" s="19"/>
      <c r="B57" s="19"/>
      <c r="C57" s="19"/>
      <c r="D57" s="19"/>
      <c r="E57" s="19"/>
      <c r="F57" s="19"/>
      <c r="G57" s="20"/>
      <c r="H57" s="19"/>
      <c r="I57" s="21"/>
      <c r="J57" s="22" t="str">
        <f>IF($B57="","",SUMIF(Payments!$B$4:$B$503,$B57,Payments!$C$4:$C$503))</f>
        <v/>
      </c>
      <c r="K57" s="22" t="str">
        <f t="shared" si="3"/>
        <v/>
      </c>
      <c r="L57" s="23" t="str">
        <f t="shared" si="4"/>
        <v/>
      </c>
      <c r="M57" s="21"/>
      <c r="N57" s="20"/>
      <c r="O57" s="24" t="str">
        <f t="shared" ca="1" si="5"/>
        <v/>
      </c>
      <c r="P57" s="25"/>
      <c r="Q57" s="19"/>
    </row>
    <row r="58" spans="1:17" x14ac:dyDescent="0.3">
      <c r="A58" s="19"/>
      <c r="B58" s="19"/>
      <c r="C58" s="19"/>
      <c r="D58" s="19"/>
      <c r="E58" s="19"/>
      <c r="F58" s="19"/>
      <c r="G58" s="20"/>
      <c r="H58" s="19"/>
      <c r="I58" s="21"/>
      <c r="J58" s="22" t="str">
        <f>IF($B58="","",SUMIF(Payments!$B$4:$B$503,$B58,Payments!$C$4:$C$503))</f>
        <v/>
      </c>
      <c r="K58" s="22" t="str">
        <f t="shared" si="3"/>
        <v/>
      </c>
      <c r="L58" s="23" t="str">
        <f t="shared" si="4"/>
        <v/>
      </c>
      <c r="M58" s="21"/>
      <c r="N58" s="20"/>
      <c r="O58" s="24" t="str">
        <f t="shared" ca="1" si="5"/>
        <v/>
      </c>
      <c r="P58" s="25"/>
      <c r="Q58" s="19"/>
    </row>
    <row r="59" spans="1:17" x14ac:dyDescent="0.3">
      <c r="A59" s="19"/>
      <c r="B59" s="19"/>
      <c r="C59" s="19"/>
      <c r="D59" s="19"/>
      <c r="E59" s="19"/>
      <c r="F59" s="19"/>
      <c r="G59" s="20"/>
      <c r="H59" s="19"/>
      <c r="I59" s="21"/>
      <c r="J59" s="22" t="str">
        <f>IF($B59="","",SUMIF(Payments!$B$4:$B$503,$B59,Payments!$C$4:$C$503))</f>
        <v/>
      </c>
      <c r="K59" s="22" t="str">
        <f t="shared" si="3"/>
        <v/>
      </c>
      <c r="L59" s="23" t="str">
        <f t="shared" si="4"/>
        <v/>
      </c>
      <c r="M59" s="21"/>
      <c r="N59" s="20"/>
      <c r="O59" s="24" t="str">
        <f t="shared" ca="1" si="5"/>
        <v/>
      </c>
      <c r="P59" s="25"/>
      <c r="Q59" s="19"/>
    </row>
    <row r="60" spans="1:17" x14ac:dyDescent="0.3">
      <c r="A60" s="19"/>
      <c r="B60" s="19"/>
      <c r="C60" s="19"/>
      <c r="D60" s="19"/>
      <c r="E60" s="19"/>
      <c r="F60" s="19"/>
      <c r="G60" s="20"/>
      <c r="H60" s="19"/>
      <c r="I60" s="21"/>
      <c r="J60" s="22" t="str">
        <f>IF($B60="","",SUMIF(Payments!$B$4:$B$503,$B60,Payments!$C$4:$C$503))</f>
        <v/>
      </c>
      <c r="K60" s="22" t="str">
        <f t="shared" si="3"/>
        <v/>
      </c>
      <c r="L60" s="23" t="str">
        <f t="shared" si="4"/>
        <v/>
      </c>
      <c r="M60" s="21"/>
      <c r="N60" s="20"/>
      <c r="O60" s="24" t="str">
        <f t="shared" ca="1" si="5"/>
        <v/>
      </c>
      <c r="P60" s="25"/>
      <c r="Q60" s="19"/>
    </row>
    <row r="61" spans="1:17" x14ac:dyDescent="0.3">
      <c r="A61" s="19"/>
      <c r="B61" s="19"/>
      <c r="C61" s="19"/>
      <c r="D61" s="19"/>
      <c r="E61" s="19"/>
      <c r="F61" s="19"/>
      <c r="G61" s="20"/>
      <c r="H61" s="19"/>
      <c r="I61" s="21"/>
      <c r="J61" s="22" t="str">
        <f>IF($B61="","",SUMIF(Payments!$B$4:$B$503,$B61,Payments!$C$4:$C$503))</f>
        <v/>
      </c>
      <c r="K61" s="22" t="str">
        <f t="shared" si="3"/>
        <v/>
      </c>
      <c r="L61" s="23" t="str">
        <f t="shared" si="4"/>
        <v/>
      </c>
      <c r="M61" s="21"/>
      <c r="N61" s="20"/>
      <c r="O61" s="24" t="str">
        <f t="shared" ca="1" si="5"/>
        <v/>
      </c>
      <c r="P61" s="25"/>
      <c r="Q61" s="19"/>
    </row>
    <row r="62" spans="1:17" x14ac:dyDescent="0.3">
      <c r="A62" s="19"/>
      <c r="B62" s="19"/>
      <c r="C62" s="19"/>
      <c r="D62" s="19"/>
      <c r="E62" s="19"/>
      <c r="F62" s="19"/>
      <c r="G62" s="20"/>
      <c r="H62" s="19"/>
      <c r="I62" s="21"/>
      <c r="J62" s="22" t="str">
        <f>IF($B62="","",SUMIF(Payments!$B$4:$B$503,$B62,Payments!$C$4:$C$503))</f>
        <v/>
      </c>
      <c r="K62" s="22" t="str">
        <f t="shared" si="3"/>
        <v/>
      </c>
      <c r="L62" s="23" t="str">
        <f t="shared" si="4"/>
        <v/>
      </c>
      <c r="M62" s="21"/>
      <c r="N62" s="20"/>
      <c r="O62" s="24" t="str">
        <f t="shared" ca="1" si="5"/>
        <v/>
      </c>
      <c r="P62" s="25"/>
      <c r="Q62" s="19"/>
    </row>
    <row r="63" spans="1:17" x14ac:dyDescent="0.3">
      <c r="A63" s="19"/>
      <c r="B63" s="19"/>
      <c r="C63" s="19"/>
      <c r="D63" s="19"/>
      <c r="E63" s="19"/>
      <c r="F63" s="19"/>
      <c r="G63" s="20"/>
      <c r="H63" s="19"/>
      <c r="I63" s="21"/>
      <c r="J63" s="22" t="str">
        <f>IF($B63="","",SUMIF(Payments!$B$4:$B$503,$B63,Payments!$C$4:$C$503))</f>
        <v/>
      </c>
      <c r="K63" s="22" t="str">
        <f t="shared" si="3"/>
        <v/>
      </c>
      <c r="L63" s="23" t="str">
        <f t="shared" si="4"/>
        <v/>
      </c>
      <c r="M63" s="21"/>
      <c r="N63" s="20"/>
      <c r="O63" s="24" t="str">
        <f t="shared" ca="1" si="5"/>
        <v/>
      </c>
      <c r="P63" s="25"/>
      <c r="Q63" s="19"/>
    </row>
    <row r="64" spans="1:17" x14ac:dyDescent="0.3">
      <c r="A64" s="19"/>
      <c r="B64" s="19"/>
      <c r="C64" s="19"/>
      <c r="D64" s="19"/>
      <c r="E64" s="19"/>
      <c r="F64" s="19"/>
      <c r="G64" s="20"/>
      <c r="H64" s="19"/>
      <c r="I64" s="21"/>
      <c r="J64" s="22" t="str">
        <f>IF($B64="","",SUMIF(Payments!$B$4:$B$503,$B64,Payments!$C$4:$C$503))</f>
        <v/>
      </c>
      <c r="K64" s="22" t="str">
        <f t="shared" si="3"/>
        <v/>
      </c>
      <c r="L64" s="23" t="str">
        <f t="shared" si="4"/>
        <v/>
      </c>
      <c r="M64" s="21"/>
      <c r="N64" s="20"/>
      <c r="O64" s="24" t="str">
        <f t="shared" ca="1" si="5"/>
        <v/>
      </c>
      <c r="P64" s="25"/>
      <c r="Q64" s="19"/>
    </row>
    <row r="65" spans="1:17" x14ac:dyDescent="0.3">
      <c r="A65" s="19"/>
      <c r="B65" s="19"/>
      <c r="C65" s="19"/>
      <c r="D65" s="19"/>
      <c r="E65" s="19"/>
      <c r="F65" s="19"/>
      <c r="G65" s="20"/>
      <c r="H65" s="19"/>
      <c r="I65" s="21"/>
      <c r="J65" s="22" t="str">
        <f>IF($B65="","",SUMIF(Payments!$B$4:$B$503,$B65,Payments!$C$4:$C$503))</f>
        <v/>
      </c>
      <c r="K65" s="22" t="str">
        <f t="shared" si="3"/>
        <v/>
      </c>
      <c r="L65" s="23" t="str">
        <f t="shared" si="4"/>
        <v/>
      </c>
      <c r="M65" s="21"/>
      <c r="N65" s="20"/>
      <c r="O65" s="24" t="str">
        <f t="shared" ca="1" si="5"/>
        <v/>
      </c>
      <c r="P65" s="25"/>
      <c r="Q65" s="19"/>
    </row>
    <row r="66" spans="1:17" x14ac:dyDescent="0.3">
      <c r="A66" s="19"/>
      <c r="B66" s="19"/>
      <c r="C66" s="19"/>
      <c r="D66" s="19"/>
      <c r="E66" s="19"/>
      <c r="F66" s="19"/>
      <c r="G66" s="20"/>
      <c r="H66" s="19"/>
      <c r="I66" s="21"/>
      <c r="J66" s="22" t="str">
        <f>IF($B66="","",SUMIF(Payments!$B$4:$B$503,$B66,Payments!$C$4:$C$503))</f>
        <v/>
      </c>
      <c r="K66" s="22" t="str">
        <f t="shared" si="3"/>
        <v/>
      </c>
      <c r="L66" s="23" t="str">
        <f t="shared" si="4"/>
        <v/>
      </c>
      <c r="M66" s="21"/>
      <c r="N66" s="20"/>
      <c r="O66" s="24" t="str">
        <f t="shared" ca="1" si="5"/>
        <v/>
      </c>
      <c r="P66" s="25"/>
      <c r="Q66" s="19"/>
    </row>
    <row r="67" spans="1:17" x14ac:dyDescent="0.3">
      <c r="A67" s="19"/>
      <c r="B67" s="19"/>
      <c r="C67" s="19"/>
      <c r="D67" s="19"/>
      <c r="E67" s="19"/>
      <c r="F67" s="19"/>
      <c r="G67" s="20"/>
      <c r="H67" s="19"/>
      <c r="I67" s="21"/>
      <c r="J67" s="22" t="str">
        <f>IF($B67="","",SUMIF(Payments!$B$4:$B$503,$B67,Payments!$C$4:$C$503))</f>
        <v/>
      </c>
      <c r="K67" s="22" t="str">
        <f t="shared" si="3"/>
        <v/>
      </c>
      <c r="L67" s="23" t="str">
        <f t="shared" si="4"/>
        <v/>
      </c>
      <c r="M67" s="21"/>
      <c r="N67" s="20"/>
      <c r="O67" s="24" t="str">
        <f t="shared" ca="1" si="5"/>
        <v/>
      </c>
      <c r="P67" s="25"/>
      <c r="Q67" s="19"/>
    </row>
    <row r="68" spans="1:17" x14ac:dyDescent="0.3">
      <c r="A68" s="19"/>
      <c r="B68" s="19"/>
      <c r="C68" s="19"/>
      <c r="D68" s="19"/>
      <c r="E68" s="19"/>
      <c r="F68" s="19"/>
      <c r="G68" s="20"/>
      <c r="H68" s="19"/>
      <c r="I68" s="21"/>
      <c r="J68" s="22" t="str">
        <f>IF($B68="","",SUMIF(Payments!$B$4:$B$503,$B68,Payments!$C$4:$C$503))</f>
        <v/>
      </c>
      <c r="K68" s="22" t="str">
        <f t="shared" si="3"/>
        <v/>
      </c>
      <c r="L68" s="23" t="str">
        <f t="shared" si="4"/>
        <v/>
      </c>
      <c r="M68" s="21"/>
      <c r="N68" s="20"/>
      <c r="O68" s="24" t="str">
        <f t="shared" ca="1" si="5"/>
        <v/>
      </c>
      <c r="P68" s="25"/>
      <c r="Q68" s="19"/>
    </row>
    <row r="69" spans="1:17" x14ac:dyDescent="0.3">
      <c r="A69" s="19"/>
      <c r="B69" s="19"/>
      <c r="C69" s="19"/>
      <c r="D69" s="19"/>
      <c r="E69" s="19"/>
      <c r="F69" s="19"/>
      <c r="G69" s="20"/>
      <c r="H69" s="19"/>
      <c r="I69" s="21"/>
      <c r="J69" s="22" t="str">
        <f>IF($B69="","",SUMIF(Payments!$B$4:$B$503,$B69,Payments!$C$4:$C$503))</f>
        <v/>
      </c>
      <c r="K69" s="22" t="str">
        <f t="shared" ref="K69:K100" si="6">IF($B69="","",N($G69)-$J69)</f>
        <v/>
      </c>
      <c r="L69" s="23" t="str">
        <f t="shared" ref="L69:L100" si="7">IF(OR($B69="",N($G69)=0),"",$J69/$G69)</f>
        <v/>
      </c>
      <c r="M69" s="21"/>
      <c r="N69" s="20"/>
      <c r="O69" s="24" t="str">
        <f t="shared" ref="O69:O100" ca="1" si="8">IF($B69="","",IF(N($G69)=0,"Not booked",IF($K69&lt;=0,"Paid in full",IF($M69="","Booked",IF($M69&lt;TODAY(),"Overdue",IF($M69-TODAY()&lt;=7,"Due in 7 days","Booked"))))))</f>
        <v/>
      </c>
      <c r="P69" s="25"/>
      <c r="Q69" s="19"/>
    </row>
    <row r="70" spans="1:17" x14ac:dyDescent="0.3">
      <c r="A70" s="19"/>
      <c r="B70" s="19"/>
      <c r="C70" s="19"/>
      <c r="D70" s="19"/>
      <c r="E70" s="19"/>
      <c r="F70" s="19"/>
      <c r="G70" s="20"/>
      <c r="H70" s="19"/>
      <c r="I70" s="21"/>
      <c r="J70" s="22" t="str">
        <f>IF($B70="","",SUMIF(Payments!$B$4:$B$503,$B70,Payments!$C$4:$C$503))</f>
        <v/>
      </c>
      <c r="K70" s="22" t="str">
        <f t="shared" si="6"/>
        <v/>
      </c>
      <c r="L70" s="23" t="str">
        <f t="shared" si="7"/>
        <v/>
      </c>
      <c r="M70" s="21"/>
      <c r="N70" s="20"/>
      <c r="O70" s="24" t="str">
        <f t="shared" ca="1" si="8"/>
        <v/>
      </c>
      <c r="P70" s="25"/>
      <c r="Q70" s="19"/>
    </row>
    <row r="71" spans="1:17" x14ac:dyDescent="0.3">
      <c r="A71" s="19"/>
      <c r="B71" s="19"/>
      <c r="C71" s="19"/>
      <c r="D71" s="19"/>
      <c r="E71" s="19"/>
      <c r="F71" s="19"/>
      <c r="G71" s="20"/>
      <c r="H71" s="19"/>
      <c r="I71" s="21"/>
      <c r="J71" s="22" t="str">
        <f>IF($B71="","",SUMIF(Payments!$B$4:$B$503,$B71,Payments!$C$4:$C$503))</f>
        <v/>
      </c>
      <c r="K71" s="22" t="str">
        <f t="shared" si="6"/>
        <v/>
      </c>
      <c r="L71" s="23" t="str">
        <f t="shared" si="7"/>
        <v/>
      </c>
      <c r="M71" s="21"/>
      <c r="N71" s="20"/>
      <c r="O71" s="24" t="str">
        <f t="shared" ca="1" si="8"/>
        <v/>
      </c>
      <c r="P71" s="25"/>
      <c r="Q71" s="19"/>
    </row>
    <row r="72" spans="1:17" x14ac:dyDescent="0.3">
      <c r="A72" s="19"/>
      <c r="B72" s="19"/>
      <c r="C72" s="19"/>
      <c r="D72" s="19"/>
      <c r="E72" s="19"/>
      <c r="F72" s="19"/>
      <c r="G72" s="20"/>
      <c r="H72" s="19"/>
      <c r="I72" s="21"/>
      <c r="J72" s="22" t="str">
        <f>IF($B72="","",SUMIF(Payments!$B$4:$B$503,$B72,Payments!$C$4:$C$503))</f>
        <v/>
      </c>
      <c r="K72" s="22" t="str">
        <f t="shared" si="6"/>
        <v/>
      </c>
      <c r="L72" s="23" t="str">
        <f t="shared" si="7"/>
        <v/>
      </c>
      <c r="M72" s="21"/>
      <c r="N72" s="20"/>
      <c r="O72" s="24" t="str">
        <f t="shared" ca="1" si="8"/>
        <v/>
      </c>
      <c r="P72" s="25"/>
      <c r="Q72" s="19"/>
    </row>
    <row r="73" spans="1:17" x14ac:dyDescent="0.3">
      <c r="A73" s="19"/>
      <c r="B73" s="19"/>
      <c r="C73" s="19"/>
      <c r="D73" s="19"/>
      <c r="E73" s="19"/>
      <c r="F73" s="19"/>
      <c r="G73" s="20"/>
      <c r="H73" s="19"/>
      <c r="I73" s="21"/>
      <c r="J73" s="22" t="str">
        <f>IF($B73="","",SUMIF(Payments!$B$4:$B$503,$B73,Payments!$C$4:$C$503))</f>
        <v/>
      </c>
      <c r="K73" s="22" t="str">
        <f t="shared" si="6"/>
        <v/>
      </c>
      <c r="L73" s="23" t="str">
        <f t="shared" si="7"/>
        <v/>
      </c>
      <c r="M73" s="21"/>
      <c r="N73" s="20"/>
      <c r="O73" s="24" t="str">
        <f t="shared" ca="1" si="8"/>
        <v/>
      </c>
      <c r="P73" s="25"/>
      <c r="Q73" s="19"/>
    </row>
    <row r="74" spans="1:17" x14ac:dyDescent="0.3">
      <c r="A74" s="19"/>
      <c r="B74" s="19"/>
      <c r="C74" s="19"/>
      <c r="D74" s="19"/>
      <c r="E74" s="19"/>
      <c r="F74" s="19"/>
      <c r="G74" s="20"/>
      <c r="H74" s="19"/>
      <c r="I74" s="21"/>
      <c r="J74" s="22" t="str">
        <f>IF($B74="","",SUMIF(Payments!$B$4:$B$503,$B74,Payments!$C$4:$C$503))</f>
        <v/>
      </c>
      <c r="K74" s="22" t="str">
        <f t="shared" si="6"/>
        <v/>
      </c>
      <c r="L74" s="23" t="str">
        <f t="shared" si="7"/>
        <v/>
      </c>
      <c r="M74" s="21"/>
      <c r="N74" s="20"/>
      <c r="O74" s="24" t="str">
        <f t="shared" ca="1" si="8"/>
        <v/>
      </c>
      <c r="P74" s="25"/>
      <c r="Q74" s="19"/>
    </row>
    <row r="75" spans="1:17" x14ac:dyDescent="0.3">
      <c r="A75" s="19"/>
      <c r="B75" s="19"/>
      <c r="C75" s="19"/>
      <c r="D75" s="19"/>
      <c r="E75" s="19"/>
      <c r="F75" s="19"/>
      <c r="G75" s="20"/>
      <c r="H75" s="19"/>
      <c r="I75" s="21"/>
      <c r="J75" s="22" t="str">
        <f>IF($B75="","",SUMIF(Payments!$B$4:$B$503,$B75,Payments!$C$4:$C$503))</f>
        <v/>
      </c>
      <c r="K75" s="22" t="str">
        <f t="shared" si="6"/>
        <v/>
      </c>
      <c r="L75" s="23" t="str">
        <f t="shared" si="7"/>
        <v/>
      </c>
      <c r="M75" s="21"/>
      <c r="N75" s="20"/>
      <c r="O75" s="24" t="str">
        <f t="shared" ca="1" si="8"/>
        <v/>
      </c>
      <c r="P75" s="25"/>
      <c r="Q75" s="19"/>
    </row>
    <row r="76" spans="1:17" x14ac:dyDescent="0.3">
      <c r="A76" s="19"/>
      <c r="B76" s="19"/>
      <c r="C76" s="19"/>
      <c r="D76" s="19"/>
      <c r="E76" s="19"/>
      <c r="F76" s="19"/>
      <c r="G76" s="20"/>
      <c r="H76" s="19"/>
      <c r="I76" s="21"/>
      <c r="J76" s="22" t="str">
        <f>IF($B76="","",SUMIF(Payments!$B$4:$B$503,$B76,Payments!$C$4:$C$503))</f>
        <v/>
      </c>
      <c r="K76" s="22" t="str">
        <f t="shared" si="6"/>
        <v/>
      </c>
      <c r="L76" s="23" t="str">
        <f t="shared" si="7"/>
        <v/>
      </c>
      <c r="M76" s="21"/>
      <c r="N76" s="20"/>
      <c r="O76" s="24" t="str">
        <f t="shared" ca="1" si="8"/>
        <v/>
      </c>
      <c r="P76" s="25"/>
      <c r="Q76" s="19"/>
    </row>
    <row r="77" spans="1:17" x14ac:dyDescent="0.3">
      <c r="A77" s="19"/>
      <c r="B77" s="19"/>
      <c r="C77" s="19"/>
      <c r="D77" s="19"/>
      <c r="E77" s="19"/>
      <c r="F77" s="19"/>
      <c r="G77" s="20"/>
      <c r="H77" s="19"/>
      <c r="I77" s="21"/>
      <c r="J77" s="22" t="str">
        <f>IF($B77="","",SUMIF(Payments!$B$4:$B$503,$B77,Payments!$C$4:$C$503))</f>
        <v/>
      </c>
      <c r="K77" s="22" t="str">
        <f t="shared" si="6"/>
        <v/>
      </c>
      <c r="L77" s="23" t="str">
        <f t="shared" si="7"/>
        <v/>
      </c>
      <c r="M77" s="21"/>
      <c r="N77" s="20"/>
      <c r="O77" s="24" t="str">
        <f t="shared" ca="1" si="8"/>
        <v/>
      </c>
      <c r="P77" s="25"/>
      <c r="Q77" s="19"/>
    </row>
    <row r="78" spans="1:17" x14ac:dyDescent="0.3">
      <c r="A78" s="19"/>
      <c r="B78" s="19"/>
      <c r="C78" s="19"/>
      <c r="D78" s="19"/>
      <c r="E78" s="19"/>
      <c r="F78" s="19"/>
      <c r="G78" s="20"/>
      <c r="H78" s="19"/>
      <c r="I78" s="21"/>
      <c r="J78" s="22" t="str">
        <f>IF($B78="","",SUMIF(Payments!$B$4:$B$503,$B78,Payments!$C$4:$C$503))</f>
        <v/>
      </c>
      <c r="K78" s="22" t="str">
        <f t="shared" si="6"/>
        <v/>
      </c>
      <c r="L78" s="23" t="str">
        <f t="shared" si="7"/>
        <v/>
      </c>
      <c r="M78" s="21"/>
      <c r="N78" s="20"/>
      <c r="O78" s="24" t="str">
        <f t="shared" ca="1" si="8"/>
        <v/>
      </c>
      <c r="P78" s="25"/>
      <c r="Q78" s="19"/>
    </row>
    <row r="79" spans="1:17" x14ac:dyDescent="0.3">
      <c r="A79" s="19"/>
      <c r="B79" s="19"/>
      <c r="C79" s="19"/>
      <c r="D79" s="19"/>
      <c r="E79" s="19"/>
      <c r="F79" s="19"/>
      <c r="G79" s="20"/>
      <c r="H79" s="19"/>
      <c r="I79" s="21"/>
      <c r="J79" s="22" t="str">
        <f>IF($B79="","",SUMIF(Payments!$B$4:$B$503,$B79,Payments!$C$4:$C$503))</f>
        <v/>
      </c>
      <c r="K79" s="22" t="str">
        <f t="shared" si="6"/>
        <v/>
      </c>
      <c r="L79" s="23" t="str">
        <f t="shared" si="7"/>
        <v/>
      </c>
      <c r="M79" s="21"/>
      <c r="N79" s="20"/>
      <c r="O79" s="24" t="str">
        <f t="shared" ca="1" si="8"/>
        <v/>
      </c>
      <c r="P79" s="25"/>
      <c r="Q79" s="19"/>
    </row>
    <row r="80" spans="1:17" x14ac:dyDescent="0.3">
      <c r="A80" s="19"/>
      <c r="B80" s="19"/>
      <c r="C80" s="19"/>
      <c r="D80" s="19"/>
      <c r="E80" s="19"/>
      <c r="F80" s="19"/>
      <c r="G80" s="20"/>
      <c r="H80" s="19"/>
      <c r="I80" s="21"/>
      <c r="J80" s="22" t="str">
        <f>IF($B80="","",SUMIF(Payments!$B$4:$B$503,$B80,Payments!$C$4:$C$503))</f>
        <v/>
      </c>
      <c r="K80" s="22" t="str">
        <f t="shared" si="6"/>
        <v/>
      </c>
      <c r="L80" s="23" t="str">
        <f t="shared" si="7"/>
        <v/>
      </c>
      <c r="M80" s="21"/>
      <c r="N80" s="20"/>
      <c r="O80" s="24" t="str">
        <f t="shared" ca="1" si="8"/>
        <v/>
      </c>
      <c r="P80" s="25"/>
      <c r="Q80" s="19"/>
    </row>
    <row r="81" spans="1:17" x14ac:dyDescent="0.3">
      <c r="A81" s="19"/>
      <c r="B81" s="19"/>
      <c r="C81" s="19"/>
      <c r="D81" s="19"/>
      <c r="E81" s="19"/>
      <c r="F81" s="19"/>
      <c r="G81" s="20"/>
      <c r="H81" s="19"/>
      <c r="I81" s="21"/>
      <c r="J81" s="22" t="str">
        <f>IF($B81="","",SUMIF(Payments!$B$4:$B$503,$B81,Payments!$C$4:$C$503))</f>
        <v/>
      </c>
      <c r="K81" s="22" t="str">
        <f t="shared" si="6"/>
        <v/>
      </c>
      <c r="L81" s="23" t="str">
        <f t="shared" si="7"/>
        <v/>
      </c>
      <c r="M81" s="21"/>
      <c r="N81" s="20"/>
      <c r="O81" s="24" t="str">
        <f t="shared" ca="1" si="8"/>
        <v/>
      </c>
      <c r="P81" s="25"/>
      <c r="Q81" s="19"/>
    </row>
    <row r="82" spans="1:17" x14ac:dyDescent="0.3">
      <c r="A82" s="19"/>
      <c r="B82" s="19"/>
      <c r="C82" s="19"/>
      <c r="D82" s="19"/>
      <c r="E82" s="19"/>
      <c r="F82" s="19"/>
      <c r="G82" s="20"/>
      <c r="H82" s="19"/>
      <c r="I82" s="21"/>
      <c r="J82" s="22" t="str">
        <f>IF($B82="","",SUMIF(Payments!$B$4:$B$503,$B82,Payments!$C$4:$C$503))</f>
        <v/>
      </c>
      <c r="K82" s="22" t="str">
        <f t="shared" si="6"/>
        <v/>
      </c>
      <c r="L82" s="23" t="str">
        <f t="shared" si="7"/>
        <v/>
      </c>
      <c r="M82" s="21"/>
      <c r="N82" s="20"/>
      <c r="O82" s="24" t="str">
        <f t="shared" ca="1" si="8"/>
        <v/>
      </c>
      <c r="P82" s="25"/>
      <c r="Q82" s="19"/>
    </row>
    <row r="83" spans="1:17" x14ac:dyDescent="0.3">
      <c r="A83" s="19"/>
      <c r="B83" s="19"/>
      <c r="C83" s="19"/>
      <c r="D83" s="19"/>
      <c r="E83" s="19"/>
      <c r="F83" s="19"/>
      <c r="G83" s="20"/>
      <c r="H83" s="19"/>
      <c r="I83" s="21"/>
      <c r="J83" s="22" t="str">
        <f>IF($B83="","",SUMIF(Payments!$B$4:$B$503,$B83,Payments!$C$4:$C$503))</f>
        <v/>
      </c>
      <c r="K83" s="22" t="str">
        <f t="shared" si="6"/>
        <v/>
      </c>
      <c r="L83" s="23" t="str">
        <f t="shared" si="7"/>
        <v/>
      </c>
      <c r="M83" s="21"/>
      <c r="N83" s="20"/>
      <c r="O83" s="24" t="str">
        <f t="shared" ca="1" si="8"/>
        <v/>
      </c>
      <c r="P83" s="25"/>
      <c r="Q83" s="19"/>
    </row>
    <row r="84" spans="1:17" x14ac:dyDescent="0.3">
      <c r="A84" s="19"/>
      <c r="B84" s="19"/>
      <c r="C84" s="19"/>
      <c r="D84" s="19"/>
      <c r="E84" s="19"/>
      <c r="F84" s="19"/>
      <c r="G84" s="20"/>
      <c r="H84" s="19"/>
      <c r="I84" s="21"/>
      <c r="J84" s="22" t="str">
        <f>IF($B84="","",SUMIF(Payments!$B$4:$B$503,$B84,Payments!$C$4:$C$503))</f>
        <v/>
      </c>
      <c r="K84" s="22" t="str">
        <f t="shared" si="6"/>
        <v/>
      </c>
      <c r="L84" s="23" t="str">
        <f t="shared" si="7"/>
        <v/>
      </c>
      <c r="M84" s="21"/>
      <c r="N84" s="20"/>
      <c r="O84" s="24" t="str">
        <f t="shared" ca="1" si="8"/>
        <v/>
      </c>
      <c r="P84" s="25"/>
      <c r="Q84" s="19"/>
    </row>
    <row r="85" spans="1:17" x14ac:dyDescent="0.3">
      <c r="A85" s="19"/>
      <c r="B85" s="19"/>
      <c r="C85" s="19"/>
      <c r="D85" s="19"/>
      <c r="E85" s="19"/>
      <c r="F85" s="19"/>
      <c r="G85" s="20"/>
      <c r="H85" s="19"/>
      <c r="I85" s="21"/>
      <c r="J85" s="22" t="str">
        <f>IF($B85="","",SUMIF(Payments!$B$4:$B$503,$B85,Payments!$C$4:$C$503))</f>
        <v/>
      </c>
      <c r="K85" s="22" t="str">
        <f t="shared" si="6"/>
        <v/>
      </c>
      <c r="L85" s="23" t="str">
        <f t="shared" si="7"/>
        <v/>
      </c>
      <c r="M85" s="21"/>
      <c r="N85" s="20"/>
      <c r="O85" s="24" t="str">
        <f t="shared" ca="1" si="8"/>
        <v/>
      </c>
      <c r="P85" s="25"/>
      <c r="Q85" s="19"/>
    </row>
    <row r="86" spans="1:17" x14ac:dyDescent="0.3">
      <c r="A86" s="19"/>
      <c r="B86" s="19"/>
      <c r="C86" s="19"/>
      <c r="D86" s="19"/>
      <c r="E86" s="19"/>
      <c r="F86" s="19"/>
      <c r="G86" s="20"/>
      <c r="H86" s="19"/>
      <c r="I86" s="21"/>
      <c r="J86" s="22" t="str">
        <f>IF($B86="","",SUMIF(Payments!$B$4:$B$503,$B86,Payments!$C$4:$C$503))</f>
        <v/>
      </c>
      <c r="K86" s="22" t="str">
        <f t="shared" si="6"/>
        <v/>
      </c>
      <c r="L86" s="23" t="str">
        <f t="shared" si="7"/>
        <v/>
      </c>
      <c r="M86" s="21"/>
      <c r="N86" s="20"/>
      <c r="O86" s="24" t="str">
        <f t="shared" ca="1" si="8"/>
        <v/>
      </c>
      <c r="P86" s="25"/>
      <c r="Q86" s="19"/>
    </row>
    <row r="87" spans="1:17" x14ac:dyDescent="0.3">
      <c r="A87" s="19"/>
      <c r="B87" s="19"/>
      <c r="C87" s="19"/>
      <c r="D87" s="19"/>
      <c r="E87" s="19"/>
      <c r="F87" s="19"/>
      <c r="G87" s="20"/>
      <c r="H87" s="19"/>
      <c r="I87" s="21"/>
      <c r="J87" s="22" t="str">
        <f>IF($B87="","",SUMIF(Payments!$B$4:$B$503,$B87,Payments!$C$4:$C$503))</f>
        <v/>
      </c>
      <c r="K87" s="22" t="str">
        <f t="shared" si="6"/>
        <v/>
      </c>
      <c r="L87" s="23" t="str">
        <f t="shared" si="7"/>
        <v/>
      </c>
      <c r="M87" s="21"/>
      <c r="N87" s="20"/>
      <c r="O87" s="24" t="str">
        <f t="shared" ca="1" si="8"/>
        <v/>
      </c>
      <c r="P87" s="25"/>
      <c r="Q87" s="19"/>
    </row>
    <row r="88" spans="1:17" x14ac:dyDescent="0.3">
      <c r="A88" s="19"/>
      <c r="B88" s="19"/>
      <c r="C88" s="19"/>
      <c r="D88" s="19"/>
      <c r="E88" s="19"/>
      <c r="F88" s="19"/>
      <c r="G88" s="20"/>
      <c r="H88" s="19"/>
      <c r="I88" s="21"/>
      <c r="J88" s="22" t="str">
        <f>IF($B88="","",SUMIF(Payments!$B$4:$B$503,$B88,Payments!$C$4:$C$503))</f>
        <v/>
      </c>
      <c r="K88" s="22" t="str">
        <f t="shared" si="6"/>
        <v/>
      </c>
      <c r="L88" s="23" t="str">
        <f t="shared" si="7"/>
        <v/>
      </c>
      <c r="M88" s="21"/>
      <c r="N88" s="20"/>
      <c r="O88" s="24" t="str">
        <f t="shared" ca="1" si="8"/>
        <v/>
      </c>
      <c r="P88" s="25"/>
      <c r="Q88" s="19"/>
    </row>
    <row r="89" spans="1:17" x14ac:dyDescent="0.3">
      <c r="A89" s="19"/>
      <c r="B89" s="19"/>
      <c r="C89" s="19"/>
      <c r="D89" s="19"/>
      <c r="E89" s="19"/>
      <c r="F89" s="19"/>
      <c r="G89" s="20"/>
      <c r="H89" s="19"/>
      <c r="I89" s="21"/>
      <c r="J89" s="22" t="str">
        <f>IF($B89="","",SUMIF(Payments!$B$4:$B$503,$B89,Payments!$C$4:$C$503))</f>
        <v/>
      </c>
      <c r="K89" s="22" t="str">
        <f t="shared" si="6"/>
        <v/>
      </c>
      <c r="L89" s="23" t="str">
        <f t="shared" si="7"/>
        <v/>
      </c>
      <c r="M89" s="21"/>
      <c r="N89" s="20"/>
      <c r="O89" s="24" t="str">
        <f t="shared" ca="1" si="8"/>
        <v/>
      </c>
      <c r="P89" s="25"/>
      <c r="Q89" s="19"/>
    </row>
    <row r="90" spans="1:17" x14ac:dyDescent="0.3">
      <c r="A90" s="19"/>
      <c r="B90" s="19"/>
      <c r="C90" s="19"/>
      <c r="D90" s="19"/>
      <c r="E90" s="19"/>
      <c r="F90" s="19"/>
      <c r="G90" s="20"/>
      <c r="H90" s="19"/>
      <c r="I90" s="21"/>
      <c r="J90" s="22" t="str">
        <f>IF($B90="","",SUMIF(Payments!$B$4:$B$503,$B90,Payments!$C$4:$C$503))</f>
        <v/>
      </c>
      <c r="K90" s="22" t="str">
        <f t="shared" si="6"/>
        <v/>
      </c>
      <c r="L90" s="23" t="str">
        <f t="shared" si="7"/>
        <v/>
      </c>
      <c r="M90" s="21"/>
      <c r="N90" s="20"/>
      <c r="O90" s="24" t="str">
        <f t="shared" ca="1" si="8"/>
        <v/>
      </c>
      <c r="P90" s="25"/>
      <c r="Q90" s="19"/>
    </row>
    <row r="91" spans="1:17" x14ac:dyDescent="0.3">
      <c r="A91" s="19"/>
      <c r="B91" s="19"/>
      <c r="C91" s="19"/>
      <c r="D91" s="19"/>
      <c r="E91" s="19"/>
      <c r="F91" s="19"/>
      <c r="G91" s="20"/>
      <c r="H91" s="19"/>
      <c r="I91" s="21"/>
      <c r="J91" s="22" t="str">
        <f>IF($B91="","",SUMIF(Payments!$B$4:$B$503,$B91,Payments!$C$4:$C$503))</f>
        <v/>
      </c>
      <c r="K91" s="22" t="str">
        <f t="shared" si="6"/>
        <v/>
      </c>
      <c r="L91" s="23" t="str">
        <f t="shared" si="7"/>
        <v/>
      </c>
      <c r="M91" s="21"/>
      <c r="N91" s="20"/>
      <c r="O91" s="24" t="str">
        <f t="shared" ca="1" si="8"/>
        <v/>
      </c>
      <c r="P91" s="25"/>
      <c r="Q91" s="19"/>
    </row>
    <row r="92" spans="1:17" x14ac:dyDescent="0.3">
      <c r="A92" s="19"/>
      <c r="B92" s="19"/>
      <c r="C92" s="19"/>
      <c r="D92" s="19"/>
      <c r="E92" s="19"/>
      <c r="F92" s="19"/>
      <c r="G92" s="20"/>
      <c r="H92" s="19"/>
      <c r="I92" s="21"/>
      <c r="J92" s="22" t="str">
        <f>IF($B92="","",SUMIF(Payments!$B$4:$B$503,$B92,Payments!$C$4:$C$503))</f>
        <v/>
      </c>
      <c r="K92" s="22" t="str">
        <f t="shared" si="6"/>
        <v/>
      </c>
      <c r="L92" s="23" t="str">
        <f t="shared" si="7"/>
        <v/>
      </c>
      <c r="M92" s="21"/>
      <c r="N92" s="20"/>
      <c r="O92" s="24" t="str">
        <f t="shared" ca="1" si="8"/>
        <v/>
      </c>
      <c r="P92" s="25"/>
      <c r="Q92" s="19"/>
    </row>
    <row r="93" spans="1:17" x14ac:dyDescent="0.3">
      <c r="A93" s="19"/>
      <c r="B93" s="19"/>
      <c r="C93" s="19"/>
      <c r="D93" s="19"/>
      <c r="E93" s="19"/>
      <c r="F93" s="19"/>
      <c r="G93" s="20"/>
      <c r="H93" s="19"/>
      <c r="I93" s="21"/>
      <c r="J93" s="22" t="str">
        <f>IF($B93="","",SUMIF(Payments!$B$4:$B$503,$B93,Payments!$C$4:$C$503))</f>
        <v/>
      </c>
      <c r="K93" s="22" t="str">
        <f t="shared" si="6"/>
        <v/>
      </c>
      <c r="L93" s="23" t="str">
        <f t="shared" si="7"/>
        <v/>
      </c>
      <c r="M93" s="21"/>
      <c r="N93" s="20"/>
      <c r="O93" s="24" t="str">
        <f t="shared" ca="1" si="8"/>
        <v/>
      </c>
      <c r="P93" s="25"/>
      <c r="Q93" s="19"/>
    </row>
    <row r="94" spans="1:17" x14ac:dyDescent="0.3">
      <c r="A94" s="19"/>
      <c r="B94" s="19"/>
      <c r="C94" s="19"/>
      <c r="D94" s="19"/>
      <c r="E94" s="19"/>
      <c r="F94" s="19"/>
      <c r="G94" s="20"/>
      <c r="H94" s="19"/>
      <c r="I94" s="21"/>
      <c r="J94" s="22" t="str">
        <f>IF($B94="","",SUMIF(Payments!$B$4:$B$503,$B94,Payments!$C$4:$C$503))</f>
        <v/>
      </c>
      <c r="K94" s="22" t="str">
        <f t="shared" si="6"/>
        <v/>
      </c>
      <c r="L94" s="23" t="str">
        <f t="shared" si="7"/>
        <v/>
      </c>
      <c r="M94" s="21"/>
      <c r="N94" s="20"/>
      <c r="O94" s="24" t="str">
        <f t="shared" ca="1" si="8"/>
        <v/>
      </c>
      <c r="P94" s="25"/>
      <c r="Q94" s="19"/>
    </row>
    <row r="95" spans="1:17" x14ac:dyDescent="0.3">
      <c r="A95" s="19"/>
      <c r="B95" s="19"/>
      <c r="C95" s="19"/>
      <c r="D95" s="19"/>
      <c r="E95" s="19"/>
      <c r="F95" s="19"/>
      <c r="G95" s="20"/>
      <c r="H95" s="19"/>
      <c r="I95" s="21"/>
      <c r="J95" s="22" t="str">
        <f>IF($B95="","",SUMIF(Payments!$B$4:$B$503,$B95,Payments!$C$4:$C$503))</f>
        <v/>
      </c>
      <c r="K95" s="22" t="str">
        <f t="shared" si="6"/>
        <v/>
      </c>
      <c r="L95" s="23" t="str">
        <f t="shared" si="7"/>
        <v/>
      </c>
      <c r="M95" s="21"/>
      <c r="N95" s="20"/>
      <c r="O95" s="24" t="str">
        <f t="shared" ca="1" si="8"/>
        <v/>
      </c>
      <c r="P95" s="25"/>
      <c r="Q95" s="19"/>
    </row>
    <row r="96" spans="1:17" x14ac:dyDescent="0.3">
      <c r="A96" s="19"/>
      <c r="B96" s="19"/>
      <c r="C96" s="19"/>
      <c r="D96" s="19"/>
      <c r="E96" s="19"/>
      <c r="F96" s="19"/>
      <c r="G96" s="20"/>
      <c r="H96" s="19"/>
      <c r="I96" s="21"/>
      <c r="J96" s="22" t="str">
        <f>IF($B96="","",SUMIF(Payments!$B$4:$B$503,$B96,Payments!$C$4:$C$503))</f>
        <v/>
      </c>
      <c r="K96" s="22" t="str">
        <f t="shared" si="6"/>
        <v/>
      </c>
      <c r="L96" s="23" t="str">
        <f t="shared" si="7"/>
        <v/>
      </c>
      <c r="M96" s="21"/>
      <c r="N96" s="20"/>
      <c r="O96" s="24" t="str">
        <f t="shared" ca="1" si="8"/>
        <v/>
      </c>
      <c r="P96" s="25"/>
      <c r="Q96" s="19"/>
    </row>
    <row r="97" spans="1:17" x14ac:dyDescent="0.3">
      <c r="A97" s="19"/>
      <c r="B97" s="19"/>
      <c r="C97" s="19"/>
      <c r="D97" s="19"/>
      <c r="E97" s="19"/>
      <c r="F97" s="19"/>
      <c r="G97" s="20"/>
      <c r="H97" s="19"/>
      <c r="I97" s="21"/>
      <c r="J97" s="22" t="str">
        <f>IF($B97="","",SUMIF(Payments!$B$4:$B$503,$B97,Payments!$C$4:$C$503))</f>
        <v/>
      </c>
      <c r="K97" s="22" t="str">
        <f t="shared" si="6"/>
        <v/>
      </c>
      <c r="L97" s="23" t="str">
        <f t="shared" si="7"/>
        <v/>
      </c>
      <c r="M97" s="21"/>
      <c r="N97" s="20"/>
      <c r="O97" s="24" t="str">
        <f t="shared" ca="1" si="8"/>
        <v/>
      </c>
      <c r="P97" s="25"/>
      <c r="Q97" s="19"/>
    </row>
    <row r="98" spans="1:17" x14ac:dyDescent="0.3">
      <c r="A98" s="19"/>
      <c r="B98" s="19"/>
      <c r="C98" s="19"/>
      <c r="D98" s="19"/>
      <c r="E98" s="19"/>
      <c r="F98" s="19"/>
      <c r="G98" s="20"/>
      <c r="H98" s="19"/>
      <c r="I98" s="21"/>
      <c r="J98" s="22" t="str">
        <f>IF($B98="","",SUMIF(Payments!$B$4:$B$503,$B98,Payments!$C$4:$C$503))</f>
        <v/>
      </c>
      <c r="K98" s="22" t="str">
        <f t="shared" si="6"/>
        <v/>
      </c>
      <c r="L98" s="23" t="str">
        <f t="shared" si="7"/>
        <v/>
      </c>
      <c r="M98" s="21"/>
      <c r="N98" s="20"/>
      <c r="O98" s="24" t="str">
        <f t="shared" ca="1" si="8"/>
        <v/>
      </c>
      <c r="P98" s="25"/>
      <c r="Q98" s="19"/>
    </row>
    <row r="99" spans="1:17" x14ac:dyDescent="0.3">
      <c r="A99" s="19"/>
      <c r="B99" s="19"/>
      <c r="C99" s="19"/>
      <c r="D99" s="19"/>
      <c r="E99" s="19"/>
      <c r="F99" s="19"/>
      <c r="G99" s="20"/>
      <c r="H99" s="19"/>
      <c r="I99" s="21"/>
      <c r="J99" s="22" t="str">
        <f>IF($B99="","",SUMIF(Payments!$B$4:$B$503,$B99,Payments!$C$4:$C$503))</f>
        <v/>
      </c>
      <c r="K99" s="22" t="str">
        <f t="shared" si="6"/>
        <v/>
      </c>
      <c r="L99" s="23" t="str">
        <f t="shared" si="7"/>
        <v/>
      </c>
      <c r="M99" s="21"/>
      <c r="N99" s="20"/>
      <c r="O99" s="24" t="str">
        <f t="shared" ca="1" si="8"/>
        <v/>
      </c>
      <c r="P99" s="25"/>
      <c r="Q99" s="19"/>
    </row>
    <row r="100" spans="1:17" x14ac:dyDescent="0.3">
      <c r="A100" s="19"/>
      <c r="B100" s="19"/>
      <c r="C100" s="19"/>
      <c r="D100" s="19"/>
      <c r="E100" s="19"/>
      <c r="F100" s="19"/>
      <c r="G100" s="20"/>
      <c r="H100" s="19"/>
      <c r="I100" s="21"/>
      <c r="J100" s="22" t="str">
        <f>IF($B100="","",SUMIF(Payments!$B$4:$B$503,$B100,Payments!$C$4:$C$503))</f>
        <v/>
      </c>
      <c r="K100" s="22" t="str">
        <f t="shared" si="6"/>
        <v/>
      </c>
      <c r="L100" s="23" t="str">
        <f t="shared" si="7"/>
        <v/>
      </c>
      <c r="M100" s="21"/>
      <c r="N100" s="20"/>
      <c r="O100" s="24" t="str">
        <f t="shared" ca="1" si="8"/>
        <v/>
      </c>
      <c r="P100" s="25"/>
      <c r="Q100" s="19"/>
    </row>
    <row r="101" spans="1:17" x14ac:dyDescent="0.3">
      <c r="A101" s="19"/>
      <c r="B101" s="19"/>
      <c r="C101" s="19"/>
      <c r="D101" s="19"/>
      <c r="E101" s="19"/>
      <c r="F101" s="19"/>
      <c r="G101" s="20"/>
      <c r="H101" s="19"/>
      <c r="I101" s="21"/>
      <c r="J101" s="22" t="str">
        <f>IF($B101="","",SUMIF(Payments!$B$4:$B$503,$B101,Payments!$C$4:$C$503))</f>
        <v/>
      </c>
      <c r="K101" s="22" t="str">
        <f t="shared" ref="K101:K132" si="9">IF($B101="","",N($G101)-$J101)</f>
        <v/>
      </c>
      <c r="L101" s="23" t="str">
        <f t="shared" ref="L101:L132" si="10">IF(OR($B101="",N($G101)=0),"",$J101/$G101)</f>
        <v/>
      </c>
      <c r="M101" s="21"/>
      <c r="N101" s="20"/>
      <c r="O101" s="24" t="str">
        <f t="shared" ref="O101:O132" ca="1" si="11">IF($B101="","",IF(N($G101)=0,"Not booked",IF($K101&lt;=0,"Paid in full",IF($M101="","Booked",IF($M101&lt;TODAY(),"Overdue",IF($M101-TODAY()&lt;=7,"Due in 7 days","Booked"))))))</f>
        <v/>
      </c>
      <c r="P101" s="25"/>
      <c r="Q101" s="19"/>
    </row>
    <row r="102" spans="1:17" x14ac:dyDescent="0.3">
      <c r="A102" s="19"/>
      <c r="B102" s="19"/>
      <c r="C102" s="19"/>
      <c r="D102" s="19"/>
      <c r="E102" s="19"/>
      <c r="F102" s="19"/>
      <c r="G102" s="20"/>
      <c r="H102" s="19"/>
      <c r="I102" s="21"/>
      <c r="J102" s="22" t="str">
        <f>IF($B102="","",SUMIF(Payments!$B$4:$B$503,$B102,Payments!$C$4:$C$503))</f>
        <v/>
      </c>
      <c r="K102" s="22" t="str">
        <f t="shared" si="9"/>
        <v/>
      </c>
      <c r="L102" s="23" t="str">
        <f t="shared" si="10"/>
        <v/>
      </c>
      <c r="M102" s="21"/>
      <c r="N102" s="20"/>
      <c r="O102" s="24" t="str">
        <f t="shared" ca="1" si="11"/>
        <v/>
      </c>
      <c r="P102" s="25"/>
      <c r="Q102" s="19"/>
    </row>
    <row r="103" spans="1:17" x14ac:dyDescent="0.3">
      <c r="A103" s="19"/>
      <c r="B103" s="19"/>
      <c r="C103" s="19"/>
      <c r="D103" s="19"/>
      <c r="E103" s="19"/>
      <c r="F103" s="19"/>
      <c r="G103" s="20"/>
      <c r="H103" s="19"/>
      <c r="I103" s="21"/>
      <c r="J103" s="22" t="str">
        <f>IF($B103="","",SUMIF(Payments!$B$4:$B$503,$B103,Payments!$C$4:$C$503))</f>
        <v/>
      </c>
      <c r="K103" s="22" t="str">
        <f t="shared" si="9"/>
        <v/>
      </c>
      <c r="L103" s="23" t="str">
        <f t="shared" si="10"/>
        <v/>
      </c>
      <c r="M103" s="21"/>
      <c r="N103" s="20"/>
      <c r="O103" s="24" t="str">
        <f t="shared" ca="1" si="11"/>
        <v/>
      </c>
      <c r="P103" s="25"/>
      <c r="Q103" s="19"/>
    </row>
    <row r="104" spans="1:17" x14ac:dyDescent="0.3">
      <c r="A104" s="19"/>
      <c r="B104" s="19"/>
      <c r="C104" s="19"/>
      <c r="D104" s="19"/>
      <c r="E104" s="19"/>
      <c r="F104" s="19"/>
      <c r="G104" s="20"/>
      <c r="H104" s="19"/>
      <c r="I104" s="21"/>
      <c r="J104" s="22" t="str">
        <f>IF($B104="","",SUMIF(Payments!$B$4:$B$503,$B104,Payments!$C$4:$C$503))</f>
        <v/>
      </c>
      <c r="K104" s="22" t="str">
        <f t="shared" si="9"/>
        <v/>
      </c>
      <c r="L104" s="23" t="str">
        <f t="shared" si="10"/>
        <v/>
      </c>
      <c r="M104" s="21"/>
      <c r="N104" s="20"/>
      <c r="O104" s="24" t="str">
        <f t="shared" ca="1" si="11"/>
        <v/>
      </c>
      <c r="P104" s="25"/>
      <c r="Q104" s="19"/>
    </row>
    <row r="105" spans="1:17" x14ac:dyDescent="0.3">
      <c r="A105" s="19"/>
      <c r="B105" s="19"/>
      <c r="C105" s="19"/>
      <c r="D105" s="19"/>
      <c r="E105" s="19"/>
      <c r="F105" s="19"/>
      <c r="G105" s="20"/>
      <c r="H105" s="19"/>
      <c r="I105" s="21"/>
      <c r="J105" s="22" t="str">
        <f>IF($B105="","",SUMIF(Payments!$B$4:$B$503,$B105,Payments!$C$4:$C$503))</f>
        <v/>
      </c>
      <c r="K105" s="22" t="str">
        <f t="shared" si="9"/>
        <v/>
      </c>
      <c r="L105" s="23" t="str">
        <f t="shared" si="10"/>
        <v/>
      </c>
      <c r="M105" s="21"/>
      <c r="N105" s="20"/>
      <c r="O105" s="24" t="str">
        <f t="shared" ca="1" si="11"/>
        <v/>
      </c>
      <c r="P105" s="25"/>
      <c r="Q105" s="19"/>
    </row>
    <row r="106" spans="1:17" x14ac:dyDescent="0.3">
      <c r="A106" s="19"/>
      <c r="B106" s="19"/>
      <c r="C106" s="19"/>
      <c r="D106" s="19"/>
      <c r="E106" s="19"/>
      <c r="F106" s="19"/>
      <c r="G106" s="20"/>
      <c r="H106" s="19"/>
      <c r="I106" s="21"/>
      <c r="J106" s="22" t="str">
        <f>IF($B106="","",SUMIF(Payments!$B$4:$B$503,$B106,Payments!$C$4:$C$503))</f>
        <v/>
      </c>
      <c r="K106" s="22" t="str">
        <f t="shared" si="9"/>
        <v/>
      </c>
      <c r="L106" s="23" t="str">
        <f t="shared" si="10"/>
        <v/>
      </c>
      <c r="M106" s="21"/>
      <c r="N106" s="20"/>
      <c r="O106" s="24" t="str">
        <f t="shared" ca="1" si="11"/>
        <v/>
      </c>
      <c r="P106" s="25"/>
      <c r="Q106" s="19"/>
    </row>
    <row r="107" spans="1:17" x14ac:dyDescent="0.3">
      <c r="A107" s="19"/>
      <c r="B107" s="19"/>
      <c r="C107" s="19"/>
      <c r="D107" s="19"/>
      <c r="E107" s="19"/>
      <c r="F107" s="19"/>
      <c r="G107" s="20"/>
      <c r="H107" s="19"/>
      <c r="I107" s="21"/>
      <c r="J107" s="22" t="str">
        <f>IF($B107="","",SUMIF(Payments!$B$4:$B$503,$B107,Payments!$C$4:$C$503))</f>
        <v/>
      </c>
      <c r="K107" s="22" t="str">
        <f t="shared" si="9"/>
        <v/>
      </c>
      <c r="L107" s="23" t="str">
        <f t="shared" si="10"/>
        <v/>
      </c>
      <c r="M107" s="21"/>
      <c r="N107" s="20"/>
      <c r="O107" s="24" t="str">
        <f t="shared" ca="1" si="11"/>
        <v/>
      </c>
      <c r="P107" s="25"/>
      <c r="Q107" s="19"/>
    </row>
    <row r="108" spans="1:17" x14ac:dyDescent="0.3">
      <c r="A108" s="19"/>
      <c r="B108" s="19"/>
      <c r="C108" s="19"/>
      <c r="D108" s="19"/>
      <c r="E108" s="19"/>
      <c r="F108" s="19"/>
      <c r="G108" s="20"/>
      <c r="H108" s="19"/>
      <c r="I108" s="21"/>
      <c r="J108" s="22" t="str">
        <f>IF($B108="","",SUMIF(Payments!$B$4:$B$503,$B108,Payments!$C$4:$C$503))</f>
        <v/>
      </c>
      <c r="K108" s="22" t="str">
        <f t="shared" si="9"/>
        <v/>
      </c>
      <c r="L108" s="23" t="str">
        <f t="shared" si="10"/>
        <v/>
      </c>
      <c r="M108" s="21"/>
      <c r="N108" s="20"/>
      <c r="O108" s="24" t="str">
        <f t="shared" ca="1" si="11"/>
        <v/>
      </c>
      <c r="P108" s="25"/>
      <c r="Q108" s="19"/>
    </row>
    <row r="109" spans="1:17" x14ac:dyDescent="0.3">
      <c r="A109" s="19"/>
      <c r="B109" s="19"/>
      <c r="C109" s="19"/>
      <c r="D109" s="19"/>
      <c r="E109" s="19"/>
      <c r="F109" s="19"/>
      <c r="G109" s="20"/>
      <c r="H109" s="19"/>
      <c r="I109" s="21"/>
      <c r="J109" s="22" t="str">
        <f>IF($B109="","",SUMIF(Payments!$B$4:$B$503,$B109,Payments!$C$4:$C$503))</f>
        <v/>
      </c>
      <c r="K109" s="22" t="str">
        <f t="shared" si="9"/>
        <v/>
      </c>
      <c r="L109" s="23" t="str">
        <f t="shared" si="10"/>
        <v/>
      </c>
      <c r="M109" s="21"/>
      <c r="N109" s="20"/>
      <c r="O109" s="24" t="str">
        <f t="shared" ca="1" si="11"/>
        <v/>
      </c>
      <c r="P109" s="25"/>
      <c r="Q109" s="19"/>
    </row>
    <row r="110" spans="1:17" x14ac:dyDescent="0.3">
      <c r="A110" s="19"/>
      <c r="B110" s="19"/>
      <c r="C110" s="19"/>
      <c r="D110" s="19"/>
      <c r="E110" s="19"/>
      <c r="F110" s="19"/>
      <c r="G110" s="20"/>
      <c r="H110" s="19"/>
      <c r="I110" s="21"/>
      <c r="J110" s="22" t="str">
        <f>IF($B110="","",SUMIF(Payments!$B$4:$B$503,$B110,Payments!$C$4:$C$503))</f>
        <v/>
      </c>
      <c r="K110" s="22" t="str">
        <f t="shared" si="9"/>
        <v/>
      </c>
      <c r="L110" s="23" t="str">
        <f t="shared" si="10"/>
        <v/>
      </c>
      <c r="M110" s="21"/>
      <c r="N110" s="20"/>
      <c r="O110" s="24" t="str">
        <f t="shared" ca="1" si="11"/>
        <v/>
      </c>
      <c r="P110" s="25"/>
      <c r="Q110" s="19"/>
    </row>
    <row r="111" spans="1:17" x14ac:dyDescent="0.3">
      <c r="A111" s="19"/>
      <c r="B111" s="19"/>
      <c r="C111" s="19"/>
      <c r="D111" s="19"/>
      <c r="E111" s="19"/>
      <c r="F111" s="19"/>
      <c r="G111" s="20"/>
      <c r="H111" s="19"/>
      <c r="I111" s="21"/>
      <c r="J111" s="22" t="str">
        <f>IF($B111="","",SUMIF(Payments!$B$4:$B$503,$B111,Payments!$C$4:$C$503))</f>
        <v/>
      </c>
      <c r="K111" s="22" t="str">
        <f t="shared" si="9"/>
        <v/>
      </c>
      <c r="L111" s="23" t="str">
        <f t="shared" si="10"/>
        <v/>
      </c>
      <c r="M111" s="21"/>
      <c r="N111" s="20"/>
      <c r="O111" s="24" t="str">
        <f t="shared" ca="1" si="11"/>
        <v/>
      </c>
      <c r="P111" s="25"/>
      <c r="Q111" s="19"/>
    </row>
    <row r="112" spans="1:17" x14ac:dyDescent="0.3">
      <c r="A112" s="19"/>
      <c r="B112" s="19"/>
      <c r="C112" s="19"/>
      <c r="D112" s="19"/>
      <c r="E112" s="19"/>
      <c r="F112" s="19"/>
      <c r="G112" s="20"/>
      <c r="H112" s="19"/>
      <c r="I112" s="21"/>
      <c r="J112" s="22" t="str">
        <f>IF($B112="","",SUMIF(Payments!$B$4:$B$503,$B112,Payments!$C$4:$C$503))</f>
        <v/>
      </c>
      <c r="K112" s="22" t="str">
        <f t="shared" si="9"/>
        <v/>
      </c>
      <c r="L112" s="23" t="str">
        <f t="shared" si="10"/>
        <v/>
      </c>
      <c r="M112" s="21"/>
      <c r="N112" s="20"/>
      <c r="O112" s="24" t="str">
        <f t="shared" ca="1" si="11"/>
        <v/>
      </c>
      <c r="P112" s="25"/>
      <c r="Q112" s="19"/>
    </row>
    <row r="113" spans="1:17" x14ac:dyDescent="0.3">
      <c r="A113" s="19"/>
      <c r="B113" s="19"/>
      <c r="C113" s="19"/>
      <c r="D113" s="19"/>
      <c r="E113" s="19"/>
      <c r="F113" s="19"/>
      <c r="G113" s="20"/>
      <c r="H113" s="19"/>
      <c r="I113" s="21"/>
      <c r="J113" s="22" t="str">
        <f>IF($B113="","",SUMIF(Payments!$B$4:$B$503,$B113,Payments!$C$4:$C$503))</f>
        <v/>
      </c>
      <c r="K113" s="22" t="str">
        <f t="shared" si="9"/>
        <v/>
      </c>
      <c r="L113" s="23" t="str">
        <f t="shared" si="10"/>
        <v/>
      </c>
      <c r="M113" s="21"/>
      <c r="N113" s="20"/>
      <c r="O113" s="24" t="str">
        <f t="shared" ca="1" si="11"/>
        <v/>
      </c>
      <c r="P113" s="25"/>
      <c r="Q113" s="19"/>
    </row>
    <row r="114" spans="1:17" x14ac:dyDescent="0.3">
      <c r="A114" s="19"/>
      <c r="B114" s="19"/>
      <c r="C114" s="19"/>
      <c r="D114" s="19"/>
      <c r="E114" s="19"/>
      <c r="F114" s="19"/>
      <c r="G114" s="20"/>
      <c r="H114" s="19"/>
      <c r="I114" s="21"/>
      <c r="J114" s="22" t="str">
        <f>IF($B114="","",SUMIF(Payments!$B$4:$B$503,$B114,Payments!$C$4:$C$503))</f>
        <v/>
      </c>
      <c r="K114" s="22" t="str">
        <f t="shared" si="9"/>
        <v/>
      </c>
      <c r="L114" s="23" t="str">
        <f t="shared" si="10"/>
        <v/>
      </c>
      <c r="M114" s="21"/>
      <c r="N114" s="20"/>
      <c r="O114" s="24" t="str">
        <f t="shared" ca="1" si="11"/>
        <v/>
      </c>
      <c r="P114" s="25"/>
      <c r="Q114" s="19"/>
    </row>
    <row r="115" spans="1:17" x14ac:dyDescent="0.3">
      <c r="A115" s="19"/>
      <c r="B115" s="19"/>
      <c r="C115" s="19"/>
      <c r="D115" s="19"/>
      <c r="E115" s="19"/>
      <c r="F115" s="19"/>
      <c r="G115" s="20"/>
      <c r="H115" s="19"/>
      <c r="I115" s="21"/>
      <c r="J115" s="22" t="str">
        <f>IF($B115="","",SUMIF(Payments!$B$4:$B$503,$B115,Payments!$C$4:$C$503))</f>
        <v/>
      </c>
      <c r="K115" s="22" t="str">
        <f t="shared" si="9"/>
        <v/>
      </c>
      <c r="L115" s="23" t="str">
        <f t="shared" si="10"/>
        <v/>
      </c>
      <c r="M115" s="21"/>
      <c r="N115" s="20"/>
      <c r="O115" s="24" t="str">
        <f t="shared" ca="1" si="11"/>
        <v/>
      </c>
      <c r="P115" s="25"/>
      <c r="Q115" s="19"/>
    </row>
    <row r="116" spans="1:17" x14ac:dyDescent="0.3">
      <c r="A116" s="19"/>
      <c r="B116" s="19"/>
      <c r="C116" s="19"/>
      <c r="D116" s="19"/>
      <c r="E116" s="19"/>
      <c r="F116" s="19"/>
      <c r="G116" s="20"/>
      <c r="H116" s="19"/>
      <c r="I116" s="21"/>
      <c r="J116" s="22" t="str">
        <f>IF($B116="","",SUMIF(Payments!$B$4:$B$503,$B116,Payments!$C$4:$C$503))</f>
        <v/>
      </c>
      <c r="K116" s="22" t="str">
        <f t="shared" si="9"/>
        <v/>
      </c>
      <c r="L116" s="23" t="str">
        <f t="shared" si="10"/>
        <v/>
      </c>
      <c r="M116" s="21"/>
      <c r="N116" s="20"/>
      <c r="O116" s="24" t="str">
        <f t="shared" ca="1" si="11"/>
        <v/>
      </c>
      <c r="P116" s="25"/>
      <c r="Q116" s="19"/>
    </row>
    <row r="117" spans="1:17" x14ac:dyDescent="0.3">
      <c r="A117" s="19"/>
      <c r="B117" s="19"/>
      <c r="C117" s="19"/>
      <c r="D117" s="19"/>
      <c r="E117" s="19"/>
      <c r="F117" s="19"/>
      <c r="G117" s="20"/>
      <c r="H117" s="19"/>
      <c r="I117" s="21"/>
      <c r="J117" s="22" t="str">
        <f>IF($B117="","",SUMIF(Payments!$B$4:$B$503,$B117,Payments!$C$4:$C$503))</f>
        <v/>
      </c>
      <c r="K117" s="22" t="str">
        <f t="shared" si="9"/>
        <v/>
      </c>
      <c r="L117" s="23" t="str">
        <f t="shared" si="10"/>
        <v/>
      </c>
      <c r="M117" s="21"/>
      <c r="N117" s="20"/>
      <c r="O117" s="24" t="str">
        <f t="shared" ca="1" si="11"/>
        <v/>
      </c>
      <c r="P117" s="25"/>
      <c r="Q117" s="19"/>
    </row>
    <row r="118" spans="1:17" x14ac:dyDescent="0.3">
      <c r="A118" s="19"/>
      <c r="B118" s="19"/>
      <c r="C118" s="19"/>
      <c r="D118" s="19"/>
      <c r="E118" s="19"/>
      <c r="F118" s="19"/>
      <c r="G118" s="20"/>
      <c r="H118" s="19"/>
      <c r="I118" s="21"/>
      <c r="J118" s="22" t="str">
        <f>IF($B118="","",SUMIF(Payments!$B$4:$B$503,$B118,Payments!$C$4:$C$503))</f>
        <v/>
      </c>
      <c r="K118" s="22" t="str">
        <f t="shared" si="9"/>
        <v/>
      </c>
      <c r="L118" s="23" t="str">
        <f t="shared" si="10"/>
        <v/>
      </c>
      <c r="M118" s="21"/>
      <c r="N118" s="20"/>
      <c r="O118" s="24" t="str">
        <f t="shared" ca="1" si="11"/>
        <v/>
      </c>
      <c r="P118" s="25"/>
      <c r="Q118" s="19"/>
    </row>
    <row r="119" spans="1:17" x14ac:dyDescent="0.3">
      <c r="A119" s="19"/>
      <c r="B119" s="19"/>
      <c r="C119" s="19"/>
      <c r="D119" s="19"/>
      <c r="E119" s="19"/>
      <c r="F119" s="19"/>
      <c r="G119" s="20"/>
      <c r="H119" s="19"/>
      <c r="I119" s="21"/>
      <c r="J119" s="22" t="str">
        <f>IF($B119="","",SUMIF(Payments!$B$4:$B$503,$B119,Payments!$C$4:$C$503))</f>
        <v/>
      </c>
      <c r="K119" s="22" t="str">
        <f t="shared" si="9"/>
        <v/>
      </c>
      <c r="L119" s="23" t="str">
        <f t="shared" si="10"/>
        <v/>
      </c>
      <c r="M119" s="21"/>
      <c r="N119" s="20"/>
      <c r="O119" s="24" t="str">
        <f t="shared" ca="1" si="11"/>
        <v/>
      </c>
      <c r="P119" s="25"/>
      <c r="Q119" s="19"/>
    </row>
    <row r="120" spans="1:17" x14ac:dyDescent="0.3">
      <c r="A120" s="19"/>
      <c r="B120" s="19"/>
      <c r="C120" s="19"/>
      <c r="D120" s="19"/>
      <c r="E120" s="19"/>
      <c r="F120" s="19"/>
      <c r="G120" s="20"/>
      <c r="H120" s="19"/>
      <c r="I120" s="21"/>
      <c r="J120" s="22" t="str">
        <f>IF($B120="","",SUMIF(Payments!$B$4:$B$503,$B120,Payments!$C$4:$C$503))</f>
        <v/>
      </c>
      <c r="K120" s="22" t="str">
        <f t="shared" si="9"/>
        <v/>
      </c>
      <c r="L120" s="23" t="str">
        <f t="shared" si="10"/>
        <v/>
      </c>
      <c r="M120" s="21"/>
      <c r="N120" s="20"/>
      <c r="O120" s="24" t="str">
        <f t="shared" ca="1" si="11"/>
        <v/>
      </c>
      <c r="P120" s="25"/>
      <c r="Q120" s="19"/>
    </row>
    <row r="121" spans="1:17" x14ac:dyDescent="0.3">
      <c r="A121" s="19"/>
      <c r="B121" s="19"/>
      <c r="C121" s="19"/>
      <c r="D121" s="19"/>
      <c r="E121" s="19"/>
      <c r="F121" s="19"/>
      <c r="G121" s="20"/>
      <c r="H121" s="19"/>
      <c r="I121" s="21"/>
      <c r="J121" s="22" t="str">
        <f>IF($B121="","",SUMIF(Payments!$B$4:$B$503,$B121,Payments!$C$4:$C$503))</f>
        <v/>
      </c>
      <c r="K121" s="22" t="str">
        <f t="shared" si="9"/>
        <v/>
      </c>
      <c r="L121" s="23" t="str">
        <f t="shared" si="10"/>
        <v/>
      </c>
      <c r="M121" s="21"/>
      <c r="N121" s="20"/>
      <c r="O121" s="24" t="str">
        <f t="shared" ca="1" si="11"/>
        <v/>
      </c>
      <c r="P121" s="25"/>
      <c r="Q121" s="19"/>
    </row>
    <row r="122" spans="1:17" x14ac:dyDescent="0.3">
      <c r="A122" s="19"/>
      <c r="B122" s="19"/>
      <c r="C122" s="19"/>
      <c r="D122" s="19"/>
      <c r="E122" s="19"/>
      <c r="F122" s="19"/>
      <c r="G122" s="20"/>
      <c r="H122" s="19"/>
      <c r="I122" s="21"/>
      <c r="J122" s="22" t="str">
        <f>IF($B122="","",SUMIF(Payments!$B$4:$B$503,$B122,Payments!$C$4:$C$503))</f>
        <v/>
      </c>
      <c r="K122" s="22" t="str">
        <f t="shared" si="9"/>
        <v/>
      </c>
      <c r="L122" s="23" t="str">
        <f t="shared" si="10"/>
        <v/>
      </c>
      <c r="M122" s="21"/>
      <c r="N122" s="20"/>
      <c r="O122" s="24" t="str">
        <f t="shared" ca="1" si="11"/>
        <v/>
      </c>
      <c r="P122" s="25"/>
      <c r="Q122" s="19"/>
    </row>
    <row r="123" spans="1:17" x14ac:dyDescent="0.3">
      <c r="A123" s="19"/>
      <c r="B123" s="19"/>
      <c r="C123" s="19"/>
      <c r="D123" s="19"/>
      <c r="E123" s="19"/>
      <c r="F123" s="19"/>
      <c r="G123" s="20"/>
      <c r="H123" s="19"/>
      <c r="I123" s="21"/>
      <c r="J123" s="22" t="str">
        <f>IF($B123="","",SUMIF(Payments!$B$4:$B$503,$B123,Payments!$C$4:$C$503))</f>
        <v/>
      </c>
      <c r="K123" s="22" t="str">
        <f t="shared" si="9"/>
        <v/>
      </c>
      <c r="L123" s="23" t="str">
        <f t="shared" si="10"/>
        <v/>
      </c>
      <c r="M123" s="21"/>
      <c r="N123" s="20"/>
      <c r="O123" s="24" t="str">
        <f t="shared" ca="1" si="11"/>
        <v/>
      </c>
      <c r="P123" s="25"/>
      <c r="Q123" s="19"/>
    </row>
    <row r="124" spans="1:17" x14ac:dyDescent="0.3">
      <c r="A124" s="19"/>
      <c r="B124" s="19"/>
      <c r="C124" s="19"/>
      <c r="D124" s="19"/>
      <c r="E124" s="19"/>
      <c r="F124" s="19"/>
      <c r="G124" s="20"/>
      <c r="H124" s="19"/>
      <c r="I124" s="21"/>
      <c r="J124" s="22" t="str">
        <f>IF($B124="","",SUMIF(Payments!$B$4:$B$503,$B124,Payments!$C$4:$C$503))</f>
        <v/>
      </c>
      <c r="K124" s="22" t="str">
        <f t="shared" si="9"/>
        <v/>
      </c>
      <c r="L124" s="23" t="str">
        <f t="shared" si="10"/>
        <v/>
      </c>
      <c r="M124" s="21"/>
      <c r="N124" s="20"/>
      <c r="O124" s="24" t="str">
        <f t="shared" ca="1" si="11"/>
        <v/>
      </c>
      <c r="P124" s="25"/>
      <c r="Q124" s="19"/>
    </row>
    <row r="125" spans="1:17" x14ac:dyDescent="0.3">
      <c r="A125" s="19"/>
      <c r="B125" s="19"/>
      <c r="C125" s="19"/>
      <c r="D125" s="19"/>
      <c r="E125" s="19"/>
      <c r="F125" s="19"/>
      <c r="G125" s="20"/>
      <c r="H125" s="19"/>
      <c r="I125" s="21"/>
      <c r="J125" s="22" t="str">
        <f>IF($B125="","",SUMIF(Payments!$B$4:$B$503,$B125,Payments!$C$4:$C$503))</f>
        <v/>
      </c>
      <c r="K125" s="22" t="str">
        <f t="shared" si="9"/>
        <v/>
      </c>
      <c r="L125" s="23" t="str">
        <f t="shared" si="10"/>
        <v/>
      </c>
      <c r="M125" s="21"/>
      <c r="N125" s="20"/>
      <c r="O125" s="24" t="str">
        <f t="shared" ca="1" si="11"/>
        <v/>
      </c>
      <c r="P125" s="25"/>
      <c r="Q125" s="19"/>
    </row>
    <row r="126" spans="1:17" x14ac:dyDescent="0.3">
      <c r="A126" s="19"/>
      <c r="B126" s="19"/>
      <c r="C126" s="19"/>
      <c r="D126" s="19"/>
      <c r="E126" s="19"/>
      <c r="F126" s="19"/>
      <c r="G126" s="20"/>
      <c r="H126" s="19"/>
      <c r="I126" s="21"/>
      <c r="J126" s="22" t="str">
        <f>IF($B126="","",SUMIF(Payments!$B$4:$B$503,$B126,Payments!$C$4:$C$503))</f>
        <v/>
      </c>
      <c r="K126" s="22" t="str">
        <f t="shared" si="9"/>
        <v/>
      </c>
      <c r="L126" s="23" t="str">
        <f t="shared" si="10"/>
        <v/>
      </c>
      <c r="M126" s="21"/>
      <c r="N126" s="20"/>
      <c r="O126" s="24" t="str">
        <f t="shared" ca="1" si="11"/>
        <v/>
      </c>
      <c r="P126" s="25"/>
      <c r="Q126" s="19"/>
    </row>
    <row r="127" spans="1:17" x14ac:dyDescent="0.3">
      <c r="A127" s="19"/>
      <c r="B127" s="19"/>
      <c r="C127" s="19"/>
      <c r="D127" s="19"/>
      <c r="E127" s="19"/>
      <c r="F127" s="19"/>
      <c r="G127" s="20"/>
      <c r="H127" s="19"/>
      <c r="I127" s="21"/>
      <c r="J127" s="22" t="str">
        <f>IF($B127="","",SUMIF(Payments!$B$4:$B$503,$B127,Payments!$C$4:$C$503))</f>
        <v/>
      </c>
      <c r="K127" s="22" t="str">
        <f t="shared" si="9"/>
        <v/>
      </c>
      <c r="L127" s="23" t="str">
        <f t="shared" si="10"/>
        <v/>
      </c>
      <c r="M127" s="21"/>
      <c r="N127" s="20"/>
      <c r="O127" s="24" t="str">
        <f t="shared" ca="1" si="11"/>
        <v/>
      </c>
      <c r="P127" s="25"/>
      <c r="Q127" s="19"/>
    </row>
    <row r="128" spans="1:17" x14ac:dyDescent="0.3">
      <c r="A128" s="19"/>
      <c r="B128" s="19"/>
      <c r="C128" s="19"/>
      <c r="D128" s="19"/>
      <c r="E128" s="19"/>
      <c r="F128" s="19"/>
      <c r="G128" s="20"/>
      <c r="H128" s="19"/>
      <c r="I128" s="21"/>
      <c r="J128" s="22" t="str">
        <f>IF($B128="","",SUMIF(Payments!$B$4:$B$503,$B128,Payments!$C$4:$C$503))</f>
        <v/>
      </c>
      <c r="K128" s="22" t="str">
        <f t="shared" si="9"/>
        <v/>
      </c>
      <c r="L128" s="23" t="str">
        <f t="shared" si="10"/>
        <v/>
      </c>
      <c r="M128" s="21"/>
      <c r="N128" s="20"/>
      <c r="O128" s="24" t="str">
        <f t="shared" ca="1" si="11"/>
        <v/>
      </c>
      <c r="P128" s="25"/>
      <c r="Q128" s="19"/>
    </row>
    <row r="129" spans="1:17" x14ac:dyDescent="0.3">
      <c r="A129" s="19"/>
      <c r="B129" s="19"/>
      <c r="C129" s="19"/>
      <c r="D129" s="19"/>
      <c r="E129" s="19"/>
      <c r="F129" s="19"/>
      <c r="G129" s="20"/>
      <c r="H129" s="19"/>
      <c r="I129" s="21"/>
      <c r="J129" s="22" t="str">
        <f>IF($B129="","",SUMIF(Payments!$B$4:$B$503,$B129,Payments!$C$4:$C$503))</f>
        <v/>
      </c>
      <c r="K129" s="22" t="str">
        <f t="shared" si="9"/>
        <v/>
      </c>
      <c r="L129" s="23" t="str">
        <f t="shared" si="10"/>
        <v/>
      </c>
      <c r="M129" s="21"/>
      <c r="N129" s="20"/>
      <c r="O129" s="24" t="str">
        <f t="shared" ca="1" si="11"/>
        <v/>
      </c>
      <c r="P129" s="25"/>
      <c r="Q129" s="19"/>
    </row>
    <row r="130" spans="1:17" x14ac:dyDescent="0.3">
      <c r="A130" s="19"/>
      <c r="B130" s="19"/>
      <c r="C130" s="19"/>
      <c r="D130" s="19"/>
      <c r="E130" s="19"/>
      <c r="F130" s="19"/>
      <c r="G130" s="20"/>
      <c r="H130" s="19"/>
      <c r="I130" s="21"/>
      <c r="J130" s="22" t="str">
        <f>IF($B130="","",SUMIF(Payments!$B$4:$B$503,$B130,Payments!$C$4:$C$503))</f>
        <v/>
      </c>
      <c r="K130" s="22" t="str">
        <f t="shared" si="9"/>
        <v/>
      </c>
      <c r="L130" s="23" t="str">
        <f t="shared" si="10"/>
        <v/>
      </c>
      <c r="M130" s="21"/>
      <c r="N130" s="20"/>
      <c r="O130" s="24" t="str">
        <f t="shared" ca="1" si="11"/>
        <v/>
      </c>
      <c r="P130" s="25"/>
      <c r="Q130" s="19"/>
    </row>
    <row r="131" spans="1:17" x14ac:dyDescent="0.3">
      <c r="A131" s="19"/>
      <c r="B131" s="19"/>
      <c r="C131" s="19"/>
      <c r="D131" s="19"/>
      <c r="E131" s="19"/>
      <c r="F131" s="19"/>
      <c r="G131" s="20"/>
      <c r="H131" s="19"/>
      <c r="I131" s="21"/>
      <c r="J131" s="22" t="str">
        <f>IF($B131="","",SUMIF(Payments!$B$4:$B$503,$B131,Payments!$C$4:$C$503))</f>
        <v/>
      </c>
      <c r="K131" s="22" t="str">
        <f t="shared" si="9"/>
        <v/>
      </c>
      <c r="L131" s="23" t="str">
        <f t="shared" si="10"/>
        <v/>
      </c>
      <c r="M131" s="21"/>
      <c r="N131" s="20"/>
      <c r="O131" s="24" t="str">
        <f t="shared" ca="1" si="11"/>
        <v/>
      </c>
      <c r="P131" s="25"/>
      <c r="Q131" s="19"/>
    </row>
    <row r="132" spans="1:17" x14ac:dyDescent="0.3">
      <c r="A132" s="19"/>
      <c r="B132" s="19"/>
      <c r="C132" s="19"/>
      <c r="D132" s="19"/>
      <c r="E132" s="19"/>
      <c r="F132" s="19"/>
      <c r="G132" s="20"/>
      <c r="H132" s="19"/>
      <c r="I132" s="21"/>
      <c r="J132" s="22" t="str">
        <f>IF($B132="","",SUMIF(Payments!$B$4:$B$503,$B132,Payments!$C$4:$C$503))</f>
        <v/>
      </c>
      <c r="K132" s="22" t="str">
        <f t="shared" si="9"/>
        <v/>
      </c>
      <c r="L132" s="23" t="str">
        <f t="shared" si="10"/>
        <v/>
      </c>
      <c r="M132" s="21"/>
      <c r="N132" s="20"/>
      <c r="O132" s="24" t="str">
        <f t="shared" ca="1" si="11"/>
        <v/>
      </c>
      <c r="P132" s="25"/>
      <c r="Q132" s="19"/>
    </row>
    <row r="133" spans="1:17" x14ac:dyDescent="0.3">
      <c r="A133" s="19"/>
      <c r="B133" s="19"/>
      <c r="C133" s="19"/>
      <c r="D133" s="19"/>
      <c r="E133" s="19"/>
      <c r="F133" s="19"/>
      <c r="G133" s="20"/>
      <c r="H133" s="19"/>
      <c r="I133" s="21"/>
      <c r="J133" s="22" t="str">
        <f>IF($B133="","",SUMIF(Payments!$B$4:$B$503,$B133,Payments!$C$4:$C$503))</f>
        <v/>
      </c>
      <c r="K133" s="22" t="str">
        <f t="shared" ref="K133:K154" si="12">IF($B133="","",N($G133)-$J133)</f>
        <v/>
      </c>
      <c r="L133" s="23" t="str">
        <f t="shared" ref="L133:L154" si="13">IF(OR($B133="",N($G133)=0),"",$J133/$G133)</f>
        <v/>
      </c>
      <c r="M133" s="21"/>
      <c r="N133" s="20"/>
      <c r="O133" s="24" t="str">
        <f t="shared" ref="O133:O154" ca="1" si="14">IF($B133="","",IF(N($G133)=0,"Not booked",IF($K133&lt;=0,"Paid in full",IF($M133="","Booked",IF($M133&lt;TODAY(),"Overdue",IF($M133-TODAY()&lt;=7,"Due in 7 days","Booked"))))))</f>
        <v/>
      </c>
      <c r="P133" s="25"/>
      <c r="Q133" s="19"/>
    </row>
    <row r="134" spans="1:17" x14ac:dyDescent="0.3">
      <c r="A134" s="19"/>
      <c r="B134" s="19"/>
      <c r="C134" s="19"/>
      <c r="D134" s="19"/>
      <c r="E134" s="19"/>
      <c r="F134" s="19"/>
      <c r="G134" s="20"/>
      <c r="H134" s="19"/>
      <c r="I134" s="21"/>
      <c r="J134" s="22" t="str">
        <f>IF($B134="","",SUMIF(Payments!$B$4:$B$503,$B134,Payments!$C$4:$C$503))</f>
        <v/>
      </c>
      <c r="K134" s="22" t="str">
        <f t="shared" si="12"/>
        <v/>
      </c>
      <c r="L134" s="23" t="str">
        <f t="shared" si="13"/>
        <v/>
      </c>
      <c r="M134" s="21"/>
      <c r="N134" s="20"/>
      <c r="O134" s="24" t="str">
        <f t="shared" ca="1" si="14"/>
        <v/>
      </c>
      <c r="P134" s="25"/>
      <c r="Q134" s="19"/>
    </row>
    <row r="135" spans="1:17" x14ac:dyDescent="0.3">
      <c r="A135" s="19"/>
      <c r="B135" s="19"/>
      <c r="C135" s="19"/>
      <c r="D135" s="19"/>
      <c r="E135" s="19"/>
      <c r="F135" s="19"/>
      <c r="G135" s="20"/>
      <c r="H135" s="19"/>
      <c r="I135" s="21"/>
      <c r="J135" s="22" t="str">
        <f>IF($B135="","",SUMIF(Payments!$B$4:$B$503,$B135,Payments!$C$4:$C$503))</f>
        <v/>
      </c>
      <c r="K135" s="22" t="str">
        <f t="shared" si="12"/>
        <v/>
      </c>
      <c r="L135" s="23" t="str">
        <f t="shared" si="13"/>
        <v/>
      </c>
      <c r="M135" s="21"/>
      <c r="N135" s="20"/>
      <c r="O135" s="24" t="str">
        <f t="shared" ca="1" si="14"/>
        <v/>
      </c>
      <c r="P135" s="25"/>
      <c r="Q135" s="19"/>
    </row>
    <row r="136" spans="1:17" x14ac:dyDescent="0.3">
      <c r="A136" s="19"/>
      <c r="B136" s="19"/>
      <c r="C136" s="19"/>
      <c r="D136" s="19"/>
      <c r="E136" s="19"/>
      <c r="F136" s="19"/>
      <c r="G136" s="20"/>
      <c r="H136" s="19"/>
      <c r="I136" s="21"/>
      <c r="J136" s="22" t="str">
        <f>IF($B136="","",SUMIF(Payments!$B$4:$B$503,$B136,Payments!$C$4:$C$503))</f>
        <v/>
      </c>
      <c r="K136" s="22" t="str">
        <f t="shared" si="12"/>
        <v/>
      </c>
      <c r="L136" s="23" t="str">
        <f t="shared" si="13"/>
        <v/>
      </c>
      <c r="M136" s="21"/>
      <c r="N136" s="20"/>
      <c r="O136" s="24" t="str">
        <f t="shared" ca="1" si="14"/>
        <v/>
      </c>
      <c r="P136" s="25"/>
      <c r="Q136" s="19"/>
    </row>
    <row r="137" spans="1:17" x14ac:dyDescent="0.3">
      <c r="A137" s="19"/>
      <c r="B137" s="19"/>
      <c r="C137" s="19"/>
      <c r="D137" s="19"/>
      <c r="E137" s="19"/>
      <c r="F137" s="19"/>
      <c r="G137" s="20"/>
      <c r="H137" s="19"/>
      <c r="I137" s="21"/>
      <c r="J137" s="22" t="str">
        <f>IF($B137="","",SUMIF(Payments!$B$4:$B$503,$B137,Payments!$C$4:$C$503))</f>
        <v/>
      </c>
      <c r="K137" s="22" t="str">
        <f t="shared" si="12"/>
        <v/>
      </c>
      <c r="L137" s="23" t="str">
        <f t="shared" si="13"/>
        <v/>
      </c>
      <c r="M137" s="21"/>
      <c r="N137" s="20"/>
      <c r="O137" s="24" t="str">
        <f t="shared" ca="1" si="14"/>
        <v/>
      </c>
      <c r="P137" s="25"/>
      <c r="Q137" s="19"/>
    </row>
    <row r="138" spans="1:17" x14ac:dyDescent="0.3">
      <c r="A138" s="19"/>
      <c r="B138" s="19"/>
      <c r="C138" s="19"/>
      <c r="D138" s="19"/>
      <c r="E138" s="19"/>
      <c r="F138" s="19"/>
      <c r="G138" s="20"/>
      <c r="H138" s="19"/>
      <c r="I138" s="21"/>
      <c r="J138" s="22" t="str">
        <f>IF($B138="","",SUMIF(Payments!$B$4:$B$503,$B138,Payments!$C$4:$C$503))</f>
        <v/>
      </c>
      <c r="K138" s="22" t="str">
        <f t="shared" si="12"/>
        <v/>
      </c>
      <c r="L138" s="23" t="str">
        <f t="shared" si="13"/>
        <v/>
      </c>
      <c r="M138" s="21"/>
      <c r="N138" s="20"/>
      <c r="O138" s="24" t="str">
        <f t="shared" ca="1" si="14"/>
        <v/>
      </c>
      <c r="P138" s="25"/>
      <c r="Q138" s="19"/>
    </row>
    <row r="139" spans="1:17" x14ac:dyDescent="0.3">
      <c r="A139" s="19"/>
      <c r="B139" s="19"/>
      <c r="C139" s="19"/>
      <c r="D139" s="19"/>
      <c r="E139" s="19"/>
      <c r="F139" s="19"/>
      <c r="G139" s="20"/>
      <c r="H139" s="19"/>
      <c r="I139" s="21"/>
      <c r="J139" s="22" t="str">
        <f>IF($B139="","",SUMIF(Payments!$B$4:$B$503,$B139,Payments!$C$4:$C$503))</f>
        <v/>
      </c>
      <c r="K139" s="22" t="str">
        <f t="shared" si="12"/>
        <v/>
      </c>
      <c r="L139" s="23" t="str">
        <f t="shared" si="13"/>
        <v/>
      </c>
      <c r="M139" s="21"/>
      <c r="N139" s="20"/>
      <c r="O139" s="24" t="str">
        <f t="shared" ca="1" si="14"/>
        <v/>
      </c>
      <c r="P139" s="25"/>
      <c r="Q139" s="19"/>
    </row>
    <row r="140" spans="1:17" x14ac:dyDescent="0.3">
      <c r="A140" s="19"/>
      <c r="B140" s="19"/>
      <c r="C140" s="19"/>
      <c r="D140" s="19"/>
      <c r="E140" s="19"/>
      <c r="F140" s="19"/>
      <c r="G140" s="20"/>
      <c r="H140" s="19"/>
      <c r="I140" s="21"/>
      <c r="J140" s="22" t="str">
        <f>IF($B140="","",SUMIF(Payments!$B$4:$B$503,$B140,Payments!$C$4:$C$503))</f>
        <v/>
      </c>
      <c r="K140" s="22" t="str">
        <f t="shared" si="12"/>
        <v/>
      </c>
      <c r="L140" s="23" t="str">
        <f t="shared" si="13"/>
        <v/>
      </c>
      <c r="M140" s="21"/>
      <c r="N140" s="20"/>
      <c r="O140" s="24" t="str">
        <f t="shared" ca="1" si="14"/>
        <v/>
      </c>
      <c r="P140" s="25"/>
      <c r="Q140" s="19"/>
    </row>
    <row r="141" spans="1:17" x14ac:dyDescent="0.3">
      <c r="A141" s="19"/>
      <c r="B141" s="19"/>
      <c r="C141" s="19"/>
      <c r="D141" s="19"/>
      <c r="E141" s="19"/>
      <c r="F141" s="19"/>
      <c r="G141" s="20"/>
      <c r="H141" s="19"/>
      <c r="I141" s="21"/>
      <c r="J141" s="22" t="str">
        <f>IF($B141="","",SUMIF(Payments!$B$4:$B$503,$B141,Payments!$C$4:$C$503))</f>
        <v/>
      </c>
      <c r="K141" s="22" t="str">
        <f t="shared" si="12"/>
        <v/>
      </c>
      <c r="L141" s="23" t="str">
        <f t="shared" si="13"/>
        <v/>
      </c>
      <c r="M141" s="21"/>
      <c r="N141" s="20"/>
      <c r="O141" s="24" t="str">
        <f t="shared" ca="1" si="14"/>
        <v/>
      </c>
      <c r="P141" s="25"/>
      <c r="Q141" s="19"/>
    </row>
    <row r="142" spans="1:17" x14ac:dyDescent="0.3">
      <c r="A142" s="19"/>
      <c r="B142" s="19"/>
      <c r="C142" s="19"/>
      <c r="D142" s="19"/>
      <c r="E142" s="19"/>
      <c r="F142" s="19"/>
      <c r="G142" s="20"/>
      <c r="H142" s="19"/>
      <c r="I142" s="21"/>
      <c r="J142" s="22" t="str">
        <f>IF($B142="","",SUMIF(Payments!$B$4:$B$503,$B142,Payments!$C$4:$C$503))</f>
        <v/>
      </c>
      <c r="K142" s="22" t="str">
        <f t="shared" si="12"/>
        <v/>
      </c>
      <c r="L142" s="23" t="str">
        <f t="shared" si="13"/>
        <v/>
      </c>
      <c r="M142" s="21"/>
      <c r="N142" s="20"/>
      <c r="O142" s="24" t="str">
        <f t="shared" ca="1" si="14"/>
        <v/>
      </c>
      <c r="P142" s="25"/>
      <c r="Q142" s="19"/>
    </row>
    <row r="143" spans="1:17" x14ac:dyDescent="0.3">
      <c r="A143" s="19"/>
      <c r="B143" s="19"/>
      <c r="C143" s="19"/>
      <c r="D143" s="19"/>
      <c r="E143" s="19"/>
      <c r="F143" s="19"/>
      <c r="G143" s="20"/>
      <c r="H143" s="19"/>
      <c r="I143" s="21"/>
      <c r="J143" s="22" t="str">
        <f>IF($B143="","",SUMIF(Payments!$B$4:$B$503,$B143,Payments!$C$4:$C$503))</f>
        <v/>
      </c>
      <c r="K143" s="22" t="str">
        <f t="shared" si="12"/>
        <v/>
      </c>
      <c r="L143" s="23" t="str">
        <f t="shared" si="13"/>
        <v/>
      </c>
      <c r="M143" s="21"/>
      <c r="N143" s="20"/>
      <c r="O143" s="24" t="str">
        <f t="shared" ca="1" si="14"/>
        <v/>
      </c>
      <c r="P143" s="25"/>
      <c r="Q143" s="19"/>
    </row>
    <row r="144" spans="1:17" x14ac:dyDescent="0.3">
      <c r="A144" s="19"/>
      <c r="B144" s="19"/>
      <c r="C144" s="19"/>
      <c r="D144" s="19"/>
      <c r="E144" s="19"/>
      <c r="F144" s="19"/>
      <c r="G144" s="20"/>
      <c r="H144" s="19"/>
      <c r="I144" s="21"/>
      <c r="J144" s="22" t="str">
        <f>IF($B144="","",SUMIF(Payments!$B$4:$B$503,$B144,Payments!$C$4:$C$503))</f>
        <v/>
      </c>
      <c r="K144" s="22" t="str">
        <f t="shared" si="12"/>
        <v/>
      </c>
      <c r="L144" s="23" t="str">
        <f t="shared" si="13"/>
        <v/>
      </c>
      <c r="M144" s="21"/>
      <c r="N144" s="20"/>
      <c r="O144" s="24" t="str">
        <f t="shared" ca="1" si="14"/>
        <v/>
      </c>
      <c r="P144" s="25"/>
      <c r="Q144" s="19"/>
    </row>
    <row r="145" spans="1:17" x14ac:dyDescent="0.3">
      <c r="A145" s="19"/>
      <c r="B145" s="19"/>
      <c r="C145" s="19"/>
      <c r="D145" s="19"/>
      <c r="E145" s="19"/>
      <c r="F145" s="19"/>
      <c r="G145" s="20"/>
      <c r="H145" s="19"/>
      <c r="I145" s="21"/>
      <c r="J145" s="22" t="str">
        <f>IF($B145="","",SUMIF(Payments!$B$4:$B$503,$B145,Payments!$C$4:$C$503))</f>
        <v/>
      </c>
      <c r="K145" s="22" t="str">
        <f t="shared" si="12"/>
        <v/>
      </c>
      <c r="L145" s="23" t="str">
        <f t="shared" si="13"/>
        <v/>
      </c>
      <c r="M145" s="21"/>
      <c r="N145" s="20"/>
      <c r="O145" s="24" t="str">
        <f t="shared" ca="1" si="14"/>
        <v/>
      </c>
      <c r="P145" s="25"/>
      <c r="Q145" s="19"/>
    </row>
    <row r="146" spans="1:17" x14ac:dyDescent="0.3">
      <c r="A146" s="19"/>
      <c r="B146" s="19"/>
      <c r="C146" s="19"/>
      <c r="D146" s="19"/>
      <c r="E146" s="19"/>
      <c r="F146" s="19"/>
      <c r="G146" s="20"/>
      <c r="H146" s="19"/>
      <c r="I146" s="21"/>
      <c r="J146" s="22" t="str">
        <f>IF($B146="","",SUMIF(Payments!$B$4:$B$503,$B146,Payments!$C$4:$C$503))</f>
        <v/>
      </c>
      <c r="K146" s="22" t="str">
        <f t="shared" si="12"/>
        <v/>
      </c>
      <c r="L146" s="23" t="str">
        <f t="shared" si="13"/>
        <v/>
      </c>
      <c r="M146" s="21"/>
      <c r="N146" s="20"/>
      <c r="O146" s="24" t="str">
        <f t="shared" ca="1" si="14"/>
        <v/>
      </c>
      <c r="P146" s="25"/>
      <c r="Q146" s="19"/>
    </row>
    <row r="147" spans="1:17" x14ac:dyDescent="0.3">
      <c r="A147" s="19"/>
      <c r="B147" s="19"/>
      <c r="C147" s="19"/>
      <c r="D147" s="19"/>
      <c r="E147" s="19"/>
      <c r="F147" s="19"/>
      <c r="G147" s="20"/>
      <c r="H147" s="19"/>
      <c r="I147" s="21"/>
      <c r="J147" s="22" t="str">
        <f>IF($B147="","",SUMIF(Payments!$B$4:$B$503,$B147,Payments!$C$4:$C$503))</f>
        <v/>
      </c>
      <c r="K147" s="22" t="str">
        <f t="shared" si="12"/>
        <v/>
      </c>
      <c r="L147" s="23" t="str">
        <f t="shared" si="13"/>
        <v/>
      </c>
      <c r="M147" s="21"/>
      <c r="N147" s="20"/>
      <c r="O147" s="24" t="str">
        <f t="shared" ca="1" si="14"/>
        <v/>
      </c>
      <c r="P147" s="25"/>
      <c r="Q147" s="19"/>
    </row>
    <row r="148" spans="1:17" x14ac:dyDescent="0.3">
      <c r="A148" s="19"/>
      <c r="B148" s="19"/>
      <c r="C148" s="19"/>
      <c r="D148" s="19"/>
      <c r="E148" s="19"/>
      <c r="F148" s="19"/>
      <c r="G148" s="20"/>
      <c r="H148" s="19"/>
      <c r="I148" s="21"/>
      <c r="J148" s="22" t="str">
        <f>IF($B148="","",SUMIF(Payments!$B$4:$B$503,$B148,Payments!$C$4:$C$503))</f>
        <v/>
      </c>
      <c r="K148" s="22" t="str">
        <f t="shared" si="12"/>
        <v/>
      </c>
      <c r="L148" s="23" t="str">
        <f t="shared" si="13"/>
        <v/>
      </c>
      <c r="M148" s="21"/>
      <c r="N148" s="20"/>
      <c r="O148" s="24" t="str">
        <f t="shared" ca="1" si="14"/>
        <v/>
      </c>
      <c r="P148" s="25"/>
      <c r="Q148" s="19"/>
    </row>
    <row r="149" spans="1:17" x14ac:dyDescent="0.3">
      <c r="A149" s="19"/>
      <c r="B149" s="19"/>
      <c r="C149" s="19"/>
      <c r="D149" s="19"/>
      <c r="E149" s="19"/>
      <c r="F149" s="19"/>
      <c r="G149" s="20"/>
      <c r="H149" s="19"/>
      <c r="I149" s="21"/>
      <c r="J149" s="22" t="str">
        <f>IF($B149="","",SUMIF(Payments!$B$4:$B$503,$B149,Payments!$C$4:$C$503))</f>
        <v/>
      </c>
      <c r="K149" s="22" t="str">
        <f t="shared" si="12"/>
        <v/>
      </c>
      <c r="L149" s="23" t="str">
        <f t="shared" si="13"/>
        <v/>
      </c>
      <c r="M149" s="21"/>
      <c r="N149" s="20"/>
      <c r="O149" s="24" t="str">
        <f t="shared" ca="1" si="14"/>
        <v/>
      </c>
      <c r="P149" s="25"/>
      <c r="Q149" s="19"/>
    </row>
    <row r="150" spans="1:17" x14ac:dyDescent="0.3">
      <c r="A150" s="19"/>
      <c r="B150" s="19"/>
      <c r="C150" s="19"/>
      <c r="D150" s="19"/>
      <c r="E150" s="19"/>
      <c r="F150" s="19"/>
      <c r="G150" s="20"/>
      <c r="H150" s="19"/>
      <c r="I150" s="21"/>
      <c r="J150" s="22" t="str">
        <f>IF($B150="","",SUMIF(Payments!$B$4:$B$503,$B150,Payments!$C$4:$C$503))</f>
        <v/>
      </c>
      <c r="K150" s="22" t="str">
        <f t="shared" si="12"/>
        <v/>
      </c>
      <c r="L150" s="23" t="str">
        <f t="shared" si="13"/>
        <v/>
      </c>
      <c r="M150" s="21"/>
      <c r="N150" s="20"/>
      <c r="O150" s="24" t="str">
        <f t="shared" ca="1" si="14"/>
        <v/>
      </c>
      <c r="P150" s="25"/>
      <c r="Q150" s="19"/>
    </row>
    <row r="151" spans="1:17" x14ac:dyDescent="0.3">
      <c r="A151" s="19"/>
      <c r="B151" s="19"/>
      <c r="C151" s="19"/>
      <c r="D151" s="19"/>
      <c r="E151" s="19"/>
      <c r="F151" s="19"/>
      <c r="G151" s="20"/>
      <c r="H151" s="19"/>
      <c r="I151" s="21"/>
      <c r="J151" s="22" t="str">
        <f>IF($B151="","",SUMIF(Payments!$B$4:$B$503,$B151,Payments!$C$4:$C$503))</f>
        <v/>
      </c>
      <c r="K151" s="22" t="str">
        <f t="shared" si="12"/>
        <v/>
      </c>
      <c r="L151" s="23" t="str">
        <f t="shared" si="13"/>
        <v/>
      </c>
      <c r="M151" s="21"/>
      <c r="N151" s="20"/>
      <c r="O151" s="24" t="str">
        <f t="shared" ca="1" si="14"/>
        <v/>
      </c>
      <c r="P151" s="25"/>
      <c r="Q151" s="19"/>
    </row>
    <row r="152" spans="1:17" x14ac:dyDescent="0.3">
      <c r="A152" s="19"/>
      <c r="B152" s="19"/>
      <c r="C152" s="19"/>
      <c r="D152" s="19"/>
      <c r="E152" s="19"/>
      <c r="F152" s="19"/>
      <c r="G152" s="20"/>
      <c r="H152" s="19"/>
      <c r="I152" s="21"/>
      <c r="J152" s="22" t="str">
        <f>IF($B152="","",SUMIF(Payments!$B$4:$B$503,$B152,Payments!$C$4:$C$503))</f>
        <v/>
      </c>
      <c r="K152" s="22" t="str">
        <f t="shared" si="12"/>
        <v/>
      </c>
      <c r="L152" s="23" t="str">
        <f t="shared" si="13"/>
        <v/>
      </c>
      <c r="M152" s="21"/>
      <c r="N152" s="20"/>
      <c r="O152" s="24" t="str">
        <f t="shared" ca="1" si="14"/>
        <v/>
      </c>
      <c r="P152" s="25"/>
      <c r="Q152" s="19"/>
    </row>
    <row r="153" spans="1:17" x14ac:dyDescent="0.3">
      <c r="A153" s="19"/>
      <c r="B153" s="19"/>
      <c r="C153" s="19"/>
      <c r="D153" s="19"/>
      <c r="E153" s="19"/>
      <c r="F153" s="19"/>
      <c r="G153" s="20"/>
      <c r="H153" s="19"/>
      <c r="I153" s="21"/>
      <c r="J153" s="22" t="str">
        <f>IF($B153="","",SUMIF(Payments!$B$4:$B$503,$B153,Payments!$C$4:$C$503))</f>
        <v/>
      </c>
      <c r="K153" s="22" t="str">
        <f t="shared" si="12"/>
        <v/>
      </c>
      <c r="L153" s="23" t="str">
        <f t="shared" si="13"/>
        <v/>
      </c>
      <c r="M153" s="21"/>
      <c r="N153" s="20"/>
      <c r="O153" s="24" t="str">
        <f t="shared" ca="1" si="14"/>
        <v/>
      </c>
      <c r="P153" s="25"/>
      <c r="Q153" s="19"/>
    </row>
    <row r="154" spans="1:17" x14ac:dyDescent="0.3">
      <c r="A154" s="19"/>
      <c r="B154" s="19"/>
      <c r="C154" s="19"/>
      <c r="D154" s="19"/>
      <c r="E154" s="19"/>
      <c r="F154" s="19"/>
      <c r="G154" s="20"/>
      <c r="H154" s="19"/>
      <c r="I154" s="21"/>
      <c r="J154" s="22" t="str">
        <f>IF($B154="","",SUMIF(Payments!$B$4:$B$503,$B154,Payments!$C$4:$C$503))</f>
        <v/>
      </c>
      <c r="K154" s="22" t="str">
        <f t="shared" si="12"/>
        <v/>
      </c>
      <c r="L154" s="23" t="str">
        <f t="shared" si="13"/>
        <v/>
      </c>
      <c r="M154" s="21"/>
      <c r="N154" s="20"/>
      <c r="O154" s="24" t="str">
        <f t="shared" ca="1" si="14"/>
        <v/>
      </c>
      <c r="P154" s="25"/>
      <c r="Q154" s="19"/>
    </row>
  </sheetData>
  <autoFilter ref="A4:Q154" xr:uid="{00000000-0009-0000-0000-000002000000}"/>
  <conditionalFormatting sqref="G3:G154">
    <cfRule type="expression" dxfId="20" priority="5">
      <formula>EvNum="International (1,234,567)"</formula>
    </cfRule>
  </conditionalFormatting>
  <conditionalFormatting sqref="H5:H154">
    <cfRule type="expression" dxfId="19" priority="4">
      <formula>AND($B5&lt;&gt;"",$H5&lt;&gt;"Yes")</formula>
    </cfRule>
  </conditionalFormatting>
  <conditionalFormatting sqref="I5:I154">
    <cfRule type="expression" dxfId="18" priority="8">
      <formula>EvDate="31-Dec-2026"</formula>
    </cfRule>
    <cfRule type="expression" dxfId="17" priority="9">
      <formula>EvDate="12/31/2026"</formula>
    </cfRule>
    <cfRule type="expression" dxfId="16" priority="10">
      <formula>EvDate="2026-12-31"</formula>
    </cfRule>
  </conditionalFormatting>
  <conditionalFormatting sqref="J3:K154">
    <cfRule type="expression" dxfId="15" priority="6">
      <formula>EvNum="International (1,234,567)"</formula>
    </cfRule>
  </conditionalFormatting>
  <conditionalFormatting sqref="M5:M154">
    <cfRule type="expression" dxfId="14" priority="11">
      <formula>EvDate="31-Dec-2026"</formula>
    </cfRule>
    <cfRule type="expression" dxfId="13" priority="12">
      <formula>EvDate="12/31/2026"</formula>
    </cfRule>
    <cfRule type="expression" dxfId="12" priority="13">
      <formula>EvDate="2026-12-31"</formula>
    </cfRule>
  </conditionalFormatting>
  <conditionalFormatting sqref="N3:N154">
    <cfRule type="expression" dxfId="11" priority="7">
      <formula>EvNum="International (1,234,567)"</formula>
    </cfRule>
  </conditionalFormatting>
  <conditionalFormatting sqref="O5:O154">
    <cfRule type="expression" dxfId="10" priority="1">
      <formula>$O5="Overdue"</formula>
    </cfRule>
    <cfRule type="expression" dxfId="9" priority="2">
      <formula>$O5="Due in 7 days"</formula>
    </cfRule>
    <cfRule type="expression" dxfId="8" priority="3">
      <formula>$O5="Paid in full"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200-000000000000}">
          <x14:formula1>
            <xm:f>Lists!$E$1:$E$20</xm:f>
          </x14:formula1>
          <xm:sqref>A5:A154</xm:sqref>
        </x14:dataValidation>
        <x14:dataValidation type="list" allowBlank="1" xr:uid="{00000000-0002-0000-0200-000001000000}">
          <x14:formula1>
            <xm:f>Lists!$D$1:$D$2</xm:f>
          </x14:formula1>
          <xm:sqref>H5:H154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B2777"/>
    <pageSetUpPr fitToPage="1"/>
  </sheetPr>
  <dimension ref="A1:F5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12" customWidth="1"/>
    <col min="2" max="2" width="24" customWidth="1"/>
    <col min="3" max="3" width="13" customWidth="1"/>
    <col min="4" max="4" width="15" customWidth="1"/>
    <col min="5" max="5" width="14" customWidth="1"/>
    <col min="6" max="6" width="30" customWidth="1"/>
  </cols>
  <sheetData>
    <row r="1" spans="1:6" ht="25.95" customHeight="1" x14ac:dyDescent="0.4">
      <c r="A1" s="1" t="s">
        <v>94</v>
      </c>
    </row>
    <row r="2" spans="1:6" x14ac:dyDescent="0.3">
      <c r="A2" s="2" t="s">
        <v>95</v>
      </c>
    </row>
    <row r="3" spans="1:6" ht="31.95" customHeight="1" x14ac:dyDescent="0.3">
      <c r="A3" s="18" t="s">
        <v>96</v>
      </c>
      <c r="B3" s="18" t="s">
        <v>97</v>
      </c>
      <c r="C3" s="18" t="str">
        <f>"Amount ("&amp;EvCur&amp;")"</f>
        <v>Amount (₹)</v>
      </c>
      <c r="D3" s="18" t="s">
        <v>98</v>
      </c>
      <c r="E3" s="18" t="s">
        <v>99</v>
      </c>
      <c r="F3" s="18" t="s">
        <v>100</v>
      </c>
    </row>
    <row r="4" spans="1:6" x14ac:dyDescent="0.3">
      <c r="A4" s="21">
        <v>46268</v>
      </c>
      <c r="B4" s="19" t="s">
        <v>52</v>
      </c>
      <c r="C4" s="20">
        <v>150000</v>
      </c>
      <c r="D4" s="19" t="s">
        <v>101</v>
      </c>
      <c r="E4" s="19" t="s">
        <v>102</v>
      </c>
      <c r="F4" s="19" t="s">
        <v>103</v>
      </c>
    </row>
    <row r="5" spans="1:6" x14ac:dyDescent="0.3">
      <c r="A5" s="21">
        <v>46298</v>
      </c>
      <c r="B5" s="19" t="s">
        <v>52</v>
      </c>
      <c r="C5" s="20">
        <v>165000</v>
      </c>
      <c r="D5" s="19" t="s">
        <v>101</v>
      </c>
      <c r="E5" s="19" t="s">
        <v>104</v>
      </c>
      <c r="F5" s="19" t="s">
        <v>105</v>
      </c>
    </row>
    <row r="6" spans="1:6" x14ac:dyDescent="0.3">
      <c r="A6" s="21">
        <v>46283</v>
      </c>
      <c r="B6" s="19" t="s">
        <v>60</v>
      </c>
      <c r="C6" s="20">
        <v>50000</v>
      </c>
      <c r="D6" s="19" t="s">
        <v>106</v>
      </c>
      <c r="E6" s="19" t="s">
        <v>107</v>
      </c>
      <c r="F6" s="19" t="s">
        <v>108</v>
      </c>
    </row>
    <row r="7" spans="1:6" x14ac:dyDescent="0.3">
      <c r="A7" s="21">
        <v>46298</v>
      </c>
      <c r="B7" s="19" t="s">
        <v>66</v>
      </c>
      <c r="C7" s="20">
        <v>60000</v>
      </c>
      <c r="D7" s="19" t="s">
        <v>109</v>
      </c>
      <c r="E7" s="19" t="s">
        <v>110</v>
      </c>
      <c r="F7" s="19" t="s">
        <v>111</v>
      </c>
    </row>
    <row r="8" spans="1:6" x14ac:dyDescent="0.3">
      <c r="A8" s="21">
        <v>46278</v>
      </c>
      <c r="B8" s="19" t="s">
        <v>72</v>
      </c>
      <c r="C8" s="20">
        <v>50000</v>
      </c>
      <c r="D8" s="19" t="s">
        <v>106</v>
      </c>
      <c r="E8" s="19" t="s">
        <v>112</v>
      </c>
      <c r="F8" s="19" t="s">
        <v>113</v>
      </c>
    </row>
    <row r="9" spans="1:6" x14ac:dyDescent="0.3">
      <c r="A9" s="21">
        <v>46308</v>
      </c>
      <c r="B9" s="19" t="s">
        <v>85</v>
      </c>
      <c r="C9" s="20">
        <v>20000</v>
      </c>
      <c r="D9" s="19" t="s">
        <v>114</v>
      </c>
      <c r="E9" s="19" t="s">
        <v>115</v>
      </c>
      <c r="F9" s="19" t="s">
        <v>108</v>
      </c>
    </row>
    <row r="10" spans="1:6" x14ac:dyDescent="0.3">
      <c r="A10" s="21"/>
      <c r="B10" s="19"/>
      <c r="C10" s="20"/>
      <c r="D10" s="19"/>
      <c r="E10" s="19"/>
      <c r="F10" s="19"/>
    </row>
    <row r="11" spans="1:6" x14ac:dyDescent="0.3">
      <c r="A11" s="21"/>
      <c r="B11" s="19"/>
      <c r="C11" s="20"/>
      <c r="D11" s="19"/>
      <c r="E11" s="19"/>
      <c r="F11" s="19"/>
    </row>
    <row r="12" spans="1:6" x14ac:dyDescent="0.3">
      <c r="A12" s="21"/>
      <c r="B12" s="19"/>
      <c r="C12" s="20"/>
      <c r="D12" s="19"/>
      <c r="E12" s="19"/>
      <c r="F12" s="19"/>
    </row>
    <row r="13" spans="1:6" x14ac:dyDescent="0.3">
      <c r="A13" s="21"/>
      <c r="B13" s="19"/>
      <c r="C13" s="20"/>
      <c r="D13" s="19"/>
      <c r="E13" s="19"/>
      <c r="F13" s="19"/>
    </row>
    <row r="14" spans="1:6" x14ac:dyDescent="0.3">
      <c r="A14" s="21"/>
      <c r="B14" s="19"/>
      <c r="C14" s="20"/>
      <c r="D14" s="19"/>
      <c r="E14" s="19"/>
      <c r="F14" s="19"/>
    </row>
    <row r="15" spans="1:6" x14ac:dyDescent="0.3">
      <c r="A15" s="21"/>
      <c r="B15" s="19"/>
      <c r="C15" s="20"/>
      <c r="D15" s="19"/>
      <c r="E15" s="19"/>
      <c r="F15" s="19"/>
    </row>
    <row r="16" spans="1:6" x14ac:dyDescent="0.3">
      <c r="A16" s="21"/>
      <c r="B16" s="19"/>
      <c r="C16" s="20"/>
      <c r="D16" s="19"/>
      <c r="E16" s="19"/>
      <c r="F16" s="19"/>
    </row>
    <row r="17" spans="1:6" x14ac:dyDescent="0.3">
      <c r="A17" s="21"/>
      <c r="B17" s="19"/>
      <c r="C17" s="20"/>
      <c r="D17" s="19"/>
      <c r="E17" s="19"/>
      <c r="F17" s="19"/>
    </row>
    <row r="18" spans="1:6" x14ac:dyDescent="0.3">
      <c r="A18" s="21"/>
      <c r="B18" s="19"/>
      <c r="C18" s="20"/>
      <c r="D18" s="19"/>
      <c r="E18" s="19"/>
      <c r="F18" s="19"/>
    </row>
    <row r="19" spans="1:6" x14ac:dyDescent="0.3">
      <c r="A19" s="21"/>
      <c r="B19" s="19"/>
      <c r="C19" s="20"/>
      <c r="D19" s="19"/>
      <c r="E19" s="19"/>
      <c r="F19" s="19"/>
    </row>
    <row r="20" spans="1:6" x14ac:dyDescent="0.3">
      <c r="A20" s="21"/>
      <c r="B20" s="19"/>
      <c r="C20" s="20"/>
      <c r="D20" s="19"/>
      <c r="E20" s="19"/>
      <c r="F20" s="19"/>
    </row>
    <row r="21" spans="1:6" x14ac:dyDescent="0.3">
      <c r="A21" s="21"/>
      <c r="B21" s="19"/>
      <c r="C21" s="20"/>
      <c r="D21" s="19"/>
      <c r="E21" s="19"/>
      <c r="F21" s="19"/>
    </row>
    <row r="22" spans="1:6" x14ac:dyDescent="0.3">
      <c r="A22" s="21"/>
      <c r="B22" s="19"/>
      <c r="C22" s="20"/>
      <c r="D22" s="19"/>
      <c r="E22" s="19"/>
      <c r="F22" s="19"/>
    </row>
    <row r="23" spans="1:6" x14ac:dyDescent="0.3">
      <c r="A23" s="21"/>
      <c r="B23" s="19"/>
      <c r="C23" s="20"/>
      <c r="D23" s="19"/>
      <c r="E23" s="19"/>
      <c r="F23" s="19"/>
    </row>
    <row r="24" spans="1:6" x14ac:dyDescent="0.3">
      <c r="A24" s="21"/>
      <c r="B24" s="19"/>
      <c r="C24" s="20"/>
      <c r="D24" s="19"/>
      <c r="E24" s="19"/>
      <c r="F24" s="19"/>
    </row>
    <row r="25" spans="1:6" x14ac:dyDescent="0.3">
      <c r="A25" s="21"/>
      <c r="B25" s="19"/>
      <c r="C25" s="20"/>
      <c r="D25" s="19"/>
      <c r="E25" s="19"/>
      <c r="F25" s="19"/>
    </row>
    <row r="26" spans="1:6" x14ac:dyDescent="0.3">
      <c r="A26" s="21"/>
      <c r="B26" s="19"/>
      <c r="C26" s="20"/>
      <c r="D26" s="19"/>
      <c r="E26" s="19"/>
      <c r="F26" s="19"/>
    </row>
    <row r="27" spans="1:6" x14ac:dyDescent="0.3">
      <c r="A27" s="21"/>
      <c r="B27" s="19"/>
      <c r="C27" s="20"/>
      <c r="D27" s="19"/>
      <c r="E27" s="19"/>
      <c r="F27" s="19"/>
    </row>
    <row r="28" spans="1:6" x14ac:dyDescent="0.3">
      <c r="A28" s="21"/>
      <c r="B28" s="19"/>
      <c r="C28" s="20"/>
      <c r="D28" s="19"/>
      <c r="E28" s="19"/>
      <c r="F28" s="19"/>
    </row>
    <row r="29" spans="1:6" x14ac:dyDescent="0.3">
      <c r="A29" s="21"/>
      <c r="B29" s="19"/>
      <c r="C29" s="20"/>
      <c r="D29" s="19"/>
      <c r="E29" s="19"/>
      <c r="F29" s="19"/>
    </row>
    <row r="30" spans="1:6" x14ac:dyDescent="0.3">
      <c r="A30" s="21"/>
      <c r="B30" s="19"/>
      <c r="C30" s="20"/>
      <c r="D30" s="19"/>
      <c r="E30" s="19"/>
      <c r="F30" s="19"/>
    </row>
    <row r="31" spans="1:6" x14ac:dyDescent="0.3">
      <c r="A31" s="21"/>
      <c r="B31" s="19"/>
      <c r="C31" s="20"/>
      <c r="D31" s="19"/>
      <c r="E31" s="19"/>
      <c r="F31" s="19"/>
    </row>
    <row r="32" spans="1:6" x14ac:dyDescent="0.3">
      <c r="A32" s="21"/>
      <c r="B32" s="19"/>
      <c r="C32" s="20"/>
      <c r="D32" s="19"/>
      <c r="E32" s="19"/>
      <c r="F32" s="19"/>
    </row>
    <row r="33" spans="1:6" x14ac:dyDescent="0.3">
      <c r="A33" s="21"/>
      <c r="B33" s="19"/>
      <c r="C33" s="20"/>
      <c r="D33" s="19"/>
      <c r="E33" s="19"/>
      <c r="F33" s="19"/>
    </row>
    <row r="34" spans="1:6" x14ac:dyDescent="0.3">
      <c r="A34" s="21"/>
      <c r="B34" s="19"/>
      <c r="C34" s="20"/>
      <c r="D34" s="19"/>
      <c r="E34" s="19"/>
      <c r="F34" s="19"/>
    </row>
    <row r="35" spans="1:6" x14ac:dyDescent="0.3">
      <c r="A35" s="21"/>
      <c r="B35" s="19"/>
      <c r="C35" s="20"/>
      <c r="D35" s="19"/>
      <c r="E35" s="19"/>
      <c r="F35" s="19"/>
    </row>
    <row r="36" spans="1:6" x14ac:dyDescent="0.3">
      <c r="A36" s="21"/>
      <c r="B36" s="19"/>
      <c r="C36" s="20"/>
      <c r="D36" s="19"/>
      <c r="E36" s="19"/>
      <c r="F36" s="19"/>
    </row>
    <row r="37" spans="1:6" x14ac:dyDescent="0.3">
      <c r="A37" s="21"/>
      <c r="B37" s="19"/>
      <c r="C37" s="20"/>
      <c r="D37" s="19"/>
      <c r="E37" s="19"/>
      <c r="F37" s="19"/>
    </row>
    <row r="38" spans="1:6" x14ac:dyDescent="0.3">
      <c r="A38" s="21"/>
      <c r="B38" s="19"/>
      <c r="C38" s="20"/>
      <c r="D38" s="19"/>
      <c r="E38" s="19"/>
      <c r="F38" s="19"/>
    </row>
    <row r="39" spans="1:6" x14ac:dyDescent="0.3">
      <c r="A39" s="21"/>
      <c r="B39" s="19"/>
      <c r="C39" s="20"/>
      <c r="D39" s="19"/>
      <c r="E39" s="19"/>
      <c r="F39" s="19"/>
    </row>
    <row r="40" spans="1:6" x14ac:dyDescent="0.3">
      <c r="A40" s="21"/>
      <c r="B40" s="19"/>
      <c r="C40" s="20"/>
      <c r="D40" s="19"/>
      <c r="E40" s="19"/>
      <c r="F40" s="19"/>
    </row>
    <row r="41" spans="1:6" x14ac:dyDescent="0.3">
      <c r="A41" s="21"/>
      <c r="B41" s="19"/>
      <c r="C41" s="20"/>
      <c r="D41" s="19"/>
      <c r="E41" s="19"/>
      <c r="F41" s="19"/>
    </row>
    <row r="42" spans="1:6" x14ac:dyDescent="0.3">
      <c r="A42" s="21"/>
      <c r="B42" s="19"/>
      <c r="C42" s="20"/>
      <c r="D42" s="19"/>
      <c r="E42" s="19"/>
      <c r="F42" s="19"/>
    </row>
    <row r="43" spans="1:6" x14ac:dyDescent="0.3">
      <c r="A43" s="21"/>
      <c r="B43" s="19"/>
      <c r="C43" s="20"/>
      <c r="D43" s="19"/>
      <c r="E43" s="19"/>
      <c r="F43" s="19"/>
    </row>
    <row r="44" spans="1:6" x14ac:dyDescent="0.3">
      <c r="A44" s="21"/>
      <c r="B44" s="19"/>
      <c r="C44" s="20"/>
      <c r="D44" s="19"/>
      <c r="E44" s="19"/>
      <c r="F44" s="19"/>
    </row>
    <row r="45" spans="1:6" x14ac:dyDescent="0.3">
      <c r="A45" s="21"/>
      <c r="B45" s="19"/>
      <c r="C45" s="20"/>
      <c r="D45" s="19"/>
      <c r="E45" s="19"/>
      <c r="F45" s="19"/>
    </row>
    <row r="46" spans="1:6" x14ac:dyDescent="0.3">
      <c r="A46" s="21"/>
      <c r="B46" s="19"/>
      <c r="C46" s="20"/>
      <c r="D46" s="19"/>
      <c r="E46" s="19"/>
      <c r="F46" s="19"/>
    </row>
    <row r="47" spans="1:6" x14ac:dyDescent="0.3">
      <c r="A47" s="21"/>
      <c r="B47" s="19"/>
      <c r="C47" s="20"/>
      <c r="D47" s="19"/>
      <c r="E47" s="19"/>
      <c r="F47" s="19"/>
    </row>
    <row r="48" spans="1:6" x14ac:dyDescent="0.3">
      <c r="A48" s="21"/>
      <c r="B48" s="19"/>
      <c r="C48" s="20"/>
      <c r="D48" s="19"/>
      <c r="E48" s="19"/>
      <c r="F48" s="19"/>
    </row>
    <row r="49" spans="1:6" x14ac:dyDescent="0.3">
      <c r="A49" s="21"/>
      <c r="B49" s="19"/>
      <c r="C49" s="20"/>
      <c r="D49" s="19"/>
      <c r="E49" s="19"/>
      <c r="F49" s="19"/>
    </row>
    <row r="50" spans="1:6" x14ac:dyDescent="0.3">
      <c r="A50" s="21"/>
      <c r="B50" s="19"/>
      <c r="C50" s="20"/>
      <c r="D50" s="19"/>
      <c r="E50" s="19"/>
      <c r="F50" s="19"/>
    </row>
    <row r="51" spans="1:6" x14ac:dyDescent="0.3">
      <c r="A51" s="21"/>
      <c r="B51" s="19"/>
      <c r="C51" s="20"/>
      <c r="D51" s="19"/>
      <c r="E51" s="19"/>
      <c r="F51" s="19"/>
    </row>
    <row r="52" spans="1:6" x14ac:dyDescent="0.3">
      <c r="A52" s="21"/>
      <c r="B52" s="19"/>
      <c r="C52" s="20"/>
      <c r="D52" s="19"/>
      <c r="E52" s="19"/>
      <c r="F52" s="19"/>
    </row>
    <row r="53" spans="1:6" x14ac:dyDescent="0.3">
      <c r="A53" s="21"/>
      <c r="B53" s="19"/>
      <c r="C53" s="20"/>
      <c r="D53" s="19"/>
      <c r="E53" s="19"/>
      <c r="F53" s="19"/>
    </row>
    <row r="54" spans="1:6" x14ac:dyDescent="0.3">
      <c r="A54" s="21"/>
      <c r="B54" s="19"/>
      <c r="C54" s="20"/>
      <c r="D54" s="19"/>
      <c r="E54" s="19"/>
      <c r="F54" s="19"/>
    </row>
    <row r="55" spans="1:6" x14ac:dyDescent="0.3">
      <c r="A55" s="21"/>
      <c r="B55" s="19"/>
      <c r="C55" s="20"/>
      <c r="D55" s="19"/>
      <c r="E55" s="19"/>
      <c r="F55" s="19"/>
    </row>
    <row r="56" spans="1:6" x14ac:dyDescent="0.3">
      <c r="A56" s="21"/>
      <c r="B56" s="19"/>
      <c r="C56" s="20"/>
      <c r="D56" s="19"/>
      <c r="E56" s="19"/>
      <c r="F56" s="19"/>
    </row>
    <row r="57" spans="1:6" x14ac:dyDescent="0.3">
      <c r="A57" s="21"/>
      <c r="B57" s="19"/>
      <c r="C57" s="20"/>
      <c r="D57" s="19"/>
      <c r="E57" s="19"/>
      <c r="F57" s="19"/>
    </row>
    <row r="58" spans="1:6" x14ac:dyDescent="0.3">
      <c r="A58" s="21"/>
      <c r="B58" s="19"/>
      <c r="C58" s="20"/>
      <c r="D58" s="19"/>
      <c r="E58" s="19"/>
      <c r="F58" s="19"/>
    </row>
    <row r="59" spans="1:6" x14ac:dyDescent="0.3">
      <c r="A59" s="21"/>
      <c r="B59" s="19"/>
      <c r="C59" s="20"/>
      <c r="D59" s="19"/>
      <c r="E59" s="19"/>
      <c r="F59" s="19"/>
    </row>
    <row r="60" spans="1:6" x14ac:dyDescent="0.3">
      <c r="A60" s="21"/>
      <c r="B60" s="19"/>
      <c r="C60" s="20"/>
      <c r="D60" s="19"/>
      <c r="E60" s="19"/>
      <c r="F60" s="19"/>
    </row>
    <row r="61" spans="1:6" x14ac:dyDescent="0.3">
      <c r="A61" s="21"/>
      <c r="B61" s="19"/>
      <c r="C61" s="20"/>
      <c r="D61" s="19"/>
      <c r="E61" s="19"/>
      <c r="F61" s="19"/>
    </row>
    <row r="62" spans="1:6" x14ac:dyDescent="0.3">
      <c r="A62" s="21"/>
      <c r="B62" s="19"/>
      <c r="C62" s="20"/>
      <c r="D62" s="19"/>
      <c r="E62" s="19"/>
      <c r="F62" s="19"/>
    </row>
    <row r="63" spans="1:6" x14ac:dyDescent="0.3">
      <c r="A63" s="21"/>
      <c r="B63" s="19"/>
      <c r="C63" s="20"/>
      <c r="D63" s="19"/>
      <c r="E63" s="19"/>
      <c r="F63" s="19"/>
    </row>
    <row r="64" spans="1:6" x14ac:dyDescent="0.3">
      <c r="A64" s="21"/>
      <c r="B64" s="19"/>
      <c r="C64" s="20"/>
      <c r="D64" s="19"/>
      <c r="E64" s="19"/>
      <c r="F64" s="19"/>
    </row>
    <row r="65" spans="1:6" x14ac:dyDescent="0.3">
      <c r="A65" s="21"/>
      <c r="B65" s="19"/>
      <c r="C65" s="20"/>
      <c r="D65" s="19"/>
      <c r="E65" s="19"/>
      <c r="F65" s="19"/>
    </row>
    <row r="66" spans="1:6" x14ac:dyDescent="0.3">
      <c r="A66" s="21"/>
      <c r="B66" s="19"/>
      <c r="C66" s="20"/>
      <c r="D66" s="19"/>
      <c r="E66" s="19"/>
      <c r="F66" s="19"/>
    </row>
    <row r="67" spans="1:6" x14ac:dyDescent="0.3">
      <c r="A67" s="21"/>
      <c r="B67" s="19"/>
      <c r="C67" s="20"/>
      <c r="D67" s="19"/>
      <c r="E67" s="19"/>
      <c r="F67" s="19"/>
    </row>
    <row r="68" spans="1:6" x14ac:dyDescent="0.3">
      <c r="A68" s="21"/>
      <c r="B68" s="19"/>
      <c r="C68" s="20"/>
      <c r="D68" s="19"/>
      <c r="E68" s="19"/>
      <c r="F68" s="19"/>
    </row>
    <row r="69" spans="1:6" x14ac:dyDescent="0.3">
      <c r="A69" s="21"/>
      <c r="B69" s="19"/>
      <c r="C69" s="20"/>
      <c r="D69" s="19"/>
      <c r="E69" s="19"/>
      <c r="F69" s="19"/>
    </row>
    <row r="70" spans="1:6" x14ac:dyDescent="0.3">
      <c r="A70" s="21"/>
      <c r="B70" s="19"/>
      <c r="C70" s="20"/>
      <c r="D70" s="19"/>
      <c r="E70" s="19"/>
      <c r="F70" s="19"/>
    </row>
    <row r="71" spans="1:6" x14ac:dyDescent="0.3">
      <c r="A71" s="21"/>
      <c r="B71" s="19"/>
      <c r="C71" s="20"/>
      <c r="D71" s="19"/>
      <c r="E71" s="19"/>
      <c r="F71" s="19"/>
    </row>
    <row r="72" spans="1:6" x14ac:dyDescent="0.3">
      <c r="A72" s="21"/>
      <c r="B72" s="19"/>
      <c r="C72" s="20"/>
      <c r="D72" s="19"/>
      <c r="E72" s="19"/>
      <c r="F72" s="19"/>
    </row>
    <row r="73" spans="1:6" x14ac:dyDescent="0.3">
      <c r="A73" s="21"/>
      <c r="B73" s="19"/>
      <c r="C73" s="20"/>
      <c r="D73" s="19"/>
      <c r="E73" s="19"/>
      <c r="F73" s="19"/>
    </row>
    <row r="74" spans="1:6" x14ac:dyDescent="0.3">
      <c r="A74" s="21"/>
      <c r="B74" s="19"/>
      <c r="C74" s="20"/>
      <c r="D74" s="19"/>
      <c r="E74" s="19"/>
      <c r="F74" s="19"/>
    </row>
    <row r="75" spans="1:6" x14ac:dyDescent="0.3">
      <c r="A75" s="21"/>
      <c r="B75" s="19"/>
      <c r="C75" s="20"/>
      <c r="D75" s="19"/>
      <c r="E75" s="19"/>
      <c r="F75" s="19"/>
    </row>
    <row r="76" spans="1:6" x14ac:dyDescent="0.3">
      <c r="A76" s="21"/>
      <c r="B76" s="19"/>
      <c r="C76" s="20"/>
      <c r="D76" s="19"/>
      <c r="E76" s="19"/>
      <c r="F76" s="19"/>
    </row>
    <row r="77" spans="1:6" x14ac:dyDescent="0.3">
      <c r="A77" s="21"/>
      <c r="B77" s="19"/>
      <c r="C77" s="20"/>
      <c r="D77" s="19"/>
      <c r="E77" s="19"/>
      <c r="F77" s="19"/>
    </row>
    <row r="78" spans="1:6" x14ac:dyDescent="0.3">
      <c r="A78" s="21"/>
      <c r="B78" s="19"/>
      <c r="C78" s="20"/>
      <c r="D78" s="19"/>
      <c r="E78" s="19"/>
      <c r="F78" s="19"/>
    </row>
    <row r="79" spans="1:6" x14ac:dyDescent="0.3">
      <c r="A79" s="21"/>
      <c r="B79" s="19"/>
      <c r="C79" s="20"/>
      <c r="D79" s="19"/>
      <c r="E79" s="19"/>
      <c r="F79" s="19"/>
    </row>
    <row r="80" spans="1:6" x14ac:dyDescent="0.3">
      <c r="A80" s="21"/>
      <c r="B80" s="19"/>
      <c r="C80" s="20"/>
      <c r="D80" s="19"/>
      <c r="E80" s="19"/>
      <c r="F80" s="19"/>
    </row>
    <row r="81" spans="1:6" x14ac:dyDescent="0.3">
      <c r="A81" s="21"/>
      <c r="B81" s="19"/>
      <c r="C81" s="20"/>
      <c r="D81" s="19"/>
      <c r="E81" s="19"/>
      <c r="F81" s="19"/>
    </row>
    <row r="82" spans="1:6" x14ac:dyDescent="0.3">
      <c r="A82" s="21"/>
      <c r="B82" s="19"/>
      <c r="C82" s="20"/>
      <c r="D82" s="19"/>
      <c r="E82" s="19"/>
      <c r="F82" s="19"/>
    </row>
    <row r="83" spans="1:6" x14ac:dyDescent="0.3">
      <c r="A83" s="21"/>
      <c r="B83" s="19"/>
      <c r="C83" s="20"/>
      <c r="D83" s="19"/>
      <c r="E83" s="19"/>
      <c r="F83" s="19"/>
    </row>
    <row r="84" spans="1:6" x14ac:dyDescent="0.3">
      <c r="A84" s="21"/>
      <c r="B84" s="19"/>
      <c r="C84" s="20"/>
      <c r="D84" s="19"/>
      <c r="E84" s="19"/>
      <c r="F84" s="19"/>
    </row>
    <row r="85" spans="1:6" x14ac:dyDescent="0.3">
      <c r="A85" s="21"/>
      <c r="B85" s="19"/>
      <c r="C85" s="20"/>
      <c r="D85" s="19"/>
      <c r="E85" s="19"/>
      <c r="F85" s="19"/>
    </row>
    <row r="86" spans="1:6" x14ac:dyDescent="0.3">
      <c r="A86" s="21"/>
      <c r="B86" s="19"/>
      <c r="C86" s="20"/>
      <c r="D86" s="19"/>
      <c r="E86" s="19"/>
      <c r="F86" s="19"/>
    </row>
    <row r="87" spans="1:6" x14ac:dyDescent="0.3">
      <c r="A87" s="21"/>
      <c r="B87" s="19"/>
      <c r="C87" s="20"/>
      <c r="D87" s="19"/>
      <c r="E87" s="19"/>
      <c r="F87" s="19"/>
    </row>
    <row r="88" spans="1:6" x14ac:dyDescent="0.3">
      <c r="A88" s="21"/>
      <c r="B88" s="19"/>
      <c r="C88" s="20"/>
      <c r="D88" s="19"/>
      <c r="E88" s="19"/>
      <c r="F88" s="19"/>
    </row>
    <row r="89" spans="1:6" x14ac:dyDescent="0.3">
      <c r="A89" s="21"/>
      <c r="B89" s="19"/>
      <c r="C89" s="20"/>
      <c r="D89" s="19"/>
      <c r="E89" s="19"/>
      <c r="F89" s="19"/>
    </row>
    <row r="90" spans="1:6" x14ac:dyDescent="0.3">
      <c r="A90" s="21"/>
      <c r="B90" s="19"/>
      <c r="C90" s="20"/>
      <c r="D90" s="19"/>
      <c r="E90" s="19"/>
      <c r="F90" s="19"/>
    </row>
    <row r="91" spans="1:6" x14ac:dyDescent="0.3">
      <c r="A91" s="21"/>
      <c r="B91" s="19"/>
      <c r="C91" s="20"/>
      <c r="D91" s="19"/>
      <c r="E91" s="19"/>
      <c r="F91" s="19"/>
    </row>
    <row r="92" spans="1:6" x14ac:dyDescent="0.3">
      <c r="A92" s="21"/>
      <c r="B92" s="19"/>
      <c r="C92" s="20"/>
      <c r="D92" s="19"/>
      <c r="E92" s="19"/>
      <c r="F92" s="19"/>
    </row>
    <row r="93" spans="1:6" x14ac:dyDescent="0.3">
      <c r="A93" s="21"/>
      <c r="B93" s="19"/>
      <c r="C93" s="20"/>
      <c r="D93" s="19"/>
      <c r="E93" s="19"/>
      <c r="F93" s="19"/>
    </row>
    <row r="94" spans="1:6" x14ac:dyDescent="0.3">
      <c r="A94" s="21"/>
      <c r="B94" s="19"/>
      <c r="C94" s="20"/>
      <c r="D94" s="19"/>
      <c r="E94" s="19"/>
      <c r="F94" s="19"/>
    </row>
    <row r="95" spans="1:6" x14ac:dyDescent="0.3">
      <c r="A95" s="21"/>
      <c r="B95" s="19"/>
      <c r="C95" s="20"/>
      <c r="D95" s="19"/>
      <c r="E95" s="19"/>
      <c r="F95" s="19"/>
    </row>
    <row r="96" spans="1:6" x14ac:dyDescent="0.3">
      <c r="A96" s="21"/>
      <c r="B96" s="19"/>
      <c r="C96" s="20"/>
      <c r="D96" s="19"/>
      <c r="E96" s="19"/>
      <c r="F96" s="19"/>
    </row>
    <row r="97" spans="1:6" x14ac:dyDescent="0.3">
      <c r="A97" s="21"/>
      <c r="B97" s="19"/>
      <c r="C97" s="20"/>
      <c r="D97" s="19"/>
      <c r="E97" s="19"/>
      <c r="F97" s="19"/>
    </row>
    <row r="98" spans="1:6" x14ac:dyDescent="0.3">
      <c r="A98" s="21"/>
      <c r="B98" s="19"/>
      <c r="C98" s="20"/>
      <c r="D98" s="19"/>
      <c r="E98" s="19"/>
      <c r="F98" s="19"/>
    </row>
    <row r="99" spans="1:6" x14ac:dyDescent="0.3">
      <c r="A99" s="21"/>
      <c r="B99" s="19"/>
      <c r="C99" s="20"/>
      <c r="D99" s="19"/>
      <c r="E99" s="19"/>
      <c r="F99" s="19"/>
    </row>
    <row r="100" spans="1:6" x14ac:dyDescent="0.3">
      <c r="A100" s="21"/>
      <c r="B100" s="19"/>
      <c r="C100" s="20"/>
      <c r="D100" s="19"/>
      <c r="E100" s="19"/>
      <c r="F100" s="19"/>
    </row>
    <row r="101" spans="1:6" x14ac:dyDescent="0.3">
      <c r="A101" s="21"/>
      <c r="B101" s="19"/>
      <c r="C101" s="20"/>
      <c r="D101" s="19"/>
      <c r="E101" s="19"/>
      <c r="F101" s="19"/>
    </row>
    <row r="102" spans="1:6" x14ac:dyDescent="0.3">
      <c r="A102" s="21"/>
      <c r="B102" s="19"/>
      <c r="C102" s="20"/>
      <c r="D102" s="19"/>
      <c r="E102" s="19"/>
      <c r="F102" s="19"/>
    </row>
    <row r="103" spans="1:6" x14ac:dyDescent="0.3">
      <c r="A103" s="21"/>
      <c r="B103" s="19"/>
      <c r="C103" s="20"/>
      <c r="D103" s="19"/>
      <c r="E103" s="19"/>
      <c r="F103" s="19"/>
    </row>
    <row r="104" spans="1:6" x14ac:dyDescent="0.3">
      <c r="A104" s="21"/>
      <c r="B104" s="19"/>
      <c r="C104" s="20"/>
      <c r="D104" s="19"/>
      <c r="E104" s="19"/>
      <c r="F104" s="19"/>
    </row>
    <row r="105" spans="1:6" x14ac:dyDescent="0.3">
      <c r="A105" s="21"/>
      <c r="B105" s="19"/>
      <c r="C105" s="20"/>
      <c r="D105" s="19"/>
      <c r="E105" s="19"/>
      <c r="F105" s="19"/>
    </row>
    <row r="106" spans="1:6" x14ac:dyDescent="0.3">
      <c r="A106" s="21"/>
      <c r="B106" s="19"/>
      <c r="C106" s="20"/>
      <c r="D106" s="19"/>
      <c r="E106" s="19"/>
      <c r="F106" s="19"/>
    </row>
    <row r="107" spans="1:6" x14ac:dyDescent="0.3">
      <c r="A107" s="21"/>
      <c r="B107" s="19"/>
      <c r="C107" s="20"/>
      <c r="D107" s="19"/>
      <c r="E107" s="19"/>
      <c r="F107" s="19"/>
    </row>
    <row r="108" spans="1:6" x14ac:dyDescent="0.3">
      <c r="A108" s="21"/>
      <c r="B108" s="19"/>
      <c r="C108" s="20"/>
      <c r="D108" s="19"/>
      <c r="E108" s="19"/>
      <c r="F108" s="19"/>
    </row>
    <row r="109" spans="1:6" x14ac:dyDescent="0.3">
      <c r="A109" s="21"/>
      <c r="B109" s="19"/>
      <c r="C109" s="20"/>
      <c r="D109" s="19"/>
      <c r="E109" s="19"/>
      <c r="F109" s="19"/>
    </row>
    <row r="110" spans="1:6" x14ac:dyDescent="0.3">
      <c r="A110" s="21"/>
      <c r="B110" s="19"/>
      <c r="C110" s="20"/>
      <c r="D110" s="19"/>
      <c r="E110" s="19"/>
      <c r="F110" s="19"/>
    </row>
    <row r="111" spans="1:6" x14ac:dyDescent="0.3">
      <c r="A111" s="21"/>
      <c r="B111" s="19"/>
      <c r="C111" s="20"/>
      <c r="D111" s="19"/>
      <c r="E111" s="19"/>
      <c r="F111" s="19"/>
    </row>
    <row r="112" spans="1:6" x14ac:dyDescent="0.3">
      <c r="A112" s="21"/>
      <c r="B112" s="19"/>
      <c r="C112" s="20"/>
      <c r="D112" s="19"/>
      <c r="E112" s="19"/>
      <c r="F112" s="19"/>
    </row>
    <row r="113" spans="1:6" x14ac:dyDescent="0.3">
      <c r="A113" s="21"/>
      <c r="B113" s="19"/>
      <c r="C113" s="20"/>
      <c r="D113" s="19"/>
      <c r="E113" s="19"/>
      <c r="F113" s="19"/>
    </row>
    <row r="114" spans="1:6" x14ac:dyDescent="0.3">
      <c r="A114" s="21"/>
      <c r="B114" s="19"/>
      <c r="C114" s="20"/>
      <c r="D114" s="19"/>
      <c r="E114" s="19"/>
      <c r="F114" s="19"/>
    </row>
    <row r="115" spans="1:6" x14ac:dyDescent="0.3">
      <c r="A115" s="21"/>
      <c r="B115" s="19"/>
      <c r="C115" s="20"/>
      <c r="D115" s="19"/>
      <c r="E115" s="19"/>
      <c r="F115" s="19"/>
    </row>
    <row r="116" spans="1:6" x14ac:dyDescent="0.3">
      <c r="A116" s="21"/>
      <c r="B116" s="19"/>
      <c r="C116" s="20"/>
      <c r="D116" s="19"/>
      <c r="E116" s="19"/>
      <c r="F116" s="19"/>
    </row>
    <row r="117" spans="1:6" x14ac:dyDescent="0.3">
      <c r="A117" s="21"/>
      <c r="B117" s="19"/>
      <c r="C117" s="20"/>
      <c r="D117" s="19"/>
      <c r="E117" s="19"/>
      <c r="F117" s="19"/>
    </row>
    <row r="118" spans="1:6" x14ac:dyDescent="0.3">
      <c r="A118" s="21"/>
      <c r="B118" s="19"/>
      <c r="C118" s="20"/>
      <c r="D118" s="19"/>
      <c r="E118" s="19"/>
      <c r="F118" s="19"/>
    </row>
    <row r="119" spans="1:6" x14ac:dyDescent="0.3">
      <c r="A119" s="21"/>
      <c r="B119" s="19"/>
      <c r="C119" s="20"/>
      <c r="D119" s="19"/>
      <c r="E119" s="19"/>
      <c r="F119" s="19"/>
    </row>
    <row r="120" spans="1:6" x14ac:dyDescent="0.3">
      <c r="A120" s="21"/>
      <c r="B120" s="19"/>
      <c r="C120" s="20"/>
      <c r="D120" s="19"/>
      <c r="E120" s="19"/>
      <c r="F120" s="19"/>
    </row>
    <row r="121" spans="1:6" x14ac:dyDescent="0.3">
      <c r="A121" s="21"/>
      <c r="B121" s="19"/>
      <c r="C121" s="20"/>
      <c r="D121" s="19"/>
      <c r="E121" s="19"/>
      <c r="F121" s="19"/>
    </row>
    <row r="122" spans="1:6" x14ac:dyDescent="0.3">
      <c r="A122" s="21"/>
      <c r="B122" s="19"/>
      <c r="C122" s="20"/>
      <c r="D122" s="19"/>
      <c r="E122" s="19"/>
      <c r="F122" s="19"/>
    </row>
    <row r="123" spans="1:6" x14ac:dyDescent="0.3">
      <c r="A123" s="21"/>
      <c r="B123" s="19"/>
      <c r="C123" s="20"/>
      <c r="D123" s="19"/>
      <c r="E123" s="19"/>
      <c r="F123" s="19"/>
    </row>
    <row r="124" spans="1:6" x14ac:dyDescent="0.3">
      <c r="A124" s="21"/>
      <c r="B124" s="19"/>
      <c r="C124" s="20"/>
      <c r="D124" s="19"/>
      <c r="E124" s="19"/>
      <c r="F124" s="19"/>
    </row>
    <row r="125" spans="1:6" x14ac:dyDescent="0.3">
      <c r="A125" s="21"/>
      <c r="B125" s="19"/>
      <c r="C125" s="20"/>
      <c r="D125" s="19"/>
      <c r="E125" s="19"/>
      <c r="F125" s="19"/>
    </row>
    <row r="126" spans="1:6" x14ac:dyDescent="0.3">
      <c r="A126" s="21"/>
      <c r="B126" s="19"/>
      <c r="C126" s="20"/>
      <c r="D126" s="19"/>
      <c r="E126" s="19"/>
      <c r="F126" s="19"/>
    </row>
    <row r="127" spans="1:6" x14ac:dyDescent="0.3">
      <c r="A127" s="21"/>
      <c r="B127" s="19"/>
      <c r="C127" s="20"/>
      <c r="D127" s="19"/>
      <c r="E127" s="19"/>
      <c r="F127" s="19"/>
    </row>
    <row r="128" spans="1:6" x14ac:dyDescent="0.3">
      <c r="A128" s="21"/>
      <c r="B128" s="19"/>
      <c r="C128" s="20"/>
      <c r="D128" s="19"/>
      <c r="E128" s="19"/>
      <c r="F128" s="19"/>
    </row>
    <row r="129" spans="1:6" x14ac:dyDescent="0.3">
      <c r="A129" s="21"/>
      <c r="B129" s="19"/>
      <c r="C129" s="20"/>
      <c r="D129" s="19"/>
      <c r="E129" s="19"/>
      <c r="F129" s="19"/>
    </row>
    <row r="130" spans="1:6" x14ac:dyDescent="0.3">
      <c r="A130" s="21"/>
      <c r="B130" s="19"/>
      <c r="C130" s="20"/>
      <c r="D130" s="19"/>
      <c r="E130" s="19"/>
      <c r="F130" s="19"/>
    </row>
    <row r="131" spans="1:6" x14ac:dyDescent="0.3">
      <c r="A131" s="21"/>
      <c r="B131" s="19"/>
      <c r="C131" s="20"/>
      <c r="D131" s="19"/>
      <c r="E131" s="19"/>
      <c r="F131" s="19"/>
    </row>
    <row r="132" spans="1:6" x14ac:dyDescent="0.3">
      <c r="A132" s="21"/>
      <c r="B132" s="19"/>
      <c r="C132" s="20"/>
      <c r="D132" s="19"/>
      <c r="E132" s="19"/>
      <c r="F132" s="19"/>
    </row>
    <row r="133" spans="1:6" x14ac:dyDescent="0.3">
      <c r="A133" s="21"/>
      <c r="B133" s="19"/>
      <c r="C133" s="20"/>
      <c r="D133" s="19"/>
      <c r="E133" s="19"/>
      <c r="F133" s="19"/>
    </row>
    <row r="134" spans="1:6" x14ac:dyDescent="0.3">
      <c r="A134" s="21"/>
      <c r="B134" s="19"/>
      <c r="C134" s="20"/>
      <c r="D134" s="19"/>
      <c r="E134" s="19"/>
      <c r="F134" s="19"/>
    </row>
    <row r="135" spans="1:6" x14ac:dyDescent="0.3">
      <c r="A135" s="21"/>
      <c r="B135" s="19"/>
      <c r="C135" s="20"/>
      <c r="D135" s="19"/>
      <c r="E135" s="19"/>
      <c r="F135" s="19"/>
    </row>
    <row r="136" spans="1:6" x14ac:dyDescent="0.3">
      <c r="A136" s="21"/>
      <c r="B136" s="19"/>
      <c r="C136" s="20"/>
      <c r="D136" s="19"/>
      <c r="E136" s="19"/>
      <c r="F136" s="19"/>
    </row>
    <row r="137" spans="1:6" x14ac:dyDescent="0.3">
      <c r="A137" s="21"/>
      <c r="B137" s="19"/>
      <c r="C137" s="20"/>
      <c r="D137" s="19"/>
      <c r="E137" s="19"/>
      <c r="F137" s="19"/>
    </row>
    <row r="138" spans="1:6" x14ac:dyDescent="0.3">
      <c r="A138" s="21"/>
      <c r="B138" s="19"/>
      <c r="C138" s="20"/>
      <c r="D138" s="19"/>
      <c r="E138" s="19"/>
      <c r="F138" s="19"/>
    </row>
    <row r="139" spans="1:6" x14ac:dyDescent="0.3">
      <c r="A139" s="21"/>
      <c r="B139" s="19"/>
      <c r="C139" s="20"/>
      <c r="D139" s="19"/>
      <c r="E139" s="19"/>
      <c r="F139" s="19"/>
    </row>
    <row r="140" spans="1:6" x14ac:dyDescent="0.3">
      <c r="A140" s="21"/>
      <c r="B140" s="19"/>
      <c r="C140" s="20"/>
      <c r="D140" s="19"/>
      <c r="E140" s="19"/>
      <c r="F140" s="19"/>
    </row>
    <row r="141" spans="1:6" x14ac:dyDescent="0.3">
      <c r="A141" s="21"/>
      <c r="B141" s="19"/>
      <c r="C141" s="20"/>
      <c r="D141" s="19"/>
      <c r="E141" s="19"/>
      <c r="F141" s="19"/>
    </row>
    <row r="142" spans="1:6" x14ac:dyDescent="0.3">
      <c r="A142" s="21"/>
      <c r="B142" s="19"/>
      <c r="C142" s="20"/>
      <c r="D142" s="19"/>
      <c r="E142" s="19"/>
      <c r="F142" s="19"/>
    </row>
    <row r="143" spans="1:6" x14ac:dyDescent="0.3">
      <c r="A143" s="21"/>
      <c r="B143" s="19"/>
      <c r="C143" s="20"/>
      <c r="D143" s="19"/>
      <c r="E143" s="19"/>
      <c r="F143" s="19"/>
    </row>
    <row r="144" spans="1:6" x14ac:dyDescent="0.3">
      <c r="A144" s="21"/>
      <c r="B144" s="19"/>
      <c r="C144" s="20"/>
      <c r="D144" s="19"/>
      <c r="E144" s="19"/>
      <c r="F144" s="19"/>
    </row>
    <row r="145" spans="1:6" x14ac:dyDescent="0.3">
      <c r="A145" s="21"/>
      <c r="B145" s="19"/>
      <c r="C145" s="20"/>
      <c r="D145" s="19"/>
      <c r="E145" s="19"/>
      <c r="F145" s="19"/>
    </row>
    <row r="146" spans="1:6" x14ac:dyDescent="0.3">
      <c r="A146" s="21"/>
      <c r="B146" s="19"/>
      <c r="C146" s="20"/>
      <c r="D146" s="19"/>
      <c r="E146" s="19"/>
      <c r="F146" s="19"/>
    </row>
    <row r="147" spans="1:6" x14ac:dyDescent="0.3">
      <c r="A147" s="21"/>
      <c r="B147" s="19"/>
      <c r="C147" s="20"/>
      <c r="D147" s="19"/>
      <c r="E147" s="19"/>
      <c r="F147" s="19"/>
    </row>
    <row r="148" spans="1:6" x14ac:dyDescent="0.3">
      <c r="A148" s="21"/>
      <c r="B148" s="19"/>
      <c r="C148" s="20"/>
      <c r="D148" s="19"/>
      <c r="E148" s="19"/>
      <c r="F148" s="19"/>
    </row>
    <row r="149" spans="1:6" x14ac:dyDescent="0.3">
      <c r="A149" s="21"/>
      <c r="B149" s="19"/>
      <c r="C149" s="20"/>
      <c r="D149" s="19"/>
      <c r="E149" s="19"/>
      <c r="F149" s="19"/>
    </row>
    <row r="150" spans="1:6" x14ac:dyDescent="0.3">
      <c r="A150" s="21"/>
      <c r="B150" s="19"/>
      <c r="C150" s="20"/>
      <c r="D150" s="19"/>
      <c r="E150" s="19"/>
      <c r="F150" s="19"/>
    </row>
    <row r="151" spans="1:6" x14ac:dyDescent="0.3">
      <c r="A151" s="21"/>
      <c r="B151" s="19"/>
      <c r="C151" s="20"/>
      <c r="D151" s="19"/>
      <c r="E151" s="19"/>
      <c r="F151" s="19"/>
    </row>
    <row r="152" spans="1:6" x14ac:dyDescent="0.3">
      <c r="A152" s="21"/>
      <c r="B152" s="19"/>
      <c r="C152" s="20"/>
      <c r="D152" s="19"/>
      <c r="E152" s="19"/>
      <c r="F152" s="19"/>
    </row>
    <row r="153" spans="1:6" x14ac:dyDescent="0.3">
      <c r="A153" s="21"/>
      <c r="B153" s="19"/>
      <c r="C153" s="20"/>
      <c r="D153" s="19"/>
      <c r="E153" s="19"/>
      <c r="F153" s="19"/>
    </row>
    <row r="154" spans="1:6" x14ac:dyDescent="0.3">
      <c r="A154" s="21"/>
      <c r="B154" s="19"/>
      <c r="C154" s="20"/>
      <c r="D154" s="19"/>
      <c r="E154" s="19"/>
      <c r="F154" s="19"/>
    </row>
    <row r="155" spans="1:6" x14ac:dyDescent="0.3">
      <c r="A155" s="21"/>
      <c r="B155" s="19"/>
      <c r="C155" s="20"/>
      <c r="D155" s="19"/>
      <c r="E155" s="19"/>
      <c r="F155" s="19"/>
    </row>
    <row r="156" spans="1:6" x14ac:dyDescent="0.3">
      <c r="A156" s="21"/>
      <c r="B156" s="19"/>
      <c r="C156" s="20"/>
      <c r="D156" s="19"/>
      <c r="E156" s="19"/>
      <c r="F156" s="19"/>
    </row>
    <row r="157" spans="1:6" x14ac:dyDescent="0.3">
      <c r="A157" s="21"/>
      <c r="B157" s="19"/>
      <c r="C157" s="20"/>
      <c r="D157" s="19"/>
      <c r="E157" s="19"/>
      <c r="F157" s="19"/>
    </row>
    <row r="158" spans="1:6" x14ac:dyDescent="0.3">
      <c r="A158" s="21"/>
      <c r="B158" s="19"/>
      <c r="C158" s="20"/>
      <c r="D158" s="19"/>
      <c r="E158" s="19"/>
      <c r="F158" s="19"/>
    </row>
    <row r="159" spans="1:6" x14ac:dyDescent="0.3">
      <c r="A159" s="21"/>
      <c r="B159" s="19"/>
      <c r="C159" s="20"/>
      <c r="D159" s="19"/>
      <c r="E159" s="19"/>
      <c r="F159" s="19"/>
    </row>
    <row r="160" spans="1:6" x14ac:dyDescent="0.3">
      <c r="A160" s="21"/>
      <c r="B160" s="19"/>
      <c r="C160" s="20"/>
      <c r="D160" s="19"/>
      <c r="E160" s="19"/>
      <c r="F160" s="19"/>
    </row>
    <row r="161" spans="1:6" x14ac:dyDescent="0.3">
      <c r="A161" s="21"/>
      <c r="B161" s="19"/>
      <c r="C161" s="20"/>
      <c r="D161" s="19"/>
      <c r="E161" s="19"/>
      <c r="F161" s="19"/>
    </row>
    <row r="162" spans="1:6" x14ac:dyDescent="0.3">
      <c r="A162" s="21"/>
      <c r="B162" s="19"/>
      <c r="C162" s="20"/>
      <c r="D162" s="19"/>
      <c r="E162" s="19"/>
      <c r="F162" s="19"/>
    </row>
    <row r="163" spans="1:6" x14ac:dyDescent="0.3">
      <c r="A163" s="21"/>
      <c r="B163" s="19"/>
      <c r="C163" s="20"/>
      <c r="D163" s="19"/>
      <c r="E163" s="19"/>
      <c r="F163" s="19"/>
    </row>
    <row r="164" spans="1:6" x14ac:dyDescent="0.3">
      <c r="A164" s="21"/>
      <c r="B164" s="19"/>
      <c r="C164" s="20"/>
      <c r="D164" s="19"/>
      <c r="E164" s="19"/>
      <c r="F164" s="19"/>
    </row>
    <row r="165" spans="1:6" x14ac:dyDescent="0.3">
      <c r="A165" s="21"/>
      <c r="B165" s="19"/>
      <c r="C165" s="20"/>
      <c r="D165" s="19"/>
      <c r="E165" s="19"/>
      <c r="F165" s="19"/>
    </row>
    <row r="166" spans="1:6" x14ac:dyDescent="0.3">
      <c r="A166" s="21"/>
      <c r="B166" s="19"/>
      <c r="C166" s="20"/>
      <c r="D166" s="19"/>
      <c r="E166" s="19"/>
      <c r="F166" s="19"/>
    </row>
    <row r="167" spans="1:6" x14ac:dyDescent="0.3">
      <c r="A167" s="21"/>
      <c r="B167" s="19"/>
      <c r="C167" s="20"/>
      <c r="D167" s="19"/>
      <c r="E167" s="19"/>
      <c r="F167" s="19"/>
    </row>
    <row r="168" spans="1:6" x14ac:dyDescent="0.3">
      <c r="A168" s="21"/>
      <c r="B168" s="19"/>
      <c r="C168" s="20"/>
      <c r="D168" s="19"/>
      <c r="E168" s="19"/>
      <c r="F168" s="19"/>
    </row>
    <row r="169" spans="1:6" x14ac:dyDescent="0.3">
      <c r="A169" s="21"/>
      <c r="B169" s="19"/>
      <c r="C169" s="20"/>
      <c r="D169" s="19"/>
      <c r="E169" s="19"/>
      <c r="F169" s="19"/>
    </row>
    <row r="170" spans="1:6" x14ac:dyDescent="0.3">
      <c r="A170" s="21"/>
      <c r="B170" s="19"/>
      <c r="C170" s="20"/>
      <c r="D170" s="19"/>
      <c r="E170" s="19"/>
      <c r="F170" s="19"/>
    </row>
    <row r="171" spans="1:6" x14ac:dyDescent="0.3">
      <c r="A171" s="21"/>
      <c r="B171" s="19"/>
      <c r="C171" s="20"/>
      <c r="D171" s="19"/>
      <c r="E171" s="19"/>
      <c r="F171" s="19"/>
    </row>
    <row r="172" spans="1:6" x14ac:dyDescent="0.3">
      <c r="A172" s="21"/>
      <c r="B172" s="19"/>
      <c r="C172" s="20"/>
      <c r="D172" s="19"/>
      <c r="E172" s="19"/>
      <c r="F172" s="19"/>
    </row>
    <row r="173" spans="1:6" x14ac:dyDescent="0.3">
      <c r="A173" s="21"/>
      <c r="B173" s="19"/>
      <c r="C173" s="20"/>
      <c r="D173" s="19"/>
      <c r="E173" s="19"/>
      <c r="F173" s="19"/>
    </row>
    <row r="174" spans="1:6" x14ac:dyDescent="0.3">
      <c r="A174" s="21"/>
      <c r="B174" s="19"/>
      <c r="C174" s="20"/>
      <c r="D174" s="19"/>
      <c r="E174" s="19"/>
      <c r="F174" s="19"/>
    </row>
    <row r="175" spans="1:6" x14ac:dyDescent="0.3">
      <c r="A175" s="21"/>
      <c r="B175" s="19"/>
      <c r="C175" s="20"/>
      <c r="D175" s="19"/>
      <c r="E175" s="19"/>
      <c r="F175" s="19"/>
    </row>
    <row r="176" spans="1:6" x14ac:dyDescent="0.3">
      <c r="A176" s="21"/>
      <c r="B176" s="19"/>
      <c r="C176" s="20"/>
      <c r="D176" s="19"/>
      <c r="E176" s="19"/>
      <c r="F176" s="19"/>
    </row>
    <row r="177" spans="1:6" x14ac:dyDescent="0.3">
      <c r="A177" s="21"/>
      <c r="B177" s="19"/>
      <c r="C177" s="20"/>
      <c r="D177" s="19"/>
      <c r="E177" s="19"/>
      <c r="F177" s="19"/>
    </row>
    <row r="178" spans="1:6" x14ac:dyDescent="0.3">
      <c r="A178" s="21"/>
      <c r="B178" s="19"/>
      <c r="C178" s="20"/>
      <c r="D178" s="19"/>
      <c r="E178" s="19"/>
      <c r="F178" s="19"/>
    </row>
    <row r="179" spans="1:6" x14ac:dyDescent="0.3">
      <c r="A179" s="21"/>
      <c r="B179" s="19"/>
      <c r="C179" s="20"/>
      <c r="D179" s="19"/>
      <c r="E179" s="19"/>
      <c r="F179" s="19"/>
    </row>
    <row r="180" spans="1:6" x14ac:dyDescent="0.3">
      <c r="A180" s="21"/>
      <c r="B180" s="19"/>
      <c r="C180" s="20"/>
      <c r="D180" s="19"/>
      <c r="E180" s="19"/>
      <c r="F180" s="19"/>
    </row>
    <row r="181" spans="1:6" x14ac:dyDescent="0.3">
      <c r="A181" s="21"/>
      <c r="B181" s="19"/>
      <c r="C181" s="20"/>
      <c r="D181" s="19"/>
      <c r="E181" s="19"/>
      <c r="F181" s="19"/>
    </row>
    <row r="182" spans="1:6" x14ac:dyDescent="0.3">
      <c r="A182" s="21"/>
      <c r="B182" s="19"/>
      <c r="C182" s="20"/>
      <c r="D182" s="19"/>
      <c r="E182" s="19"/>
      <c r="F182" s="19"/>
    </row>
    <row r="183" spans="1:6" x14ac:dyDescent="0.3">
      <c r="A183" s="21"/>
      <c r="B183" s="19"/>
      <c r="C183" s="20"/>
      <c r="D183" s="19"/>
      <c r="E183" s="19"/>
      <c r="F183" s="19"/>
    </row>
    <row r="184" spans="1:6" x14ac:dyDescent="0.3">
      <c r="A184" s="21"/>
      <c r="B184" s="19"/>
      <c r="C184" s="20"/>
      <c r="D184" s="19"/>
      <c r="E184" s="19"/>
      <c r="F184" s="19"/>
    </row>
    <row r="185" spans="1:6" x14ac:dyDescent="0.3">
      <c r="A185" s="21"/>
      <c r="B185" s="19"/>
      <c r="C185" s="20"/>
      <c r="D185" s="19"/>
      <c r="E185" s="19"/>
      <c r="F185" s="19"/>
    </row>
    <row r="186" spans="1:6" x14ac:dyDescent="0.3">
      <c r="A186" s="21"/>
      <c r="B186" s="19"/>
      <c r="C186" s="20"/>
      <c r="D186" s="19"/>
      <c r="E186" s="19"/>
      <c r="F186" s="19"/>
    </row>
    <row r="187" spans="1:6" x14ac:dyDescent="0.3">
      <c r="A187" s="21"/>
      <c r="B187" s="19"/>
      <c r="C187" s="20"/>
      <c r="D187" s="19"/>
      <c r="E187" s="19"/>
      <c r="F187" s="19"/>
    </row>
    <row r="188" spans="1:6" x14ac:dyDescent="0.3">
      <c r="A188" s="21"/>
      <c r="B188" s="19"/>
      <c r="C188" s="20"/>
      <c r="D188" s="19"/>
      <c r="E188" s="19"/>
      <c r="F188" s="19"/>
    </row>
    <row r="189" spans="1:6" x14ac:dyDescent="0.3">
      <c r="A189" s="21"/>
      <c r="B189" s="19"/>
      <c r="C189" s="20"/>
      <c r="D189" s="19"/>
      <c r="E189" s="19"/>
      <c r="F189" s="19"/>
    </row>
    <row r="190" spans="1:6" x14ac:dyDescent="0.3">
      <c r="A190" s="21"/>
      <c r="B190" s="19"/>
      <c r="C190" s="20"/>
      <c r="D190" s="19"/>
      <c r="E190" s="19"/>
      <c r="F190" s="19"/>
    </row>
    <row r="191" spans="1:6" x14ac:dyDescent="0.3">
      <c r="A191" s="21"/>
      <c r="B191" s="19"/>
      <c r="C191" s="20"/>
      <c r="D191" s="19"/>
      <c r="E191" s="19"/>
      <c r="F191" s="19"/>
    </row>
    <row r="192" spans="1:6" x14ac:dyDescent="0.3">
      <c r="A192" s="21"/>
      <c r="B192" s="19"/>
      <c r="C192" s="20"/>
      <c r="D192" s="19"/>
      <c r="E192" s="19"/>
      <c r="F192" s="19"/>
    </row>
    <row r="193" spans="1:6" x14ac:dyDescent="0.3">
      <c r="A193" s="21"/>
      <c r="B193" s="19"/>
      <c r="C193" s="20"/>
      <c r="D193" s="19"/>
      <c r="E193" s="19"/>
      <c r="F193" s="19"/>
    </row>
    <row r="194" spans="1:6" x14ac:dyDescent="0.3">
      <c r="A194" s="21"/>
      <c r="B194" s="19"/>
      <c r="C194" s="20"/>
      <c r="D194" s="19"/>
      <c r="E194" s="19"/>
      <c r="F194" s="19"/>
    </row>
    <row r="195" spans="1:6" x14ac:dyDescent="0.3">
      <c r="A195" s="21"/>
      <c r="B195" s="19"/>
      <c r="C195" s="20"/>
      <c r="D195" s="19"/>
      <c r="E195" s="19"/>
      <c r="F195" s="19"/>
    </row>
    <row r="196" spans="1:6" x14ac:dyDescent="0.3">
      <c r="A196" s="21"/>
      <c r="B196" s="19"/>
      <c r="C196" s="20"/>
      <c r="D196" s="19"/>
      <c r="E196" s="19"/>
      <c r="F196" s="19"/>
    </row>
    <row r="197" spans="1:6" x14ac:dyDescent="0.3">
      <c r="A197" s="21"/>
      <c r="B197" s="19"/>
      <c r="C197" s="20"/>
      <c r="D197" s="19"/>
      <c r="E197" s="19"/>
      <c r="F197" s="19"/>
    </row>
    <row r="198" spans="1:6" x14ac:dyDescent="0.3">
      <c r="A198" s="21"/>
      <c r="B198" s="19"/>
      <c r="C198" s="20"/>
      <c r="D198" s="19"/>
      <c r="E198" s="19"/>
      <c r="F198" s="19"/>
    </row>
    <row r="199" spans="1:6" x14ac:dyDescent="0.3">
      <c r="A199" s="21"/>
      <c r="B199" s="19"/>
      <c r="C199" s="20"/>
      <c r="D199" s="19"/>
      <c r="E199" s="19"/>
      <c r="F199" s="19"/>
    </row>
    <row r="200" spans="1:6" x14ac:dyDescent="0.3">
      <c r="A200" s="21"/>
      <c r="B200" s="19"/>
      <c r="C200" s="20"/>
      <c r="D200" s="19"/>
      <c r="E200" s="19"/>
      <c r="F200" s="19"/>
    </row>
    <row r="201" spans="1:6" x14ac:dyDescent="0.3">
      <c r="A201" s="21"/>
      <c r="B201" s="19"/>
      <c r="C201" s="20"/>
      <c r="D201" s="19"/>
      <c r="E201" s="19"/>
      <c r="F201" s="19"/>
    </row>
    <row r="202" spans="1:6" x14ac:dyDescent="0.3">
      <c r="A202" s="21"/>
      <c r="B202" s="19"/>
      <c r="C202" s="20"/>
      <c r="D202" s="19"/>
      <c r="E202" s="19"/>
      <c r="F202" s="19"/>
    </row>
    <row r="203" spans="1:6" x14ac:dyDescent="0.3">
      <c r="A203" s="21"/>
      <c r="B203" s="19"/>
      <c r="C203" s="20"/>
      <c r="D203" s="19"/>
      <c r="E203" s="19"/>
      <c r="F203" s="19"/>
    </row>
    <row r="204" spans="1:6" x14ac:dyDescent="0.3">
      <c r="A204" s="21"/>
      <c r="B204" s="19"/>
      <c r="C204" s="20"/>
      <c r="D204" s="19"/>
      <c r="E204" s="19"/>
      <c r="F204" s="19"/>
    </row>
    <row r="205" spans="1:6" x14ac:dyDescent="0.3">
      <c r="A205" s="21"/>
      <c r="B205" s="19"/>
      <c r="C205" s="20"/>
      <c r="D205" s="19"/>
      <c r="E205" s="19"/>
      <c r="F205" s="19"/>
    </row>
    <row r="206" spans="1:6" x14ac:dyDescent="0.3">
      <c r="A206" s="21"/>
      <c r="B206" s="19"/>
      <c r="C206" s="20"/>
      <c r="D206" s="19"/>
      <c r="E206" s="19"/>
      <c r="F206" s="19"/>
    </row>
    <row r="207" spans="1:6" x14ac:dyDescent="0.3">
      <c r="A207" s="21"/>
      <c r="B207" s="19"/>
      <c r="C207" s="20"/>
      <c r="D207" s="19"/>
      <c r="E207" s="19"/>
      <c r="F207" s="19"/>
    </row>
    <row r="208" spans="1:6" x14ac:dyDescent="0.3">
      <c r="A208" s="21"/>
      <c r="B208" s="19"/>
      <c r="C208" s="20"/>
      <c r="D208" s="19"/>
      <c r="E208" s="19"/>
      <c r="F208" s="19"/>
    </row>
    <row r="209" spans="1:6" x14ac:dyDescent="0.3">
      <c r="A209" s="21"/>
      <c r="B209" s="19"/>
      <c r="C209" s="20"/>
      <c r="D209" s="19"/>
      <c r="E209" s="19"/>
      <c r="F209" s="19"/>
    </row>
    <row r="210" spans="1:6" x14ac:dyDescent="0.3">
      <c r="A210" s="21"/>
      <c r="B210" s="19"/>
      <c r="C210" s="20"/>
      <c r="D210" s="19"/>
      <c r="E210" s="19"/>
      <c r="F210" s="19"/>
    </row>
    <row r="211" spans="1:6" x14ac:dyDescent="0.3">
      <c r="A211" s="21"/>
      <c r="B211" s="19"/>
      <c r="C211" s="20"/>
      <c r="D211" s="19"/>
      <c r="E211" s="19"/>
      <c r="F211" s="19"/>
    </row>
    <row r="212" spans="1:6" x14ac:dyDescent="0.3">
      <c r="A212" s="21"/>
      <c r="B212" s="19"/>
      <c r="C212" s="20"/>
      <c r="D212" s="19"/>
      <c r="E212" s="19"/>
      <c r="F212" s="19"/>
    </row>
    <row r="213" spans="1:6" x14ac:dyDescent="0.3">
      <c r="A213" s="21"/>
      <c r="B213" s="19"/>
      <c r="C213" s="20"/>
      <c r="D213" s="19"/>
      <c r="E213" s="19"/>
      <c r="F213" s="19"/>
    </row>
    <row r="214" spans="1:6" x14ac:dyDescent="0.3">
      <c r="A214" s="21"/>
      <c r="B214" s="19"/>
      <c r="C214" s="20"/>
      <c r="D214" s="19"/>
      <c r="E214" s="19"/>
      <c r="F214" s="19"/>
    </row>
    <row r="215" spans="1:6" x14ac:dyDescent="0.3">
      <c r="A215" s="21"/>
      <c r="B215" s="19"/>
      <c r="C215" s="20"/>
      <c r="D215" s="19"/>
      <c r="E215" s="19"/>
      <c r="F215" s="19"/>
    </row>
    <row r="216" spans="1:6" x14ac:dyDescent="0.3">
      <c r="A216" s="21"/>
      <c r="B216" s="19"/>
      <c r="C216" s="20"/>
      <c r="D216" s="19"/>
      <c r="E216" s="19"/>
      <c r="F216" s="19"/>
    </row>
    <row r="217" spans="1:6" x14ac:dyDescent="0.3">
      <c r="A217" s="21"/>
      <c r="B217" s="19"/>
      <c r="C217" s="20"/>
      <c r="D217" s="19"/>
      <c r="E217" s="19"/>
      <c r="F217" s="19"/>
    </row>
    <row r="218" spans="1:6" x14ac:dyDescent="0.3">
      <c r="A218" s="21"/>
      <c r="B218" s="19"/>
      <c r="C218" s="20"/>
      <c r="D218" s="19"/>
      <c r="E218" s="19"/>
      <c r="F218" s="19"/>
    </row>
    <row r="219" spans="1:6" x14ac:dyDescent="0.3">
      <c r="A219" s="21"/>
      <c r="B219" s="19"/>
      <c r="C219" s="20"/>
      <c r="D219" s="19"/>
      <c r="E219" s="19"/>
      <c r="F219" s="19"/>
    </row>
    <row r="220" spans="1:6" x14ac:dyDescent="0.3">
      <c r="A220" s="21"/>
      <c r="B220" s="19"/>
      <c r="C220" s="20"/>
      <c r="D220" s="19"/>
      <c r="E220" s="19"/>
      <c r="F220" s="19"/>
    </row>
    <row r="221" spans="1:6" x14ac:dyDescent="0.3">
      <c r="A221" s="21"/>
      <c r="B221" s="19"/>
      <c r="C221" s="20"/>
      <c r="D221" s="19"/>
      <c r="E221" s="19"/>
      <c r="F221" s="19"/>
    </row>
    <row r="222" spans="1:6" x14ac:dyDescent="0.3">
      <c r="A222" s="21"/>
      <c r="B222" s="19"/>
      <c r="C222" s="20"/>
      <c r="D222" s="19"/>
      <c r="E222" s="19"/>
      <c r="F222" s="19"/>
    </row>
    <row r="223" spans="1:6" x14ac:dyDescent="0.3">
      <c r="A223" s="21"/>
      <c r="B223" s="19"/>
      <c r="C223" s="20"/>
      <c r="D223" s="19"/>
      <c r="E223" s="19"/>
      <c r="F223" s="19"/>
    </row>
    <row r="224" spans="1:6" x14ac:dyDescent="0.3">
      <c r="A224" s="21"/>
      <c r="B224" s="19"/>
      <c r="C224" s="20"/>
      <c r="D224" s="19"/>
      <c r="E224" s="19"/>
      <c r="F224" s="19"/>
    </row>
    <row r="225" spans="1:6" x14ac:dyDescent="0.3">
      <c r="A225" s="21"/>
      <c r="B225" s="19"/>
      <c r="C225" s="20"/>
      <c r="D225" s="19"/>
      <c r="E225" s="19"/>
      <c r="F225" s="19"/>
    </row>
    <row r="226" spans="1:6" x14ac:dyDescent="0.3">
      <c r="A226" s="21"/>
      <c r="B226" s="19"/>
      <c r="C226" s="20"/>
      <c r="D226" s="19"/>
      <c r="E226" s="19"/>
      <c r="F226" s="19"/>
    </row>
    <row r="227" spans="1:6" x14ac:dyDescent="0.3">
      <c r="A227" s="21"/>
      <c r="B227" s="19"/>
      <c r="C227" s="20"/>
      <c r="D227" s="19"/>
      <c r="E227" s="19"/>
      <c r="F227" s="19"/>
    </row>
    <row r="228" spans="1:6" x14ac:dyDescent="0.3">
      <c r="A228" s="21"/>
      <c r="B228" s="19"/>
      <c r="C228" s="20"/>
      <c r="D228" s="19"/>
      <c r="E228" s="19"/>
      <c r="F228" s="19"/>
    </row>
    <row r="229" spans="1:6" x14ac:dyDescent="0.3">
      <c r="A229" s="21"/>
      <c r="B229" s="19"/>
      <c r="C229" s="20"/>
      <c r="D229" s="19"/>
      <c r="E229" s="19"/>
      <c r="F229" s="19"/>
    </row>
    <row r="230" spans="1:6" x14ac:dyDescent="0.3">
      <c r="A230" s="21"/>
      <c r="B230" s="19"/>
      <c r="C230" s="20"/>
      <c r="D230" s="19"/>
      <c r="E230" s="19"/>
      <c r="F230" s="19"/>
    </row>
    <row r="231" spans="1:6" x14ac:dyDescent="0.3">
      <c r="A231" s="21"/>
      <c r="B231" s="19"/>
      <c r="C231" s="20"/>
      <c r="D231" s="19"/>
      <c r="E231" s="19"/>
      <c r="F231" s="19"/>
    </row>
    <row r="232" spans="1:6" x14ac:dyDescent="0.3">
      <c r="A232" s="21"/>
      <c r="B232" s="19"/>
      <c r="C232" s="20"/>
      <c r="D232" s="19"/>
      <c r="E232" s="19"/>
      <c r="F232" s="19"/>
    </row>
    <row r="233" spans="1:6" x14ac:dyDescent="0.3">
      <c r="A233" s="21"/>
      <c r="B233" s="19"/>
      <c r="C233" s="20"/>
      <c r="D233" s="19"/>
      <c r="E233" s="19"/>
      <c r="F233" s="19"/>
    </row>
    <row r="234" spans="1:6" x14ac:dyDescent="0.3">
      <c r="A234" s="21"/>
      <c r="B234" s="19"/>
      <c r="C234" s="20"/>
      <c r="D234" s="19"/>
      <c r="E234" s="19"/>
      <c r="F234" s="19"/>
    </row>
    <row r="235" spans="1:6" x14ac:dyDescent="0.3">
      <c r="A235" s="21"/>
      <c r="B235" s="19"/>
      <c r="C235" s="20"/>
      <c r="D235" s="19"/>
      <c r="E235" s="19"/>
      <c r="F235" s="19"/>
    </row>
    <row r="236" spans="1:6" x14ac:dyDescent="0.3">
      <c r="A236" s="21"/>
      <c r="B236" s="19"/>
      <c r="C236" s="20"/>
      <c r="D236" s="19"/>
      <c r="E236" s="19"/>
      <c r="F236" s="19"/>
    </row>
    <row r="237" spans="1:6" x14ac:dyDescent="0.3">
      <c r="A237" s="21"/>
      <c r="B237" s="19"/>
      <c r="C237" s="20"/>
      <c r="D237" s="19"/>
      <c r="E237" s="19"/>
      <c r="F237" s="19"/>
    </row>
    <row r="238" spans="1:6" x14ac:dyDescent="0.3">
      <c r="A238" s="21"/>
      <c r="B238" s="19"/>
      <c r="C238" s="20"/>
      <c r="D238" s="19"/>
      <c r="E238" s="19"/>
      <c r="F238" s="19"/>
    </row>
    <row r="239" spans="1:6" x14ac:dyDescent="0.3">
      <c r="A239" s="21"/>
      <c r="B239" s="19"/>
      <c r="C239" s="20"/>
      <c r="D239" s="19"/>
      <c r="E239" s="19"/>
      <c r="F239" s="19"/>
    </row>
    <row r="240" spans="1:6" x14ac:dyDescent="0.3">
      <c r="A240" s="21"/>
      <c r="B240" s="19"/>
      <c r="C240" s="20"/>
      <c r="D240" s="19"/>
      <c r="E240" s="19"/>
      <c r="F240" s="19"/>
    </row>
    <row r="241" spans="1:6" x14ac:dyDescent="0.3">
      <c r="A241" s="21"/>
      <c r="B241" s="19"/>
      <c r="C241" s="20"/>
      <c r="D241" s="19"/>
      <c r="E241" s="19"/>
      <c r="F241" s="19"/>
    </row>
    <row r="242" spans="1:6" x14ac:dyDescent="0.3">
      <c r="A242" s="21"/>
      <c r="B242" s="19"/>
      <c r="C242" s="20"/>
      <c r="D242" s="19"/>
      <c r="E242" s="19"/>
      <c r="F242" s="19"/>
    </row>
    <row r="243" spans="1:6" x14ac:dyDescent="0.3">
      <c r="A243" s="21"/>
      <c r="B243" s="19"/>
      <c r="C243" s="20"/>
      <c r="D243" s="19"/>
      <c r="E243" s="19"/>
      <c r="F243" s="19"/>
    </row>
    <row r="244" spans="1:6" x14ac:dyDescent="0.3">
      <c r="A244" s="21"/>
      <c r="B244" s="19"/>
      <c r="C244" s="20"/>
      <c r="D244" s="19"/>
      <c r="E244" s="19"/>
      <c r="F244" s="19"/>
    </row>
    <row r="245" spans="1:6" x14ac:dyDescent="0.3">
      <c r="A245" s="21"/>
      <c r="B245" s="19"/>
      <c r="C245" s="20"/>
      <c r="D245" s="19"/>
      <c r="E245" s="19"/>
      <c r="F245" s="19"/>
    </row>
    <row r="246" spans="1:6" x14ac:dyDescent="0.3">
      <c r="A246" s="21"/>
      <c r="B246" s="19"/>
      <c r="C246" s="20"/>
      <c r="D246" s="19"/>
      <c r="E246" s="19"/>
      <c r="F246" s="19"/>
    </row>
    <row r="247" spans="1:6" x14ac:dyDescent="0.3">
      <c r="A247" s="21"/>
      <c r="B247" s="19"/>
      <c r="C247" s="20"/>
      <c r="D247" s="19"/>
      <c r="E247" s="19"/>
      <c r="F247" s="19"/>
    </row>
    <row r="248" spans="1:6" x14ac:dyDescent="0.3">
      <c r="A248" s="21"/>
      <c r="B248" s="19"/>
      <c r="C248" s="20"/>
      <c r="D248" s="19"/>
      <c r="E248" s="19"/>
      <c r="F248" s="19"/>
    </row>
    <row r="249" spans="1:6" x14ac:dyDescent="0.3">
      <c r="A249" s="21"/>
      <c r="B249" s="19"/>
      <c r="C249" s="20"/>
      <c r="D249" s="19"/>
      <c r="E249" s="19"/>
      <c r="F249" s="19"/>
    </row>
    <row r="250" spans="1:6" x14ac:dyDescent="0.3">
      <c r="A250" s="21"/>
      <c r="B250" s="19"/>
      <c r="C250" s="20"/>
      <c r="D250" s="19"/>
      <c r="E250" s="19"/>
      <c r="F250" s="19"/>
    </row>
    <row r="251" spans="1:6" x14ac:dyDescent="0.3">
      <c r="A251" s="21"/>
      <c r="B251" s="19"/>
      <c r="C251" s="20"/>
      <c r="D251" s="19"/>
      <c r="E251" s="19"/>
      <c r="F251" s="19"/>
    </row>
    <row r="252" spans="1:6" x14ac:dyDescent="0.3">
      <c r="A252" s="21"/>
      <c r="B252" s="19"/>
      <c r="C252" s="20"/>
      <c r="D252" s="19"/>
      <c r="E252" s="19"/>
      <c r="F252" s="19"/>
    </row>
    <row r="253" spans="1:6" x14ac:dyDescent="0.3">
      <c r="A253" s="21"/>
      <c r="B253" s="19"/>
      <c r="C253" s="20"/>
      <c r="D253" s="19"/>
      <c r="E253" s="19"/>
      <c r="F253" s="19"/>
    </row>
    <row r="254" spans="1:6" x14ac:dyDescent="0.3">
      <c r="A254" s="21"/>
      <c r="B254" s="19"/>
      <c r="C254" s="20"/>
      <c r="D254" s="19"/>
      <c r="E254" s="19"/>
      <c r="F254" s="19"/>
    </row>
    <row r="255" spans="1:6" x14ac:dyDescent="0.3">
      <c r="A255" s="21"/>
      <c r="B255" s="19"/>
      <c r="C255" s="20"/>
      <c r="D255" s="19"/>
      <c r="E255" s="19"/>
      <c r="F255" s="19"/>
    </row>
    <row r="256" spans="1:6" x14ac:dyDescent="0.3">
      <c r="A256" s="21"/>
      <c r="B256" s="19"/>
      <c r="C256" s="20"/>
      <c r="D256" s="19"/>
      <c r="E256" s="19"/>
      <c r="F256" s="19"/>
    </row>
    <row r="257" spans="1:6" x14ac:dyDescent="0.3">
      <c r="A257" s="21"/>
      <c r="B257" s="19"/>
      <c r="C257" s="20"/>
      <c r="D257" s="19"/>
      <c r="E257" s="19"/>
      <c r="F257" s="19"/>
    </row>
    <row r="258" spans="1:6" x14ac:dyDescent="0.3">
      <c r="A258" s="21"/>
      <c r="B258" s="19"/>
      <c r="C258" s="20"/>
      <c r="D258" s="19"/>
      <c r="E258" s="19"/>
      <c r="F258" s="19"/>
    </row>
    <row r="259" spans="1:6" x14ac:dyDescent="0.3">
      <c r="A259" s="21"/>
      <c r="B259" s="19"/>
      <c r="C259" s="20"/>
      <c r="D259" s="19"/>
      <c r="E259" s="19"/>
      <c r="F259" s="19"/>
    </row>
    <row r="260" spans="1:6" x14ac:dyDescent="0.3">
      <c r="A260" s="21"/>
      <c r="B260" s="19"/>
      <c r="C260" s="20"/>
      <c r="D260" s="19"/>
      <c r="E260" s="19"/>
      <c r="F260" s="19"/>
    </row>
    <row r="261" spans="1:6" x14ac:dyDescent="0.3">
      <c r="A261" s="21"/>
      <c r="B261" s="19"/>
      <c r="C261" s="20"/>
      <c r="D261" s="19"/>
      <c r="E261" s="19"/>
      <c r="F261" s="19"/>
    </row>
    <row r="262" spans="1:6" x14ac:dyDescent="0.3">
      <c r="A262" s="21"/>
      <c r="B262" s="19"/>
      <c r="C262" s="20"/>
      <c r="D262" s="19"/>
      <c r="E262" s="19"/>
      <c r="F262" s="19"/>
    </row>
    <row r="263" spans="1:6" x14ac:dyDescent="0.3">
      <c r="A263" s="21"/>
      <c r="B263" s="19"/>
      <c r="C263" s="20"/>
      <c r="D263" s="19"/>
      <c r="E263" s="19"/>
      <c r="F263" s="19"/>
    </row>
    <row r="264" spans="1:6" x14ac:dyDescent="0.3">
      <c r="A264" s="21"/>
      <c r="B264" s="19"/>
      <c r="C264" s="20"/>
      <c r="D264" s="19"/>
      <c r="E264" s="19"/>
      <c r="F264" s="19"/>
    </row>
    <row r="265" spans="1:6" x14ac:dyDescent="0.3">
      <c r="A265" s="21"/>
      <c r="B265" s="19"/>
      <c r="C265" s="20"/>
      <c r="D265" s="19"/>
      <c r="E265" s="19"/>
      <c r="F265" s="19"/>
    </row>
    <row r="266" spans="1:6" x14ac:dyDescent="0.3">
      <c r="A266" s="21"/>
      <c r="B266" s="19"/>
      <c r="C266" s="20"/>
      <c r="D266" s="19"/>
      <c r="E266" s="19"/>
      <c r="F266" s="19"/>
    </row>
    <row r="267" spans="1:6" x14ac:dyDescent="0.3">
      <c r="A267" s="21"/>
      <c r="B267" s="19"/>
      <c r="C267" s="20"/>
      <c r="D267" s="19"/>
      <c r="E267" s="19"/>
      <c r="F267" s="19"/>
    </row>
    <row r="268" spans="1:6" x14ac:dyDescent="0.3">
      <c r="A268" s="21"/>
      <c r="B268" s="19"/>
      <c r="C268" s="20"/>
      <c r="D268" s="19"/>
      <c r="E268" s="19"/>
      <c r="F268" s="19"/>
    </row>
    <row r="269" spans="1:6" x14ac:dyDescent="0.3">
      <c r="A269" s="21"/>
      <c r="B269" s="19"/>
      <c r="C269" s="20"/>
      <c r="D269" s="19"/>
      <c r="E269" s="19"/>
      <c r="F269" s="19"/>
    </row>
    <row r="270" spans="1:6" x14ac:dyDescent="0.3">
      <c r="A270" s="21"/>
      <c r="B270" s="19"/>
      <c r="C270" s="20"/>
      <c r="D270" s="19"/>
      <c r="E270" s="19"/>
      <c r="F270" s="19"/>
    </row>
    <row r="271" spans="1:6" x14ac:dyDescent="0.3">
      <c r="A271" s="21"/>
      <c r="B271" s="19"/>
      <c r="C271" s="20"/>
      <c r="D271" s="19"/>
      <c r="E271" s="19"/>
      <c r="F271" s="19"/>
    </row>
    <row r="272" spans="1:6" x14ac:dyDescent="0.3">
      <c r="A272" s="21"/>
      <c r="B272" s="19"/>
      <c r="C272" s="20"/>
      <c r="D272" s="19"/>
      <c r="E272" s="19"/>
      <c r="F272" s="19"/>
    </row>
    <row r="273" spans="1:6" x14ac:dyDescent="0.3">
      <c r="A273" s="21"/>
      <c r="B273" s="19"/>
      <c r="C273" s="20"/>
      <c r="D273" s="19"/>
      <c r="E273" s="19"/>
      <c r="F273" s="19"/>
    </row>
    <row r="274" spans="1:6" x14ac:dyDescent="0.3">
      <c r="A274" s="21"/>
      <c r="B274" s="19"/>
      <c r="C274" s="20"/>
      <c r="D274" s="19"/>
      <c r="E274" s="19"/>
      <c r="F274" s="19"/>
    </row>
    <row r="275" spans="1:6" x14ac:dyDescent="0.3">
      <c r="A275" s="21"/>
      <c r="B275" s="19"/>
      <c r="C275" s="20"/>
      <c r="D275" s="19"/>
      <c r="E275" s="19"/>
      <c r="F275" s="19"/>
    </row>
    <row r="276" spans="1:6" x14ac:dyDescent="0.3">
      <c r="A276" s="21"/>
      <c r="B276" s="19"/>
      <c r="C276" s="20"/>
      <c r="D276" s="19"/>
      <c r="E276" s="19"/>
      <c r="F276" s="19"/>
    </row>
    <row r="277" spans="1:6" x14ac:dyDescent="0.3">
      <c r="A277" s="21"/>
      <c r="B277" s="19"/>
      <c r="C277" s="20"/>
      <c r="D277" s="19"/>
      <c r="E277" s="19"/>
      <c r="F277" s="19"/>
    </row>
    <row r="278" spans="1:6" x14ac:dyDescent="0.3">
      <c r="A278" s="21"/>
      <c r="B278" s="19"/>
      <c r="C278" s="20"/>
      <c r="D278" s="19"/>
      <c r="E278" s="19"/>
      <c r="F278" s="19"/>
    </row>
    <row r="279" spans="1:6" x14ac:dyDescent="0.3">
      <c r="A279" s="21"/>
      <c r="B279" s="19"/>
      <c r="C279" s="20"/>
      <c r="D279" s="19"/>
      <c r="E279" s="19"/>
      <c r="F279" s="19"/>
    </row>
    <row r="280" spans="1:6" x14ac:dyDescent="0.3">
      <c r="A280" s="21"/>
      <c r="B280" s="19"/>
      <c r="C280" s="20"/>
      <c r="D280" s="19"/>
      <c r="E280" s="19"/>
      <c r="F280" s="19"/>
    </row>
    <row r="281" spans="1:6" x14ac:dyDescent="0.3">
      <c r="A281" s="21"/>
      <c r="B281" s="19"/>
      <c r="C281" s="20"/>
      <c r="D281" s="19"/>
      <c r="E281" s="19"/>
      <c r="F281" s="19"/>
    </row>
    <row r="282" spans="1:6" x14ac:dyDescent="0.3">
      <c r="A282" s="21"/>
      <c r="B282" s="19"/>
      <c r="C282" s="20"/>
      <c r="D282" s="19"/>
      <c r="E282" s="19"/>
      <c r="F282" s="19"/>
    </row>
    <row r="283" spans="1:6" x14ac:dyDescent="0.3">
      <c r="A283" s="21"/>
      <c r="B283" s="19"/>
      <c r="C283" s="20"/>
      <c r="D283" s="19"/>
      <c r="E283" s="19"/>
      <c r="F283" s="19"/>
    </row>
    <row r="284" spans="1:6" x14ac:dyDescent="0.3">
      <c r="A284" s="21"/>
      <c r="B284" s="19"/>
      <c r="C284" s="20"/>
      <c r="D284" s="19"/>
      <c r="E284" s="19"/>
      <c r="F284" s="19"/>
    </row>
    <row r="285" spans="1:6" x14ac:dyDescent="0.3">
      <c r="A285" s="21"/>
      <c r="B285" s="19"/>
      <c r="C285" s="20"/>
      <c r="D285" s="19"/>
      <c r="E285" s="19"/>
      <c r="F285" s="19"/>
    </row>
    <row r="286" spans="1:6" x14ac:dyDescent="0.3">
      <c r="A286" s="21"/>
      <c r="B286" s="19"/>
      <c r="C286" s="20"/>
      <c r="D286" s="19"/>
      <c r="E286" s="19"/>
      <c r="F286" s="19"/>
    </row>
    <row r="287" spans="1:6" x14ac:dyDescent="0.3">
      <c r="A287" s="21"/>
      <c r="B287" s="19"/>
      <c r="C287" s="20"/>
      <c r="D287" s="19"/>
      <c r="E287" s="19"/>
      <c r="F287" s="19"/>
    </row>
    <row r="288" spans="1:6" x14ac:dyDescent="0.3">
      <c r="A288" s="21"/>
      <c r="B288" s="19"/>
      <c r="C288" s="20"/>
      <c r="D288" s="19"/>
      <c r="E288" s="19"/>
      <c r="F288" s="19"/>
    </row>
    <row r="289" spans="1:6" x14ac:dyDescent="0.3">
      <c r="A289" s="21"/>
      <c r="B289" s="19"/>
      <c r="C289" s="20"/>
      <c r="D289" s="19"/>
      <c r="E289" s="19"/>
      <c r="F289" s="19"/>
    </row>
    <row r="290" spans="1:6" x14ac:dyDescent="0.3">
      <c r="A290" s="21"/>
      <c r="B290" s="19"/>
      <c r="C290" s="20"/>
      <c r="D290" s="19"/>
      <c r="E290" s="19"/>
      <c r="F290" s="19"/>
    </row>
    <row r="291" spans="1:6" x14ac:dyDescent="0.3">
      <c r="A291" s="21"/>
      <c r="B291" s="19"/>
      <c r="C291" s="20"/>
      <c r="D291" s="19"/>
      <c r="E291" s="19"/>
      <c r="F291" s="19"/>
    </row>
    <row r="292" spans="1:6" x14ac:dyDescent="0.3">
      <c r="A292" s="21"/>
      <c r="B292" s="19"/>
      <c r="C292" s="20"/>
      <c r="D292" s="19"/>
      <c r="E292" s="19"/>
      <c r="F292" s="19"/>
    </row>
    <row r="293" spans="1:6" x14ac:dyDescent="0.3">
      <c r="A293" s="21"/>
      <c r="B293" s="19"/>
      <c r="C293" s="20"/>
      <c r="D293" s="19"/>
      <c r="E293" s="19"/>
      <c r="F293" s="19"/>
    </row>
    <row r="294" spans="1:6" x14ac:dyDescent="0.3">
      <c r="A294" s="21"/>
      <c r="B294" s="19"/>
      <c r="C294" s="20"/>
      <c r="D294" s="19"/>
      <c r="E294" s="19"/>
      <c r="F294" s="19"/>
    </row>
    <row r="295" spans="1:6" x14ac:dyDescent="0.3">
      <c r="A295" s="21"/>
      <c r="B295" s="19"/>
      <c r="C295" s="20"/>
      <c r="D295" s="19"/>
      <c r="E295" s="19"/>
      <c r="F295" s="19"/>
    </row>
    <row r="296" spans="1:6" x14ac:dyDescent="0.3">
      <c r="A296" s="21"/>
      <c r="B296" s="19"/>
      <c r="C296" s="20"/>
      <c r="D296" s="19"/>
      <c r="E296" s="19"/>
      <c r="F296" s="19"/>
    </row>
    <row r="297" spans="1:6" x14ac:dyDescent="0.3">
      <c r="A297" s="21"/>
      <c r="B297" s="19"/>
      <c r="C297" s="20"/>
      <c r="D297" s="19"/>
      <c r="E297" s="19"/>
      <c r="F297" s="19"/>
    </row>
    <row r="298" spans="1:6" x14ac:dyDescent="0.3">
      <c r="A298" s="21"/>
      <c r="B298" s="19"/>
      <c r="C298" s="20"/>
      <c r="D298" s="19"/>
      <c r="E298" s="19"/>
      <c r="F298" s="19"/>
    </row>
    <row r="299" spans="1:6" x14ac:dyDescent="0.3">
      <c r="A299" s="21"/>
      <c r="B299" s="19"/>
      <c r="C299" s="20"/>
      <c r="D299" s="19"/>
      <c r="E299" s="19"/>
      <c r="F299" s="19"/>
    </row>
    <row r="300" spans="1:6" x14ac:dyDescent="0.3">
      <c r="A300" s="21"/>
      <c r="B300" s="19"/>
      <c r="C300" s="20"/>
      <c r="D300" s="19"/>
      <c r="E300" s="19"/>
      <c r="F300" s="19"/>
    </row>
    <row r="301" spans="1:6" x14ac:dyDescent="0.3">
      <c r="A301" s="21"/>
      <c r="B301" s="19"/>
      <c r="C301" s="20"/>
      <c r="D301" s="19"/>
      <c r="E301" s="19"/>
      <c r="F301" s="19"/>
    </row>
    <row r="302" spans="1:6" x14ac:dyDescent="0.3">
      <c r="A302" s="21"/>
      <c r="B302" s="19"/>
      <c r="C302" s="20"/>
      <c r="D302" s="19"/>
      <c r="E302" s="19"/>
      <c r="F302" s="19"/>
    </row>
    <row r="303" spans="1:6" x14ac:dyDescent="0.3">
      <c r="A303" s="21"/>
      <c r="B303" s="19"/>
      <c r="C303" s="20"/>
      <c r="D303" s="19"/>
      <c r="E303" s="19"/>
      <c r="F303" s="19"/>
    </row>
    <row r="304" spans="1:6" x14ac:dyDescent="0.3">
      <c r="A304" s="21"/>
      <c r="B304" s="19"/>
      <c r="C304" s="20"/>
      <c r="D304" s="19"/>
      <c r="E304" s="19"/>
      <c r="F304" s="19"/>
    </row>
    <row r="305" spans="1:6" x14ac:dyDescent="0.3">
      <c r="A305" s="21"/>
      <c r="B305" s="19"/>
      <c r="C305" s="20"/>
      <c r="D305" s="19"/>
      <c r="E305" s="19"/>
      <c r="F305" s="19"/>
    </row>
    <row r="306" spans="1:6" x14ac:dyDescent="0.3">
      <c r="A306" s="21"/>
      <c r="B306" s="19"/>
      <c r="C306" s="20"/>
      <c r="D306" s="19"/>
      <c r="E306" s="19"/>
      <c r="F306" s="19"/>
    </row>
    <row r="307" spans="1:6" x14ac:dyDescent="0.3">
      <c r="A307" s="21"/>
      <c r="B307" s="19"/>
      <c r="C307" s="20"/>
      <c r="D307" s="19"/>
      <c r="E307" s="19"/>
      <c r="F307" s="19"/>
    </row>
    <row r="308" spans="1:6" x14ac:dyDescent="0.3">
      <c r="A308" s="21"/>
      <c r="B308" s="19"/>
      <c r="C308" s="20"/>
      <c r="D308" s="19"/>
      <c r="E308" s="19"/>
      <c r="F308" s="19"/>
    </row>
    <row r="309" spans="1:6" x14ac:dyDescent="0.3">
      <c r="A309" s="21"/>
      <c r="B309" s="19"/>
      <c r="C309" s="20"/>
      <c r="D309" s="19"/>
      <c r="E309" s="19"/>
      <c r="F309" s="19"/>
    </row>
    <row r="310" spans="1:6" x14ac:dyDescent="0.3">
      <c r="A310" s="21"/>
      <c r="B310" s="19"/>
      <c r="C310" s="20"/>
      <c r="D310" s="19"/>
      <c r="E310" s="19"/>
      <c r="F310" s="19"/>
    </row>
    <row r="311" spans="1:6" x14ac:dyDescent="0.3">
      <c r="A311" s="21"/>
      <c r="B311" s="19"/>
      <c r="C311" s="20"/>
      <c r="D311" s="19"/>
      <c r="E311" s="19"/>
      <c r="F311" s="19"/>
    </row>
    <row r="312" spans="1:6" x14ac:dyDescent="0.3">
      <c r="A312" s="21"/>
      <c r="B312" s="19"/>
      <c r="C312" s="20"/>
      <c r="D312" s="19"/>
      <c r="E312" s="19"/>
      <c r="F312" s="19"/>
    </row>
    <row r="313" spans="1:6" x14ac:dyDescent="0.3">
      <c r="A313" s="21"/>
      <c r="B313" s="19"/>
      <c r="C313" s="20"/>
      <c r="D313" s="19"/>
      <c r="E313" s="19"/>
      <c r="F313" s="19"/>
    </row>
    <row r="314" spans="1:6" x14ac:dyDescent="0.3">
      <c r="A314" s="21"/>
      <c r="B314" s="19"/>
      <c r="C314" s="20"/>
      <c r="D314" s="19"/>
      <c r="E314" s="19"/>
      <c r="F314" s="19"/>
    </row>
    <row r="315" spans="1:6" x14ac:dyDescent="0.3">
      <c r="A315" s="21"/>
      <c r="B315" s="19"/>
      <c r="C315" s="20"/>
      <c r="D315" s="19"/>
      <c r="E315" s="19"/>
      <c r="F315" s="19"/>
    </row>
    <row r="316" spans="1:6" x14ac:dyDescent="0.3">
      <c r="A316" s="21"/>
      <c r="B316" s="19"/>
      <c r="C316" s="20"/>
      <c r="D316" s="19"/>
      <c r="E316" s="19"/>
      <c r="F316" s="19"/>
    </row>
    <row r="317" spans="1:6" x14ac:dyDescent="0.3">
      <c r="A317" s="21"/>
      <c r="B317" s="19"/>
      <c r="C317" s="20"/>
      <c r="D317" s="19"/>
      <c r="E317" s="19"/>
      <c r="F317" s="19"/>
    </row>
    <row r="318" spans="1:6" x14ac:dyDescent="0.3">
      <c r="A318" s="21"/>
      <c r="B318" s="19"/>
      <c r="C318" s="20"/>
      <c r="D318" s="19"/>
      <c r="E318" s="19"/>
      <c r="F318" s="19"/>
    </row>
    <row r="319" spans="1:6" x14ac:dyDescent="0.3">
      <c r="A319" s="21"/>
      <c r="B319" s="19"/>
      <c r="C319" s="20"/>
      <c r="D319" s="19"/>
      <c r="E319" s="19"/>
      <c r="F319" s="19"/>
    </row>
    <row r="320" spans="1:6" x14ac:dyDescent="0.3">
      <c r="A320" s="21"/>
      <c r="B320" s="19"/>
      <c r="C320" s="20"/>
      <c r="D320" s="19"/>
      <c r="E320" s="19"/>
      <c r="F320" s="19"/>
    </row>
    <row r="321" spans="1:6" x14ac:dyDescent="0.3">
      <c r="A321" s="21"/>
      <c r="B321" s="19"/>
      <c r="C321" s="20"/>
      <c r="D321" s="19"/>
      <c r="E321" s="19"/>
      <c r="F321" s="19"/>
    </row>
    <row r="322" spans="1:6" x14ac:dyDescent="0.3">
      <c r="A322" s="21"/>
      <c r="B322" s="19"/>
      <c r="C322" s="20"/>
      <c r="D322" s="19"/>
      <c r="E322" s="19"/>
      <c r="F322" s="19"/>
    </row>
    <row r="323" spans="1:6" x14ac:dyDescent="0.3">
      <c r="A323" s="21"/>
      <c r="B323" s="19"/>
      <c r="C323" s="20"/>
      <c r="D323" s="19"/>
      <c r="E323" s="19"/>
      <c r="F323" s="19"/>
    </row>
    <row r="324" spans="1:6" x14ac:dyDescent="0.3">
      <c r="A324" s="21"/>
      <c r="B324" s="19"/>
      <c r="C324" s="20"/>
      <c r="D324" s="19"/>
      <c r="E324" s="19"/>
      <c r="F324" s="19"/>
    </row>
    <row r="325" spans="1:6" x14ac:dyDescent="0.3">
      <c r="A325" s="21"/>
      <c r="B325" s="19"/>
      <c r="C325" s="20"/>
      <c r="D325" s="19"/>
      <c r="E325" s="19"/>
      <c r="F325" s="19"/>
    </row>
    <row r="326" spans="1:6" x14ac:dyDescent="0.3">
      <c r="A326" s="21"/>
      <c r="B326" s="19"/>
      <c r="C326" s="20"/>
      <c r="D326" s="19"/>
      <c r="E326" s="19"/>
      <c r="F326" s="19"/>
    </row>
    <row r="327" spans="1:6" x14ac:dyDescent="0.3">
      <c r="A327" s="21"/>
      <c r="B327" s="19"/>
      <c r="C327" s="20"/>
      <c r="D327" s="19"/>
      <c r="E327" s="19"/>
      <c r="F327" s="19"/>
    </row>
    <row r="328" spans="1:6" x14ac:dyDescent="0.3">
      <c r="A328" s="21"/>
      <c r="B328" s="19"/>
      <c r="C328" s="20"/>
      <c r="D328" s="19"/>
      <c r="E328" s="19"/>
      <c r="F328" s="19"/>
    </row>
    <row r="329" spans="1:6" x14ac:dyDescent="0.3">
      <c r="A329" s="21"/>
      <c r="B329" s="19"/>
      <c r="C329" s="20"/>
      <c r="D329" s="19"/>
      <c r="E329" s="19"/>
      <c r="F329" s="19"/>
    </row>
    <row r="330" spans="1:6" x14ac:dyDescent="0.3">
      <c r="A330" s="21"/>
      <c r="B330" s="19"/>
      <c r="C330" s="20"/>
      <c r="D330" s="19"/>
      <c r="E330" s="19"/>
      <c r="F330" s="19"/>
    </row>
    <row r="331" spans="1:6" x14ac:dyDescent="0.3">
      <c r="A331" s="21"/>
      <c r="B331" s="19"/>
      <c r="C331" s="20"/>
      <c r="D331" s="19"/>
      <c r="E331" s="19"/>
      <c r="F331" s="19"/>
    </row>
    <row r="332" spans="1:6" x14ac:dyDescent="0.3">
      <c r="A332" s="21"/>
      <c r="B332" s="19"/>
      <c r="C332" s="20"/>
      <c r="D332" s="19"/>
      <c r="E332" s="19"/>
      <c r="F332" s="19"/>
    </row>
    <row r="333" spans="1:6" x14ac:dyDescent="0.3">
      <c r="A333" s="21"/>
      <c r="B333" s="19"/>
      <c r="C333" s="20"/>
      <c r="D333" s="19"/>
      <c r="E333" s="19"/>
      <c r="F333" s="19"/>
    </row>
    <row r="334" spans="1:6" x14ac:dyDescent="0.3">
      <c r="A334" s="21"/>
      <c r="B334" s="19"/>
      <c r="C334" s="20"/>
      <c r="D334" s="19"/>
      <c r="E334" s="19"/>
      <c r="F334" s="19"/>
    </row>
    <row r="335" spans="1:6" x14ac:dyDescent="0.3">
      <c r="A335" s="21"/>
      <c r="B335" s="19"/>
      <c r="C335" s="20"/>
      <c r="D335" s="19"/>
      <c r="E335" s="19"/>
      <c r="F335" s="19"/>
    </row>
    <row r="336" spans="1:6" x14ac:dyDescent="0.3">
      <c r="A336" s="21"/>
      <c r="B336" s="19"/>
      <c r="C336" s="20"/>
      <c r="D336" s="19"/>
      <c r="E336" s="19"/>
      <c r="F336" s="19"/>
    </row>
    <row r="337" spans="1:6" x14ac:dyDescent="0.3">
      <c r="A337" s="21"/>
      <c r="B337" s="19"/>
      <c r="C337" s="20"/>
      <c r="D337" s="19"/>
      <c r="E337" s="19"/>
      <c r="F337" s="19"/>
    </row>
    <row r="338" spans="1:6" x14ac:dyDescent="0.3">
      <c r="A338" s="21"/>
      <c r="B338" s="19"/>
      <c r="C338" s="20"/>
      <c r="D338" s="19"/>
      <c r="E338" s="19"/>
      <c r="F338" s="19"/>
    </row>
    <row r="339" spans="1:6" x14ac:dyDescent="0.3">
      <c r="A339" s="21"/>
      <c r="B339" s="19"/>
      <c r="C339" s="20"/>
      <c r="D339" s="19"/>
      <c r="E339" s="19"/>
      <c r="F339" s="19"/>
    </row>
    <row r="340" spans="1:6" x14ac:dyDescent="0.3">
      <c r="A340" s="21"/>
      <c r="B340" s="19"/>
      <c r="C340" s="20"/>
      <c r="D340" s="19"/>
      <c r="E340" s="19"/>
      <c r="F340" s="19"/>
    </row>
    <row r="341" spans="1:6" x14ac:dyDescent="0.3">
      <c r="A341" s="21"/>
      <c r="B341" s="19"/>
      <c r="C341" s="20"/>
      <c r="D341" s="19"/>
      <c r="E341" s="19"/>
      <c r="F341" s="19"/>
    </row>
    <row r="342" spans="1:6" x14ac:dyDescent="0.3">
      <c r="A342" s="21"/>
      <c r="B342" s="19"/>
      <c r="C342" s="20"/>
      <c r="D342" s="19"/>
      <c r="E342" s="19"/>
      <c r="F342" s="19"/>
    </row>
    <row r="343" spans="1:6" x14ac:dyDescent="0.3">
      <c r="A343" s="21"/>
      <c r="B343" s="19"/>
      <c r="C343" s="20"/>
      <c r="D343" s="19"/>
      <c r="E343" s="19"/>
      <c r="F343" s="19"/>
    </row>
    <row r="344" spans="1:6" x14ac:dyDescent="0.3">
      <c r="A344" s="21"/>
      <c r="B344" s="19"/>
      <c r="C344" s="20"/>
      <c r="D344" s="19"/>
      <c r="E344" s="19"/>
      <c r="F344" s="19"/>
    </row>
    <row r="345" spans="1:6" x14ac:dyDescent="0.3">
      <c r="A345" s="21"/>
      <c r="B345" s="19"/>
      <c r="C345" s="20"/>
      <c r="D345" s="19"/>
      <c r="E345" s="19"/>
      <c r="F345" s="19"/>
    </row>
    <row r="346" spans="1:6" x14ac:dyDescent="0.3">
      <c r="A346" s="21"/>
      <c r="B346" s="19"/>
      <c r="C346" s="20"/>
      <c r="D346" s="19"/>
      <c r="E346" s="19"/>
      <c r="F346" s="19"/>
    </row>
    <row r="347" spans="1:6" x14ac:dyDescent="0.3">
      <c r="A347" s="21"/>
      <c r="B347" s="19"/>
      <c r="C347" s="20"/>
      <c r="D347" s="19"/>
      <c r="E347" s="19"/>
      <c r="F347" s="19"/>
    </row>
    <row r="348" spans="1:6" x14ac:dyDescent="0.3">
      <c r="A348" s="21"/>
      <c r="B348" s="19"/>
      <c r="C348" s="20"/>
      <c r="D348" s="19"/>
      <c r="E348" s="19"/>
      <c r="F348" s="19"/>
    </row>
    <row r="349" spans="1:6" x14ac:dyDescent="0.3">
      <c r="A349" s="21"/>
      <c r="B349" s="19"/>
      <c r="C349" s="20"/>
      <c r="D349" s="19"/>
      <c r="E349" s="19"/>
      <c r="F349" s="19"/>
    </row>
    <row r="350" spans="1:6" x14ac:dyDescent="0.3">
      <c r="A350" s="21"/>
      <c r="B350" s="19"/>
      <c r="C350" s="20"/>
      <c r="D350" s="19"/>
      <c r="E350" s="19"/>
      <c r="F350" s="19"/>
    </row>
    <row r="351" spans="1:6" x14ac:dyDescent="0.3">
      <c r="A351" s="21"/>
      <c r="B351" s="19"/>
      <c r="C351" s="20"/>
      <c r="D351" s="19"/>
      <c r="E351" s="19"/>
      <c r="F351" s="19"/>
    </row>
    <row r="352" spans="1:6" x14ac:dyDescent="0.3">
      <c r="A352" s="21"/>
      <c r="B352" s="19"/>
      <c r="C352" s="20"/>
      <c r="D352" s="19"/>
      <c r="E352" s="19"/>
      <c r="F352" s="19"/>
    </row>
    <row r="353" spans="1:6" x14ac:dyDescent="0.3">
      <c r="A353" s="21"/>
      <c r="B353" s="19"/>
      <c r="C353" s="20"/>
      <c r="D353" s="19"/>
      <c r="E353" s="19"/>
      <c r="F353" s="19"/>
    </row>
    <row r="354" spans="1:6" x14ac:dyDescent="0.3">
      <c r="A354" s="21"/>
      <c r="B354" s="19"/>
      <c r="C354" s="20"/>
      <c r="D354" s="19"/>
      <c r="E354" s="19"/>
      <c r="F354" s="19"/>
    </row>
    <row r="355" spans="1:6" x14ac:dyDescent="0.3">
      <c r="A355" s="21"/>
      <c r="B355" s="19"/>
      <c r="C355" s="20"/>
      <c r="D355" s="19"/>
      <c r="E355" s="19"/>
      <c r="F355" s="19"/>
    </row>
    <row r="356" spans="1:6" x14ac:dyDescent="0.3">
      <c r="A356" s="21"/>
      <c r="B356" s="19"/>
      <c r="C356" s="20"/>
      <c r="D356" s="19"/>
      <c r="E356" s="19"/>
      <c r="F356" s="19"/>
    </row>
    <row r="357" spans="1:6" x14ac:dyDescent="0.3">
      <c r="A357" s="21"/>
      <c r="B357" s="19"/>
      <c r="C357" s="20"/>
      <c r="D357" s="19"/>
      <c r="E357" s="19"/>
      <c r="F357" s="19"/>
    </row>
    <row r="358" spans="1:6" x14ac:dyDescent="0.3">
      <c r="A358" s="21"/>
      <c r="B358" s="19"/>
      <c r="C358" s="20"/>
      <c r="D358" s="19"/>
      <c r="E358" s="19"/>
      <c r="F358" s="19"/>
    </row>
    <row r="359" spans="1:6" x14ac:dyDescent="0.3">
      <c r="A359" s="21"/>
      <c r="B359" s="19"/>
      <c r="C359" s="20"/>
      <c r="D359" s="19"/>
      <c r="E359" s="19"/>
      <c r="F359" s="19"/>
    </row>
    <row r="360" spans="1:6" x14ac:dyDescent="0.3">
      <c r="A360" s="21"/>
      <c r="B360" s="19"/>
      <c r="C360" s="20"/>
      <c r="D360" s="19"/>
      <c r="E360" s="19"/>
      <c r="F360" s="19"/>
    </row>
    <row r="361" spans="1:6" x14ac:dyDescent="0.3">
      <c r="A361" s="21"/>
      <c r="B361" s="19"/>
      <c r="C361" s="20"/>
      <c r="D361" s="19"/>
      <c r="E361" s="19"/>
      <c r="F361" s="19"/>
    </row>
    <row r="362" spans="1:6" x14ac:dyDescent="0.3">
      <c r="A362" s="21"/>
      <c r="B362" s="19"/>
      <c r="C362" s="20"/>
      <c r="D362" s="19"/>
      <c r="E362" s="19"/>
      <c r="F362" s="19"/>
    </row>
    <row r="363" spans="1:6" x14ac:dyDescent="0.3">
      <c r="A363" s="21"/>
      <c r="B363" s="19"/>
      <c r="C363" s="20"/>
      <c r="D363" s="19"/>
      <c r="E363" s="19"/>
      <c r="F363" s="19"/>
    </row>
    <row r="364" spans="1:6" x14ac:dyDescent="0.3">
      <c r="A364" s="21"/>
      <c r="B364" s="19"/>
      <c r="C364" s="20"/>
      <c r="D364" s="19"/>
      <c r="E364" s="19"/>
      <c r="F364" s="19"/>
    </row>
    <row r="365" spans="1:6" x14ac:dyDescent="0.3">
      <c r="A365" s="21"/>
      <c r="B365" s="19"/>
      <c r="C365" s="20"/>
      <c r="D365" s="19"/>
      <c r="E365" s="19"/>
      <c r="F365" s="19"/>
    </row>
    <row r="366" spans="1:6" x14ac:dyDescent="0.3">
      <c r="A366" s="21"/>
      <c r="B366" s="19"/>
      <c r="C366" s="20"/>
      <c r="D366" s="19"/>
      <c r="E366" s="19"/>
      <c r="F366" s="19"/>
    </row>
    <row r="367" spans="1:6" x14ac:dyDescent="0.3">
      <c r="A367" s="21"/>
      <c r="B367" s="19"/>
      <c r="C367" s="20"/>
      <c r="D367" s="19"/>
      <c r="E367" s="19"/>
      <c r="F367" s="19"/>
    </row>
    <row r="368" spans="1:6" x14ac:dyDescent="0.3">
      <c r="A368" s="21"/>
      <c r="B368" s="19"/>
      <c r="C368" s="20"/>
      <c r="D368" s="19"/>
      <c r="E368" s="19"/>
      <c r="F368" s="19"/>
    </row>
    <row r="369" spans="1:6" x14ac:dyDescent="0.3">
      <c r="A369" s="21"/>
      <c r="B369" s="19"/>
      <c r="C369" s="20"/>
      <c r="D369" s="19"/>
      <c r="E369" s="19"/>
      <c r="F369" s="19"/>
    </row>
    <row r="370" spans="1:6" x14ac:dyDescent="0.3">
      <c r="A370" s="21"/>
      <c r="B370" s="19"/>
      <c r="C370" s="20"/>
      <c r="D370" s="19"/>
      <c r="E370" s="19"/>
      <c r="F370" s="19"/>
    </row>
    <row r="371" spans="1:6" x14ac:dyDescent="0.3">
      <c r="A371" s="21"/>
      <c r="B371" s="19"/>
      <c r="C371" s="20"/>
      <c r="D371" s="19"/>
      <c r="E371" s="19"/>
      <c r="F371" s="19"/>
    </row>
    <row r="372" spans="1:6" x14ac:dyDescent="0.3">
      <c r="A372" s="21"/>
      <c r="B372" s="19"/>
      <c r="C372" s="20"/>
      <c r="D372" s="19"/>
      <c r="E372" s="19"/>
      <c r="F372" s="19"/>
    </row>
    <row r="373" spans="1:6" x14ac:dyDescent="0.3">
      <c r="A373" s="21"/>
      <c r="B373" s="19"/>
      <c r="C373" s="20"/>
      <c r="D373" s="19"/>
      <c r="E373" s="19"/>
      <c r="F373" s="19"/>
    </row>
    <row r="374" spans="1:6" x14ac:dyDescent="0.3">
      <c r="A374" s="21"/>
      <c r="B374" s="19"/>
      <c r="C374" s="20"/>
      <c r="D374" s="19"/>
      <c r="E374" s="19"/>
      <c r="F374" s="19"/>
    </row>
    <row r="375" spans="1:6" x14ac:dyDescent="0.3">
      <c r="A375" s="21"/>
      <c r="B375" s="19"/>
      <c r="C375" s="20"/>
      <c r="D375" s="19"/>
      <c r="E375" s="19"/>
      <c r="F375" s="19"/>
    </row>
    <row r="376" spans="1:6" x14ac:dyDescent="0.3">
      <c r="A376" s="21"/>
      <c r="B376" s="19"/>
      <c r="C376" s="20"/>
      <c r="D376" s="19"/>
      <c r="E376" s="19"/>
      <c r="F376" s="19"/>
    </row>
    <row r="377" spans="1:6" x14ac:dyDescent="0.3">
      <c r="A377" s="21"/>
      <c r="B377" s="19"/>
      <c r="C377" s="20"/>
      <c r="D377" s="19"/>
      <c r="E377" s="19"/>
      <c r="F377" s="19"/>
    </row>
    <row r="378" spans="1:6" x14ac:dyDescent="0.3">
      <c r="A378" s="21"/>
      <c r="B378" s="19"/>
      <c r="C378" s="20"/>
      <c r="D378" s="19"/>
      <c r="E378" s="19"/>
      <c r="F378" s="19"/>
    </row>
    <row r="379" spans="1:6" x14ac:dyDescent="0.3">
      <c r="A379" s="21"/>
      <c r="B379" s="19"/>
      <c r="C379" s="20"/>
      <c r="D379" s="19"/>
      <c r="E379" s="19"/>
      <c r="F379" s="19"/>
    </row>
    <row r="380" spans="1:6" x14ac:dyDescent="0.3">
      <c r="A380" s="21"/>
      <c r="B380" s="19"/>
      <c r="C380" s="20"/>
      <c r="D380" s="19"/>
      <c r="E380" s="19"/>
      <c r="F380" s="19"/>
    </row>
    <row r="381" spans="1:6" x14ac:dyDescent="0.3">
      <c r="A381" s="21"/>
      <c r="B381" s="19"/>
      <c r="C381" s="20"/>
      <c r="D381" s="19"/>
      <c r="E381" s="19"/>
      <c r="F381" s="19"/>
    </row>
    <row r="382" spans="1:6" x14ac:dyDescent="0.3">
      <c r="A382" s="21"/>
      <c r="B382" s="19"/>
      <c r="C382" s="20"/>
      <c r="D382" s="19"/>
      <c r="E382" s="19"/>
      <c r="F382" s="19"/>
    </row>
    <row r="383" spans="1:6" x14ac:dyDescent="0.3">
      <c r="A383" s="21"/>
      <c r="B383" s="19"/>
      <c r="C383" s="20"/>
      <c r="D383" s="19"/>
      <c r="E383" s="19"/>
      <c r="F383" s="19"/>
    </row>
    <row r="384" spans="1:6" x14ac:dyDescent="0.3">
      <c r="A384" s="21"/>
      <c r="B384" s="19"/>
      <c r="C384" s="20"/>
      <c r="D384" s="19"/>
      <c r="E384" s="19"/>
      <c r="F384" s="19"/>
    </row>
    <row r="385" spans="1:6" x14ac:dyDescent="0.3">
      <c r="A385" s="21"/>
      <c r="B385" s="19"/>
      <c r="C385" s="20"/>
      <c r="D385" s="19"/>
      <c r="E385" s="19"/>
      <c r="F385" s="19"/>
    </row>
    <row r="386" spans="1:6" x14ac:dyDescent="0.3">
      <c r="A386" s="21"/>
      <c r="B386" s="19"/>
      <c r="C386" s="20"/>
      <c r="D386" s="19"/>
      <c r="E386" s="19"/>
      <c r="F386" s="19"/>
    </row>
    <row r="387" spans="1:6" x14ac:dyDescent="0.3">
      <c r="A387" s="21"/>
      <c r="B387" s="19"/>
      <c r="C387" s="20"/>
      <c r="D387" s="19"/>
      <c r="E387" s="19"/>
      <c r="F387" s="19"/>
    </row>
    <row r="388" spans="1:6" x14ac:dyDescent="0.3">
      <c r="A388" s="21"/>
      <c r="B388" s="19"/>
      <c r="C388" s="20"/>
      <c r="D388" s="19"/>
      <c r="E388" s="19"/>
      <c r="F388" s="19"/>
    </row>
    <row r="389" spans="1:6" x14ac:dyDescent="0.3">
      <c r="A389" s="21"/>
      <c r="B389" s="19"/>
      <c r="C389" s="20"/>
      <c r="D389" s="19"/>
      <c r="E389" s="19"/>
      <c r="F389" s="19"/>
    </row>
    <row r="390" spans="1:6" x14ac:dyDescent="0.3">
      <c r="A390" s="21"/>
      <c r="B390" s="19"/>
      <c r="C390" s="20"/>
      <c r="D390" s="19"/>
      <c r="E390" s="19"/>
      <c r="F390" s="19"/>
    </row>
    <row r="391" spans="1:6" x14ac:dyDescent="0.3">
      <c r="A391" s="21"/>
      <c r="B391" s="19"/>
      <c r="C391" s="20"/>
      <c r="D391" s="19"/>
      <c r="E391" s="19"/>
      <c r="F391" s="19"/>
    </row>
    <row r="392" spans="1:6" x14ac:dyDescent="0.3">
      <c r="A392" s="21"/>
      <c r="B392" s="19"/>
      <c r="C392" s="20"/>
      <c r="D392" s="19"/>
      <c r="E392" s="19"/>
      <c r="F392" s="19"/>
    </row>
    <row r="393" spans="1:6" x14ac:dyDescent="0.3">
      <c r="A393" s="21"/>
      <c r="B393" s="19"/>
      <c r="C393" s="20"/>
      <c r="D393" s="19"/>
      <c r="E393" s="19"/>
      <c r="F393" s="19"/>
    </row>
    <row r="394" spans="1:6" x14ac:dyDescent="0.3">
      <c r="A394" s="21"/>
      <c r="B394" s="19"/>
      <c r="C394" s="20"/>
      <c r="D394" s="19"/>
      <c r="E394" s="19"/>
      <c r="F394" s="19"/>
    </row>
    <row r="395" spans="1:6" x14ac:dyDescent="0.3">
      <c r="A395" s="21"/>
      <c r="B395" s="19"/>
      <c r="C395" s="20"/>
      <c r="D395" s="19"/>
      <c r="E395" s="19"/>
      <c r="F395" s="19"/>
    </row>
    <row r="396" spans="1:6" x14ac:dyDescent="0.3">
      <c r="A396" s="21"/>
      <c r="B396" s="19"/>
      <c r="C396" s="20"/>
      <c r="D396" s="19"/>
      <c r="E396" s="19"/>
      <c r="F396" s="19"/>
    </row>
    <row r="397" spans="1:6" x14ac:dyDescent="0.3">
      <c r="A397" s="21"/>
      <c r="B397" s="19"/>
      <c r="C397" s="20"/>
      <c r="D397" s="19"/>
      <c r="E397" s="19"/>
      <c r="F397" s="19"/>
    </row>
    <row r="398" spans="1:6" x14ac:dyDescent="0.3">
      <c r="A398" s="21"/>
      <c r="B398" s="19"/>
      <c r="C398" s="20"/>
      <c r="D398" s="19"/>
      <c r="E398" s="19"/>
      <c r="F398" s="19"/>
    </row>
    <row r="399" spans="1:6" x14ac:dyDescent="0.3">
      <c r="A399" s="21"/>
      <c r="B399" s="19"/>
      <c r="C399" s="20"/>
      <c r="D399" s="19"/>
      <c r="E399" s="19"/>
      <c r="F399" s="19"/>
    </row>
    <row r="400" spans="1:6" x14ac:dyDescent="0.3">
      <c r="A400" s="21"/>
      <c r="B400" s="19"/>
      <c r="C400" s="20"/>
      <c r="D400" s="19"/>
      <c r="E400" s="19"/>
      <c r="F400" s="19"/>
    </row>
    <row r="401" spans="1:6" x14ac:dyDescent="0.3">
      <c r="A401" s="21"/>
      <c r="B401" s="19"/>
      <c r="C401" s="20"/>
      <c r="D401" s="19"/>
      <c r="E401" s="19"/>
      <c r="F401" s="19"/>
    </row>
    <row r="402" spans="1:6" x14ac:dyDescent="0.3">
      <c r="A402" s="21"/>
      <c r="B402" s="19"/>
      <c r="C402" s="20"/>
      <c r="D402" s="19"/>
      <c r="E402" s="19"/>
      <c r="F402" s="19"/>
    </row>
    <row r="403" spans="1:6" x14ac:dyDescent="0.3">
      <c r="A403" s="21"/>
      <c r="B403" s="19"/>
      <c r="C403" s="20"/>
      <c r="D403" s="19"/>
      <c r="E403" s="19"/>
      <c r="F403" s="19"/>
    </row>
    <row r="404" spans="1:6" x14ac:dyDescent="0.3">
      <c r="A404" s="21"/>
      <c r="B404" s="19"/>
      <c r="C404" s="20"/>
      <c r="D404" s="19"/>
      <c r="E404" s="19"/>
      <c r="F404" s="19"/>
    </row>
    <row r="405" spans="1:6" x14ac:dyDescent="0.3">
      <c r="A405" s="21"/>
      <c r="B405" s="19"/>
      <c r="C405" s="20"/>
      <c r="D405" s="19"/>
      <c r="E405" s="19"/>
      <c r="F405" s="19"/>
    </row>
    <row r="406" spans="1:6" x14ac:dyDescent="0.3">
      <c r="A406" s="21"/>
      <c r="B406" s="19"/>
      <c r="C406" s="20"/>
      <c r="D406" s="19"/>
      <c r="E406" s="19"/>
      <c r="F406" s="19"/>
    </row>
    <row r="407" spans="1:6" x14ac:dyDescent="0.3">
      <c r="A407" s="21"/>
      <c r="B407" s="19"/>
      <c r="C407" s="20"/>
      <c r="D407" s="19"/>
      <c r="E407" s="19"/>
      <c r="F407" s="19"/>
    </row>
    <row r="408" spans="1:6" x14ac:dyDescent="0.3">
      <c r="A408" s="21"/>
      <c r="B408" s="19"/>
      <c r="C408" s="20"/>
      <c r="D408" s="19"/>
      <c r="E408" s="19"/>
      <c r="F408" s="19"/>
    </row>
    <row r="409" spans="1:6" x14ac:dyDescent="0.3">
      <c r="A409" s="21"/>
      <c r="B409" s="19"/>
      <c r="C409" s="20"/>
      <c r="D409" s="19"/>
      <c r="E409" s="19"/>
      <c r="F409" s="19"/>
    </row>
    <row r="410" spans="1:6" x14ac:dyDescent="0.3">
      <c r="A410" s="21"/>
      <c r="B410" s="19"/>
      <c r="C410" s="20"/>
      <c r="D410" s="19"/>
      <c r="E410" s="19"/>
      <c r="F410" s="19"/>
    </row>
    <row r="411" spans="1:6" x14ac:dyDescent="0.3">
      <c r="A411" s="21"/>
      <c r="B411" s="19"/>
      <c r="C411" s="20"/>
      <c r="D411" s="19"/>
      <c r="E411" s="19"/>
      <c r="F411" s="19"/>
    </row>
    <row r="412" spans="1:6" x14ac:dyDescent="0.3">
      <c r="A412" s="21"/>
      <c r="B412" s="19"/>
      <c r="C412" s="20"/>
      <c r="D412" s="19"/>
      <c r="E412" s="19"/>
      <c r="F412" s="19"/>
    </row>
    <row r="413" spans="1:6" x14ac:dyDescent="0.3">
      <c r="A413" s="21"/>
      <c r="B413" s="19"/>
      <c r="C413" s="20"/>
      <c r="D413" s="19"/>
      <c r="E413" s="19"/>
      <c r="F413" s="19"/>
    </row>
    <row r="414" spans="1:6" x14ac:dyDescent="0.3">
      <c r="A414" s="21"/>
      <c r="B414" s="19"/>
      <c r="C414" s="20"/>
      <c r="D414" s="19"/>
      <c r="E414" s="19"/>
      <c r="F414" s="19"/>
    </row>
    <row r="415" spans="1:6" x14ac:dyDescent="0.3">
      <c r="A415" s="21"/>
      <c r="B415" s="19"/>
      <c r="C415" s="20"/>
      <c r="D415" s="19"/>
      <c r="E415" s="19"/>
      <c r="F415" s="19"/>
    </row>
    <row r="416" spans="1:6" x14ac:dyDescent="0.3">
      <c r="A416" s="21"/>
      <c r="B416" s="19"/>
      <c r="C416" s="20"/>
      <c r="D416" s="19"/>
      <c r="E416" s="19"/>
      <c r="F416" s="19"/>
    </row>
    <row r="417" spans="1:6" x14ac:dyDescent="0.3">
      <c r="A417" s="21"/>
      <c r="B417" s="19"/>
      <c r="C417" s="20"/>
      <c r="D417" s="19"/>
      <c r="E417" s="19"/>
      <c r="F417" s="19"/>
    </row>
    <row r="418" spans="1:6" x14ac:dyDescent="0.3">
      <c r="A418" s="21"/>
      <c r="B418" s="19"/>
      <c r="C418" s="20"/>
      <c r="D418" s="19"/>
      <c r="E418" s="19"/>
      <c r="F418" s="19"/>
    </row>
    <row r="419" spans="1:6" x14ac:dyDescent="0.3">
      <c r="A419" s="21"/>
      <c r="B419" s="19"/>
      <c r="C419" s="20"/>
      <c r="D419" s="19"/>
      <c r="E419" s="19"/>
      <c r="F419" s="19"/>
    </row>
    <row r="420" spans="1:6" x14ac:dyDescent="0.3">
      <c r="A420" s="21"/>
      <c r="B420" s="19"/>
      <c r="C420" s="20"/>
      <c r="D420" s="19"/>
      <c r="E420" s="19"/>
      <c r="F420" s="19"/>
    </row>
    <row r="421" spans="1:6" x14ac:dyDescent="0.3">
      <c r="A421" s="21"/>
      <c r="B421" s="19"/>
      <c r="C421" s="20"/>
      <c r="D421" s="19"/>
      <c r="E421" s="19"/>
      <c r="F421" s="19"/>
    </row>
    <row r="422" spans="1:6" x14ac:dyDescent="0.3">
      <c r="A422" s="21"/>
      <c r="B422" s="19"/>
      <c r="C422" s="20"/>
      <c r="D422" s="19"/>
      <c r="E422" s="19"/>
      <c r="F422" s="19"/>
    </row>
    <row r="423" spans="1:6" x14ac:dyDescent="0.3">
      <c r="A423" s="21"/>
      <c r="B423" s="19"/>
      <c r="C423" s="20"/>
      <c r="D423" s="19"/>
      <c r="E423" s="19"/>
      <c r="F423" s="19"/>
    </row>
    <row r="424" spans="1:6" x14ac:dyDescent="0.3">
      <c r="A424" s="21"/>
      <c r="B424" s="19"/>
      <c r="C424" s="20"/>
      <c r="D424" s="19"/>
      <c r="E424" s="19"/>
      <c r="F424" s="19"/>
    </row>
    <row r="425" spans="1:6" x14ac:dyDescent="0.3">
      <c r="A425" s="21"/>
      <c r="B425" s="19"/>
      <c r="C425" s="20"/>
      <c r="D425" s="19"/>
      <c r="E425" s="19"/>
      <c r="F425" s="19"/>
    </row>
    <row r="426" spans="1:6" x14ac:dyDescent="0.3">
      <c r="A426" s="21"/>
      <c r="B426" s="19"/>
      <c r="C426" s="20"/>
      <c r="D426" s="19"/>
      <c r="E426" s="19"/>
      <c r="F426" s="19"/>
    </row>
    <row r="427" spans="1:6" x14ac:dyDescent="0.3">
      <c r="A427" s="21"/>
      <c r="B427" s="19"/>
      <c r="C427" s="20"/>
      <c r="D427" s="19"/>
      <c r="E427" s="19"/>
      <c r="F427" s="19"/>
    </row>
    <row r="428" spans="1:6" x14ac:dyDescent="0.3">
      <c r="A428" s="21"/>
      <c r="B428" s="19"/>
      <c r="C428" s="20"/>
      <c r="D428" s="19"/>
      <c r="E428" s="19"/>
      <c r="F428" s="19"/>
    </row>
    <row r="429" spans="1:6" x14ac:dyDescent="0.3">
      <c r="A429" s="21"/>
      <c r="B429" s="19"/>
      <c r="C429" s="20"/>
      <c r="D429" s="19"/>
      <c r="E429" s="19"/>
      <c r="F429" s="19"/>
    </row>
    <row r="430" spans="1:6" x14ac:dyDescent="0.3">
      <c r="A430" s="21"/>
      <c r="B430" s="19"/>
      <c r="C430" s="20"/>
      <c r="D430" s="19"/>
      <c r="E430" s="19"/>
      <c r="F430" s="19"/>
    </row>
    <row r="431" spans="1:6" x14ac:dyDescent="0.3">
      <c r="A431" s="21"/>
      <c r="B431" s="19"/>
      <c r="C431" s="20"/>
      <c r="D431" s="19"/>
      <c r="E431" s="19"/>
      <c r="F431" s="19"/>
    </row>
    <row r="432" spans="1:6" x14ac:dyDescent="0.3">
      <c r="A432" s="21"/>
      <c r="B432" s="19"/>
      <c r="C432" s="20"/>
      <c r="D432" s="19"/>
      <c r="E432" s="19"/>
      <c r="F432" s="19"/>
    </row>
    <row r="433" spans="1:6" x14ac:dyDescent="0.3">
      <c r="A433" s="21"/>
      <c r="B433" s="19"/>
      <c r="C433" s="20"/>
      <c r="D433" s="19"/>
      <c r="E433" s="19"/>
      <c r="F433" s="19"/>
    </row>
    <row r="434" spans="1:6" x14ac:dyDescent="0.3">
      <c r="A434" s="21"/>
      <c r="B434" s="19"/>
      <c r="C434" s="20"/>
      <c r="D434" s="19"/>
      <c r="E434" s="19"/>
      <c r="F434" s="19"/>
    </row>
    <row r="435" spans="1:6" x14ac:dyDescent="0.3">
      <c r="A435" s="21"/>
      <c r="B435" s="19"/>
      <c r="C435" s="20"/>
      <c r="D435" s="19"/>
      <c r="E435" s="19"/>
      <c r="F435" s="19"/>
    </row>
    <row r="436" spans="1:6" x14ac:dyDescent="0.3">
      <c r="A436" s="21"/>
      <c r="B436" s="19"/>
      <c r="C436" s="20"/>
      <c r="D436" s="19"/>
      <c r="E436" s="19"/>
      <c r="F436" s="19"/>
    </row>
    <row r="437" spans="1:6" x14ac:dyDescent="0.3">
      <c r="A437" s="21"/>
      <c r="B437" s="19"/>
      <c r="C437" s="20"/>
      <c r="D437" s="19"/>
      <c r="E437" s="19"/>
      <c r="F437" s="19"/>
    </row>
    <row r="438" spans="1:6" x14ac:dyDescent="0.3">
      <c r="A438" s="21"/>
      <c r="B438" s="19"/>
      <c r="C438" s="20"/>
      <c r="D438" s="19"/>
      <c r="E438" s="19"/>
      <c r="F438" s="19"/>
    </row>
    <row r="439" spans="1:6" x14ac:dyDescent="0.3">
      <c r="A439" s="21"/>
      <c r="B439" s="19"/>
      <c r="C439" s="20"/>
      <c r="D439" s="19"/>
      <c r="E439" s="19"/>
      <c r="F439" s="19"/>
    </row>
    <row r="440" spans="1:6" x14ac:dyDescent="0.3">
      <c r="A440" s="21"/>
      <c r="B440" s="19"/>
      <c r="C440" s="20"/>
      <c r="D440" s="19"/>
      <c r="E440" s="19"/>
      <c r="F440" s="19"/>
    </row>
    <row r="441" spans="1:6" x14ac:dyDescent="0.3">
      <c r="A441" s="21"/>
      <c r="B441" s="19"/>
      <c r="C441" s="20"/>
      <c r="D441" s="19"/>
      <c r="E441" s="19"/>
      <c r="F441" s="19"/>
    </row>
    <row r="442" spans="1:6" x14ac:dyDescent="0.3">
      <c r="A442" s="21"/>
      <c r="B442" s="19"/>
      <c r="C442" s="20"/>
      <c r="D442" s="19"/>
      <c r="E442" s="19"/>
      <c r="F442" s="19"/>
    </row>
    <row r="443" spans="1:6" x14ac:dyDescent="0.3">
      <c r="A443" s="21"/>
      <c r="B443" s="19"/>
      <c r="C443" s="20"/>
      <c r="D443" s="19"/>
      <c r="E443" s="19"/>
      <c r="F443" s="19"/>
    </row>
    <row r="444" spans="1:6" x14ac:dyDescent="0.3">
      <c r="A444" s="21"/>
      <c r="B444" s="19"/>
      <c r="C444" s="20"/>
      <c r="D444" s="19"/>
      <c r="E444" s="19"/>
      <c r="F444" s="19"/>
    </row>
    <row r="445" spans="1:6" x14ac:dyDescent="0.3">
      <c r="A445" s="21"/>
      <c r="B445" s="19"/>
      <c r="C445" s="20"/>
      <c r="D445" s="19"/>
      <c r="E445" s="19"/>
      <c r="F445" s="19"/>
    </row>
    <row r="446" spans="1:6" x14ac:dyDescent="0.3">
      <c r="A446" s="21"/>
      <c r="B446" s="19"/>
      <c r="C446" s="20"/>
      <c r="D446" s="19"/>
      <c r="E446" s="19"/>
      <c r="F446" s="19"/>
    </row>
    <row r="447" spans="1:6" x14ac:dyDescent="0.3">
      <c r="A447" s="21"/>
      <c r="B447" s="19"/>
      <c r="C447" s="20"/>
      <c r="D447" s="19"/>
      <c r="E447" s="19"/>
      <c r="F447" s="19"/>
    </row>
    <row r="448" spans="1:6" x14ac:dyDescent="0.3">
      <c r="A448" s="21"/>
      <c r="B448" s="19"/>
      <c r="C448" s="20"/>
      <c r="D448" s="19"/>
      <c r="E448" s="19"/>
      <c r="F448" s="19"/>
    </row>
    <row r="449" spans="1:6" x14ac:dyDescent="0.3">
      <c r="A449" s="21"/>
      <c r="B449" s="19"/>
      <c r="C449" s="20"/>
      <c r="D449" s="19"/>
      <c r="E449" s="19"/>
      <c r="F449" s="19"/>
    </row>
    <row r="450" spans="1:6" x14ac:dyDescent="0.3">
      <c r="A450" s="21"/>
      <c r="B450" s="19"/>
      <c r="C450" s="20"/>
      <c r="D450" s="19"/>
      <c r="E450" s="19"/>
      <c r="F450" s="19"/>
    </row>
    <row r="451" spans="1:6" x14ac:dyDescent="0.3">
      <c r="A451" s="21"/>
      <c r="B451" s="19"/>
      <c r="C451" s="20"/>
      <c r="D451" s="19"/>
      <c r="E451" s="19"/>
      <c r="F451" s="19"/>
    </row>
    <row r="452" spans="1:6" x14ac:dyDescent="0.3">
      <c r="A452" s="21"/>
      <c r="B452" s="19"/>
      <c r="C452" s="20"/>
      <c r="D452" s="19"/>
      <c r="E452" s="19"/>
      <c r="F452" s="19"/>
    </row>
    <row r="453" spans="1:6" x14ac:dyDescent="0.3">
      <c r="A453" s="21"/>
      <c r="B453" s="19"/>
      <c r="C453" s="20"/>
      <c r="D453" s="19"/>
      <c r="E453" s="19"/>
      <c r="F453" s="19"/>
    </row>
    <row r="454" spans="1:6" x14ac:dyDescent="0.3">
      <c r="A454" s="21"/>
      <c r="B454" s="19"/>
      <c r="C454" s="20"/>
      <c r="D454" s="19"/>
      <c r="E454" s="19"/>
      <c r="F454" s="19"/>
    </row>
    <row r="455" spans="1:6" x14ac:dyDescent="0.3">
      <c r="A455" s="21"/>
      <c r="B455" s="19"/>
      <c r="C455" s="20"/>
      <c r="D455" s="19"/>
      <c r="E455" s="19"/>
      <c r="F455" s="19"/>
    </row>
    <row r="456" spans="1:6" x14ac:dyDescent="0.3">
      <c r="A456" s="21"/>
      <c r="B456" s="19"/>
      <c r="C456" s="20"/>
      <c r="D456" s="19"/>
      <c r="E456" s="19"/>
      <c r="F456" s="19"/>
    </row>
    <row r="457" spans="1:6" x14ac:dyDescent="0.3">
      <c r="A457" s="21"/>
      <c r="B457" s="19"/>
      <c r="C457" s="20"/>
      <c r="D457" s="19"/>
      <c r="E457" s="19"/>
      <c r="F457" s="19"/>
    </row>
    <row r="458" spans="1:6" x14ac:dyDescent="0.3">
      <c r="A458" s="21"/>
      <c r="B458" s="19"/>
      <c r="C458" s="20"/>
      <c r="D458" s="19"/>
      <c r="E458" s="19"/>
      <c r="F458" s="19"/>
    </row>
    <row r="459" spans="1:6" x14ac:dyDescent="0.3">
      <c r="A459" s="21"/>
      <c r="B459" s="19"/>
      <c r="C459" s="20"/>
      <c r="D459" s="19"/>
      <c r="E459" s="19"/>
      <c r="F459" s="19"/>
    </row>
    <row r="460" spans="1:6" x14ac:dyDescent="0.3">
      <c r="A460" s="21"/>
      <c r="B460" s="19"/>
      <c r="C460" s="20"/>
      <c r="D460" s="19"/>
      <c r="E460" s="19"/>
      <c r="F460" s="19"/>
    </row>
    <row r="461" spans="1:6" x14ac:dyDescent="0.3">
      <c r="A461" s="21"/>
      <c r="B461" s="19"/>
      <c r="C461" s="20"/>
      <c r="D461" s="19"/>
      <c r="E461" s="19"/>
      <c r="F461" s="19"/>
    </row>
    <row r="462" spans="1:6" x14ac:dyDescent="0.3">
      <c r="A462" s="21"/>
      <c r="B462" s="19"/>
      <c r="C462" s="20"/>
      <c r="D462" s="19"/>
      <c r="E462" s="19"/>
      <c r="F462" s="19"/>
    </row>
    <row r="463" spans="1:6" x14ac:dyDescent="0.3">
      <c r="A463" s="21"/>
      <c r="B463" s="19"/>
      <c r="C463" s="20"/>
      <c r="D463" s="19"/>
      <c r="E463" s="19"/>
      <c r="F463" s="19"/>
    </row>
    <row r="464" spans="1:6" x14ac:dyDescent="0.3">
      <c r="A464" s="21"/>
      <c r="B464" s="19"/>
      <c r="C464" s="20"/>
      <c r="D464" s="19"/>
      <c r="E464" s="19"/>
      <c r="F464" s="19"/>
    </row>
    <row r="465" spans="1:6" x14ac:dyDescent="0.3">
      <c r="A465" s="21"/>
      <c r="B465" s="19"/>
      <c r="C465" s="20"/>
      <c r="D465" s="19"/>
      <c r="E465" s="19"/>
      <c r="F465" s="19"/>
    </row>
    <row r="466" spans="1:6" x14ac:dyDescent="0.3">
      <c r="A466" s="21"/>
      <c r="B466" s="19"/>
      <c r="C466" s="20"/>
      <c r="D466" s="19"/>
      <c r="E466" s="19"/>
      <c r="F466" s="19"/>
    </row>
    <row r="467" spans="1:6" x14ac:dyDescent="0.3">
      <c r="A467" s="21"/>
      <c r="B467" s="19"/>
      <c r="C467" s="20"/>
      <c r="D467" s="19"/>
      <c r="E467" s="19"/>
      <c r="F467" s="19"/>
    </row>
    <row r="468" spans="1:6" x14ac:dyDescent="0.3">
      <c r="A468" s="21"/>
      <c r="B468" s="19"/>
      <c r="C468" s="20"/>
      <c r="D468" s="19"/>
      <c r="E468" s="19"/>
      <c r="F468" s="19"/>
    </row>
    <row r="469" spans="1:6" x14ac:dyDescent="0.3">
      <c r="A469" s="21"/>
      <c r="B469" s="19"/>
      <c r="C469" s="20"/>
      <c r="D469" s="19"/>
      <c r="E469" s="19"/>
      <c r="F469" s="19"/>
    </row>
    <row r="470" spans="1:6" x14ac:dyDescent="0.3">
      <c r="A470" s="21"/>
      <c r="B470" s="19"/>
      <c r="C470" s="20"/>
      <c r="D470" s="19"/>
      <c r="E470" s="19"/>
      <c r="F470" s="19"/>
    </row>
    <row r="471" spans="1:6" x14ac:dyDescent="0.3">
      <c r="A471" s="21"/>
      <c r="B471" s="19"/>
      <c r="C471" s="20"/>
      <c r="D471" s="19"/>
      <c r="E471" s="19"/>
      <c r="F471" s="19"/>
    </row>
    <row r="472" spans="1:6" x14ac:dyDescent="0.3">
      <c r="A472" s="21"/>
      <c r="B472" s="19"/>
      <c r="C472" s="20"/>
      <c r="D472" s="19"/>
      <c r="E472" s="19"/>
      <c r="F472" s="19"/>
    </row>
    <row r="473" spans="1:6" x14ac:dyDescent="0.3">
      <c r="A473" s="21"/>
      <c r="B473" s="19"/>
      <c r="C473" s="20"/>
      <c r="D473" s="19"/>
      <c r="E473" s="19"/>
      <c r="F473" s="19"/>
    </row>
    <row r="474" spans="1:6" x14ac:dyDescent="0.3">
      <c r="A474" s="21"/>
      <c r="B474" s="19"/>
      <c r="C474" s="20"/>
      <c r="D474" s="19"/>
      <c r="E474" s="19"/>
      <c r="F474" s="19"/>
    </row>
    <row r="475" spans="1:6" x14ac:dyDescent="0.3">
      <c r="A475" s="21"/>
      <c r="B475" s="19"/>
      <c r="C475" s="20"/>
      <c r="D475" s="19"/>
      <c r="E475" s="19"/>
      <c r="F475" s="19"/>
    </row>
    <row r="476" spans="1:6" x14ac:dyDescent="0.3">
      <c r="A476" s="21"/>
      <c r="B476" s="19"/>
      <c r="C476" s="20"/>
      <c r="D476" s="19"/>
      <c r="E476" s="19"/>
      <c r="F476" s="19"/>
    </row>
    <row r="477" spans="1:6" x14ac:dyDescent="0.3">
      <c r="A477" s="21"/>
      <c r="B477" s="19"/>
      <c r="C477" s="20"/>
      <c r="D477" s="19"/>
      <c r="E477" s="19"/>
      <c r="F477" s="19"/>
    </row>
    <row r="478" spans="1:6" x14ac:dyDescent="0.3">
      <c r="A478" s="21"/>
      <c r="B478" s="19"/>
      <c r="C478" s="20"/>
      <c r="D478" s="19"/>
      <c r="E478" s="19"/>
      <c r="F478" s="19"/>
    </row>
    <row r="479" spans="1:6" x14ac:dyDescent="0.3">
      <c r="A479" s="21"/>
      <c r="B479" s="19"/>
      <c r="C479" s="20"/>
      <c r="D479" s="19"/>
      <c r="E479" s="19"/>
      <c r="F479" s="19"/>
    </row>
    <row r="480" spans="1:6" x14ac:dyDescent="0.3">
      <c r="A480" s="21"/>
      <c r="B480" s="19"/>
      <c r="C480" s="20"/>
      <c r="D480" s="19"/>
      <c r="E480" s="19"/>
      <c r="F480" s="19"/>
    </row>
    <row r="481" spans="1:6" x14ac:dyDescent="0.3">
      <c r="A481" s="21"/>
      <c r="B481" s="19"/>
      <c r="C481" s="20"/>
      <c r="D481" s="19"/>
      <c r="E481" s="19"/>
      <c r="F481" s="19"/>
    </row>
    <row r="482" spans="1:6" x14ac:dyDescent="0.3">
      <c r="A482" s="21"/>
      <c r="B482" s="19"/>
      <c r="C482" s="20"/>
      <c r="D482" s="19"/>
      <c r="E482" s="19"/>
      <c r="F482" s="19"/>
    </row>
    <row r="483" spans="1:6" x14ac:dyDescent="0.3">
      <c r="A483" s="21"/>
      <c r="B483" s="19"/>
      <c r="C483" s="20"/>
      <c r="D483" s="19"/>
      <c r="E483" s="19"/>
      <c r="F483" s="19"/>
    </row>
    <row r="484" spans="1:6" x14ac:dyDescent="0.3">
      <c r="A484" s="21"/>
      <c r="B484" s="19"/>
      <c r="C484" s="20"/>
      <c r="D484" s="19"/>
      <c r="E484" s="19"/>
      <c r="F484" s="19"/>
    </row>
    <row r="485" spans="1:6" x14ac:dyDescent="0.3">
      <c r="A485" s="21"/>
      <c r="B485" s="19"/>
      <c r="C485" s="20"/>
      <c r="D485" s="19"/>
      <c r="E485" s="19"/>
      <c r="F485" s="19"/>
    </row>
    <row r="486" spans="1:6" x14ac:dyDescent="0.3">
      <c r="A486" s="21"/>
      <c r="B486" s="19"/>
      <c r="C486" s="20"/>
      <c r="D486" s="19"/>
      <c r="E486" s="19"/>
      <c r="F486" s="19"/>
    </row>
    <row r="487" spans="1:6" x14ac:dyDescent="0.3">
      <c r="A487" s="21"/>
      <c r="B487" s="19"/>
      <c r="C487" s="20"/>
      <c r="D487" s="19"/>
      <c r="E487" s="19"/>
      <c r="F487" s="19"/>
    </row>
    <row r="488" spans="1:6" x14ac:dyDescent="0.3">
      <c r="A488" s="21"/>
      <c r="B488" s="19"/>
      <c r="C488" s="20"/>
      <c r="D488" s="19"/>
      <c r="E488" s="19"/>
      <c r="F488" s="19"/>
    </row>
    <row r="489" spans="1:6" x14ac:dyDescent="0.3">
      <c r="A489" s="21"/>
      <c r="B489" s="19"/>
      <c r="C489" s="20"/>
      <c r="D489" s="19"/>
      <c r="E489" s="19"/>
      <c r="F489" s="19"/>
    </row>
    <row r="490" spans="1:6" x14ac:dyDescent="0.3">
      <c r="A490" s="21"/>
      <c r="B490" s="19"/>
      <c r="C490" s="20"/>
      <c r="D490" s="19"/>
      <c r="E490" s="19"/>
      <c r="F490" s="19"/>
    </row>
    <row r="491" spans="1:6" x14ac:dyDescent="0.3">
      <c r="A491" s="21"/>
      <c r="B491" s="19"/>
      <c r="C491" s="20"/>
      <c r="D491" s="19"/>
      <c r="E491" s="19"/>
      <c r="F491" s="19"/>
    </row>
    <row r="492" spans="1:6" x14ac:dyDescent="0.3">
      <c r="A492" s="21"/>
      <c r="B492" s="19"/>
      <c r="C492" s="20"/>
      <c r="D492" s="19"/>
      <c r="E492" s="19"/>
      <c r="F492" s="19"/>
    </row>
    <row r="493" spans="1:6" x14ac:dyDescent="0.3">
      <c r="A493" s="21"/>
      <c r="B493" s="19"/>
      <c r="C493" s="20"/>
      <c r="D493" s="19"/>
      <c r="E493" s="19"/>
      <c r="F493" s="19"/>
    </row>
    <row r="494" spans="1:6" x14ac:dyDescent="0.3">
      <c r="A494" s="21"/>
      <c r="B494" s="19"/>
      <c r="C494" s="20"/>
      <c r="D494" s="19"/>
      <c r="E494" s="19"/>
      <c r="F494" s="19"/>
    </row>
    <row r="495" spans="1:6" x14ac:dyDescent="0.3">
      <c r="A495" s="21"/>
      <c r="B495" s="19"/>
      <c r="C495" s="20"/>
      <c r="D495" s="19"/>
      <c r="E495" s="19"/>
      <c r="F495" s="19"/>
    </row>
    <row r="496" spans="1:6" x14ac:dyDescent="0.3">
      <c r="A496" s="21"/>
      <c r="B496" s="19"/>
      <c r="C496" s="20"/>
      <c r="D496" s="19"/>
      <c r="E496" s="19"/>
      <c r="F496" s="19"/>
    </row>
    <row r="497" spans="1:6" x14ac:dyDescent="0.3">
      <c r="A497" s="21"/>
      <c r="B497" s="19"/>
      <c r="C497" s="20"/>
      <c r="D497" s="19"/>
      <c r="E497" s="19"/>
      <c r="F497" s="19"/>
    </row>
    <row r="498" spans="1:6" x14ac:dyDescent="0.3">
      <c r="A498" s="21"/>
      <c r="B498" s="19"/>
      <c r="C498" s="20"/>
      <c r="D498" s="19"/>
      <c r="E498" s="19"/>
      <c r="F498" s="19"/>
    </row>
    <row r="499" spans="1:6" x14ac:dyDescent="0.3">
      <c r="A499" s="21"/>
      <c r="B499" s="19"/>
      <c r="C499" s="20"/>
      <c r="D499" s="19"/>
      <c r="E499" s="19"/>
      <c r="F499" s="19"/>
    </row>
    <row r="500" spans="1:6" x14ac:dyDescent="0.3">
      <c r="A500" s="21"/>
      <c r="B500" s="19"/>
      <c r="C500" s="20"/>
      <c r="D500" s="19"/>
      <c r="E500" s="19"/>
      <c r="F500" s="19"/>
    </row>
    <row r="501" spans="1:6" x14ac:dyDescent="0.3">
      <c r="A501" s="21"/>
      <c r="B501" s="19"/>
      <c r="C501" s="20"/>
      <c r="D501" s="19"/>
      <c r="E501" s="19"/>
      <c r="F501" s="19"/>
    </row>
    <row r="502" spans="1:6" x14ac:dyDescent="0.3">
      <c r="A502" s="21"/>
      <c r="B502" s="19"/>
      <c r="C502" s="20"/>
      <c r="D502" s="19"/>
      <c r="E502" s="19"/>
      <c r="F502" s="19"/>
    </row>
    <row r="503" spans="1:6" x14ac:dyDescent="0.3">
      <c r="A503" s="21"/>
      <c r="B503" s="19"/>
      <c r="C503" s="20"/>
      <c r="D503" s="19"/>
      <c r="E503" s="19"/>
      <c r="F503" s="19"/>
    </row>
  </sheetData>
  <conditionalFormatting sqref="A4:A503">
    <cfRule type="expression" dxfId="7" priority="2">
      <formula>EvDate="31-Dec-2026"</formula>
    </cfRule>
    <cfRule type="expression" dxfId="6" priority="3">
      <formula>EvDate="12/31/2026"</formula>
    </cfRule>
    <cfRule type="expression" dxfId="5" priority="4">
      <formula>EvDate="2026-12-31"</formula>
    </cfRule>
  </conditionalFormatting>
  <conditionalFormatting sqref="C4:C503">
    <cfRule type="expression" dxfId="4" priority="1">
      <formula>EvNum="International (1,234,567)"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300-000000000000}">
          <x14:formula1>
            <xm:f>Vendors!$B$5:$B$154</xm:f>
          </x14:formula1>
          <xm:sqref>B4:B503</xm:sqref>
        </x14:dataValidation>
        <x14:dataValidation type="list" allowBlank="1" xr:uid="{00000000-0002-0000-0300-000001000000}">
          <x14:formula1>
            <xm:f>Lists!$F$1:$F$5</xm:f>
          </x14:formula1>
          <xm:sqref>D4:D503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B2777"/>
    <pageSetUpPr fitToPage="1"/>
  </sheetPr>
  <dimension ref="A1:D35"/>
  <sheetViews>
    <sheetView showGridLines="0" workbookViewId="0"/>
  </sheetViews>
  <sheetFormatPr defaultRowHeight="14.4" x14ac:dyDescent="0.3"/>
  <cols>
    <col min="1" max="1" width="34" customWidth="1"/>
    <col min="2" max="4" width="14" customWidth="1"/>
    <col min="5" max="5" width="8" customWidth="1"/>
  </cols>
  <sheetData>
    <row r="1" spans="1:4" ht="25.95" customHeight="1" x14ac:dyDescent="0.4">
      <c r="A1" s="1" t="s">
        <v>116</v>
      </c>
    </row>
    <row r="2" spans="1:4" x14ac:dyDescent="0.3">
      <c r="A2" s="2" t="s">
        <v>117</v>
      </c>
    </row>
    <row r="3" spans="1:4" x14ac:dyDescent="0.3">
      <c r="A3" s="26" t="s">
        <v>118</v>
      </c>
      <c r="B3" s="27">
        <f>SUM(Vendors!$G$5:$G$154)</f>
        <v>1572000</v>
      </c>
      <c r="C3" s="28" t="str">
        <f>EvCur</f>
        <v>₹</v>
      </c>
    </row>
    <row r="4" spans="1:4" x14ac:dyDescent="0.3">
      <c r="A4" s="26" t="s">
        <v>119</v>
      </c>
      <c r="B4" s="27">
        <f>SUM(Vendors!$J$5:$J$154)</f>
        <v>495000</v>
      </c>
      <c r="C4" s="28" t="str">
        <f>EvCur</f>
        <v>₹</v>
      </c>
    </row>
    <row r="5" spans="1:4" x14ac:dyDescent="0.3">
      <c r="A5" s="26" t="s">
        <v>120</v>
      </c>
      <c r="B5" s="17">
        <f>SUM(Vendors!$K$5:$K$154)</f>
        <v>1077000</v>
      </c>
      <c r="C5" s="28" t="str">
        <f>EvCur</f>
        <v>₹</v>
      </c>
    </row>
    <row r="6" spans="1:4" x14ac:dyDescent="0.3">
      <c r="A6" s="26" t="s">
        <v>121</v>
      </c>
      <c r="B6" s="27">
        <f ca="1">SUMIFS(Vendors!$N$5:$N$154,Vendors!$M$5:$M$154,"&gt;="&amp;TODAY(),Vendors!$M$5:$M$154,"&lt;="&amp;TODAY()+30,Vendors!$K$5:$K$154,"&gt;0")</f>
        <v>255000</v>
      </c>
      <c r="C6" s="28" t="str">
        <f>EvCur</f>
        <v>₹</v>
      </c>
    </row>
    <row r="7" spans="1:4" x14ac:dyDescent="0.3">
      <c r="A7" s="26" t="s">
        <v>122</v>
      </c>
      <c r="B7" s="17">
        <f ca="1">SUMIFS(Vendors!$N$5:$N$154,Vendors!$O$5:$O$154,"Overdue")</f>
        <v>50000</v>
      </c>
      <c r="C7" s="28" t="str">
        <f>EvCur</f>
        <v>₹</v>
      </c>
    </row>
    <row r="9" spans="1:4" x14ac:dyDescent="0.3">
      <c r="A9" s="29" t="s">
        <v>123</v>
      </c>
      <c r="B9" s="30">
        <f>COUNTA(Vendors!$B$5:$B$154)</f>
        <v>7</v>
      </c>
    </row>
    <row r="10" spans="1:4" x14ac:dyDescent="0.3">
      <c r="A10" s="29" t="s">
        <v>124</v>
      </c>
      <c r="B10" s="30">
        <f>COUNTIFS(Vendors!$B$5:$B$154,"&lt;&gt;",Vendors!$G$5:$G$154,"&gt;0")</f>
        <v>6</v>
      </c>
    </row>
    <row r="11" spans="1:4" x14ac:dyDescent="0.3">
      <c r="A11" s="29" t="s">
        <v>125</v>
      </c>
      <c r="B11" s="30">
        <f>COUNTIFS(Vendors!$B$5:$B$154,"&lt;&gt;",Vendors!$H$5:$H$154,"&lt;&gt;Yes")</f>
        <v>2</v>
      </c>
    </row>
    <row r="12" spans="1:4" x14ac:dyDescent="0.3">
      <c r="A12" s="29" t="s">
        <v>126</v>
      </c>
      <c r="B12" s="30">
        <f ca="1">COUNTIF(Vendors!$O$5:$O$154,"Overdue")</f>
        <v>1</v>
      </c>
    </row>
    <row r="14" spans="1:4" ht="31.95" customHeight="1" x14ac:dyDescent="0.3">
      <c r="A14" s="18" t="s">
        <v>38</v>
      </c>
      <c r="B14" s="18" t="str">
        <f>"Contracted ("&amp;EvCur&amp;")"</f>
        <v>Contracted (₹)</v>
      </c>
      <c r="C14" s="18" t="str">
        <f>"Paid ("&amp;EvCur&amp;")"</f>
        <v>Paid (₹)</v>
      </c>
      <c r="D14" s="18" t="str">
        <f>"Balance ("&amp;EvCur&amp;")"</f>
        <v>Balance (₹)</v>
      </c>
    </row>
    <row r="15" spans="1:4" x14ac:dyDescent="0.3">
      <c r="A15" s="29" t="s">
        <v>51</v>
      </c>
      <c r="B15" s="22">
        <f>SUMIF(Vendors!$A$5:$A$154,$A15,Vendors!$G$5:$G$154)</f>
        <v>480000</v>
      </c>
      <c r="C15" s="22">
        <f>SUMIF(Vendors!$A$5:$A$154,$A15,Vendors!$J$5:$J$154)</f>
        <v>315000</v>
      </c>
      <c r="D15" s="22">
        <f>SUMIF(Vendors!$A$5:$A$154,$A15,Vendors!$K$5:$K$154)</f>
        <v>165000</v>
      </c>
    </row>
    <row r="16" spans="1:4" x14ac:dyDescent="0.3">
      <c r="A16" s="29" t="s">
        <v>59</v>
      </c>
      <c r="B16" s="22">
        <f>SUMIF(Vendors!$A$5:$A$154,$A16,Vendors!$G$5:$G$154)</f>
        <v>545000</v>
      </c>
      <c r="C16" s="22">
        <f>SUMIF(Vendors!$A$5:$A$154,$A16,Vendors!$J$5:$J$154)</f>
        <v>50000</v>
      </c>
      <c r="D16" s="22">
        <f>SUMIF(Vendors!$A$5:$A$154,$A16,Vendors!$K$5:$K$154)</f>
        <v>495000</v>
      </c>
    </row>
    <row r="17" spans="1:4" x14ac:dyDescent="0.3">
      <c r="A17" s="29" t="s">
        <v>65</v>
      </c>
      <c r="B17" s="22">
        <f>SUMIF(Vendors!$A$5:$A$154,$A17,Vendors!$G$5:$G$154)</f>
        <v>240000</v>
      </c>
      <c r="C17" s="22">
        <f>SUMIF(Vendors!$A$5:$A$154,$A17,Vendors!$J$5:$J$154)</f>
        <v>60000</v>
      </c>
      <c r="D17" s="22">
        <f>SUMIF(Vendors!$A$5:$A$154,$A17,Vendors!$K$5:$K$154)</f>
        <v>180000</v>
      </c>
    </row>
    <row r="18" spans="1:4" x14ac:dyDescent="0.3">
      <c r="A18" s="29" t="s">
        <v>127</v>
      </c>
      <c r="B18" s="22">
        <f>SUMIF(Vendors!$A$5:$A$154,$A18,Vendors!$G$5:$G$154)</f>
        <v>0</v>
      </c>
      <c r="C18" s="22">
        <f>SUMIF(Vendors!$A$5:$A$154,$A18,Vendors!$J$5:$J$154)</f>
        <v>0</v>
      </c>
      <c r="D18" s="22">
        <f>SUMIF(Vendors!$A$5:$A$154,$A18,Vendors!$K$5:$K$154)</f>
        <v>0</v>
      </c>
    </row>
    <row r="19" spans="1:4" x14ac:dyDescent="0.3">
      <c r="A19" s="29" t="s">
        <v>71</v>
      </c>
      <c r="B19" s="22">
        <f>SUMIF(Vendors!$A$5:$A$154,$A19,Vendors!$G$5:$G$154)</f>
        <v>175000</v>
      </c>
      <c r="C19" s="22">
        <f>SUMIF(Vendors!$A$5:$A$154,$A19,Vendors!$J$5:$J$154)</f>
        <v>50000</v>
      </c>
      <c r="D19" s="22">
        <f>SUMIF(Vendors!$A$5:$A$154,$A19,Vendors!$K$5:$K$154)</f>
        <v>125000</v>
      </c>
    </row>
    <row r="20" spans="1:4" x14ac:dyDescent="0.3">
      <c r="A20" s="29" t="s">
        <v>128</v>
      </c>
      <c r="B20" s="22">
        <f>SUMIF(Vendors!$A$5:$A$154,$A20,Vendors!$G$5:$G$154)</f>
        <v>0</v>
      </c>
      <c r="C20" s="22">
        <f>SUMIF(Vendors!$A$5:$A$154,$A20,Vendors!$J$5:$J$154)</f>
        <v>0</v>
      </c>
      <c r="D20" s="22">
        <f>SUMIF(Vendors!$A$5:$A$154,$A20,Vendors!$K$5:$K$154)</f>
        <v>0</v>
      </c>
    </row>
    <row r="21" spans="1:4" x14ac:dyDescent="0.3">
      <c r="A21" s="29" t="s">
        <v>84</v>
      </c>
      <c r="B21" s="22">
        <f>SUMIF(Vendors!$A$5:$A$154,$A21,Vendors!$G$5:$G$154)</f>
        <v>72000</v>
      </c>
      <c r="C21" s="22">
        <f>SUMIF(Vendors!$A$5:$A$154,$A21,Vendors!$J$5:$J$154)</f>
        <v>20000</v>
      </c>
      <c r="D21" s="22">
        <f>SUMIF(Vendors!$A$5:$A$154,$A21,Vendors!$K$5:$K$154)</f>
        <v>52000</v>
      </c>
    </row>
    <row r="22" spans="1:4" x14ac:dyDescent="0.3">
      <c r="A22" s="29" t="s">
        <v>129</v>
      </c>
      <c r="B22" s="22">
        <f>SUMIF(Vendors!$A$5:$A$154,$A22,Vendors!$G$5:$G$154)</f>
        <v>0</v>
      </c>
      <c r="C22" s="22">
        <f>SUMIF(Vendors!$A$5:$A$154,$A22,Vendors!$J$5:$J$154)</f>
        <v>0</v>
      </c>
      <c r="D22" s="22">
        <f>SUMIF(Vendors!$A$5:$A$154,$A22,Vendors!$K$5:$K$154)</f>
        <v>0</v>
      </c>
    </row>
    <row r="23" spans="1:4" x14ac:dyDescent="0.3">
      <c r="A23" s="29" t="s">
        <v>78</v>
      </c>
      <c r="B23" s="22">
        <f>SUMIF(Vendors!$A$5:$A$154,$A23,Vendors!$G$5:$G$154)</f>
        <v>60000</v>
      </c>
      <c r="C23" s="22">
        <f>SUMIF(Vendors!$A$5:$A$154,$A23,Vendors!$J$5:$J$154)</f>
        <v>0</v>
      </c>
      <c r="D23" s="22">
        <f>SUMIF(Vendors!$A$5:$A$154,$A23,Vendors!$K$5:$K$154)</f>
        <v>60000</v>
      </c>
    </row>
    <row r="24" spans="1:4" x14ac:dyDescent="0.3">
      <c r="A24" s="29" t="s">
        <v>90</v>
      </c>
      <c r="B24" s="22">
        <f>SUMIF(Vendors!$A$5:$A$154,$A24,Vendors!$G$5:$G$154)</f>
        <v>0</v>
      </c>
      <c r="C24" s="22">
        <f>SUMIF(Vendors!$A$5:$A$154,$A24,Vendors!$J$5:$J$154)</f>
        <v>0</v>
      </c>
      <c r="D24" s="22">
        <f>SUMIF(Vendors!$A$5:$A$154,$A24,Vendors!$K$5:$K$154)</f>
        <v>0</v>
      </c>
    </row>
    <row r="25" spans="1:4" x14ac:dyDescent="0.3">
      <c r="A25" s="29" t="s">
        <v>130</v>
      </c>
      <c r="B25" s="22">
        <f>SUMIF(Vendors!$A$5:$A$154,$A25,Vendors!$G$5:$G$154)</f>
        <v>0</v>
      </c>
      <c r="C25" s="22">
        <f>SUMIF(Vendors!$A$5:$A$154,$A25,Vendors!$J$5:$J$154)</f>
        <v>0</v>
      </c>
      <c r="D25" s="22">
        <f>SUMIF(Vendors!$A$5:$A$154,$A25,Vendors!$K$5:$K$154)</f>
        <v>0</v>
      </c>
    </row>
    <row r="26" spans="1:4" x14ac:dyDescent="0.3">
      <c r="A26" s="29" t="s">
        <v>131</v>
      </c>
      <c r="B26" s="22">
        <f>SUMIF(Vendors!$A$5:$A$154,$A26,Vendors!$G$5:$G$154)</f>
        <v>0</v>
      </c>
      <c r="C26" s="22">
        <f>SUMIF(Vendors!$A$5:$A$154,$A26,Vendors!$J$5:$J$154)</f>
        <v>0</v>
      </c>
      <c r="D26" s="22">
        <f>SUMIF(Vendors!$A$5:$A$154,$A26,Vendors!$K$5:$K$154)</f>
        <v>0</v>
      </c>
    </row>
    <row r="27" spans="1:4" x14ac:dyDescent="0.3">
      <c r="A27" s="29" t="s">
        <v>132</v>
      </c>
      <c r="B27" s="22">
        <f>SUMIF(Vendors!$A$5:$A$154,$A27,Vendors!$G$5:$G$154)</f>
        <v>0</v>
      </c>
      <c r="C27" s="22">
        <f>SUMIF(Vendors!$A$5:$A$154,$A27,Vendors!$J$5:$J$154)</f>
        <v>0</v>
      </c>
      <c r="D27" s="22">
        <f>SUMIF(Vendors!$A$5:$A$154,$A27,Vendors!$K$5:$K$154)</f>
        <v>0</v>
      </c>
    </row>
    <row r="28" spans="1:4" x14ac:dyDescent="0.3">
      <c r="A28" s="29" t="s">
        <v>133</v>
      </c>
      <c r="B28" s="22">
        <f>SUMIF(Vendors!$A$5:$A$154,$A28,Vendors!$G$5:$G$154)</f>
        <v>0</v>
      </c>
      <c r="C28" s="22">
        <f>SUMIF(Vendors!$A$5:$A$154,$A28,Vendors!$J$5:$J$154)</f>
        <v>0</v>
      </c>
      <c r="D28" s="22">
        <f>SUMIF(Vendors!$A$5:$A$154,$A28,Vendors!$K$5:$K$154)</f>
        <v>0</v>
      </c>
    </row>
    <row r="29" spans="1:4" x14ac:dyDescent="0.3">
      <c r="A29" s="29" t="s">
        <v>134</v>
      </c>
      <c r="B29" s="22">
        <f>SUMIF(Vendors!$A$5:$A$154,$A29,Vendors!$G$5:$G$154)</f>
        <v>0</v>
      </c>
      <c r="C29" s="22">
        <f>SUMIF(Vendors!$A$5:$A$154,$A29,Vendors!$J$5:$J$154)</f>
        <v>0</v>
      </c>
      <c r="D29" s="22">
        <f>SUMIF(Vendors!$A$5:$A$154,$A29,Vendors!$K$5:$K$154)</f>
        <v>0</v>
      </c>
    </row>
    <row r="30" spans="1:4" x14ac:dyDescent="0.3">
      <c r="A30" s="29" t="s">
        <v>135</v>
      </c>
      <c r="B30" s="22">
        <f>SUMIF(Vendors!$A$5:$A$154,$A30,Vendors!$G$5:$G$154)</f>
        <v>0</v>
      </c>
      <c r="C30" s="22">
        <f>SUMIF(Vendors!$A$5:$A$154,$A30,Vendors!$J$5:$J$154)</f>
        <v>0</v>
      </c>
      <c r="D30" s="22">
        <f>SUMIF(Vendors!$A$5:$A$154,$A30,Vendors!$K$5:$K$154)</f>
        <v>0</v>
      </c>
    </row>
    <row r="31" spans="1:4" x14ac:dyDescent="0.3">
      <c r="A31" s="29" t="s">
        <v>136</v>
      </c>
      <c r="B31" s="22">
        <f>SUMIF(Vendors!$A$5:$A$154,$A31,Vendors!$G$5:$G$154)</f>
        <v>0</v>
      </c>
      <c r="C31" s="22">
        <f>SUMIF(Vendors!$A$5:$A$154,$A31,Vendors!$J$5:$J$154)</f>
        <v>0</v>
      </c>
      <c r="D31" s="22">
        <f>SUMIF(Vendors!$A$5:$A$154,$A31,Vendors!$K$5:$K$154)</f>
        <v>0</v>
      </c>
    </row>
    <row r="32" spans="1:4" x14ac:dyDescent="0.3">
      <c r="A32" s="29" t="s">
        <v>137</v>
      </c>
      <c r="B32" s="22">
        <f>SUMIF(Vendors!$A$5:$A$154,$A32,Vendors!$G$5:$G$154)</f>
        <v>0</v>
      </c>
      <c r="C32" s="22">
        <f>SUMIF(Vendors!$A$5:$A$154,$A32,Vendors!$J$5:$J$154)</f>
        <v>0</v>
      </c>
      <c r="D32" s="22">
        <f>SUMIF(Vendors!$A$5:$A$154,$A32,Vendors!$K$5:$K$154)</f>
        <v>0</v>
      </c>
    </row>
    <row r="33" spans="1:4" x14ac:dyDescent="0.3">
      <c r="A33" s="29" t="s">
        <v>138</v>
      </c>
      <c r="B33" s="22">
        <f>SUMIF(Vendors!$A$5:$A$154,$A33,Vendors!$G$5:$G$154)</f>
        <v>0</v>
      </c>
      <c r="C33" s="22">
        <f>SUMIF(Vendors!$A$5:$A$154,$A33,Vendors!$J$5:$J$154)</f>
        <v>0</v>
      </c>
      <c r="D33" s="22">
        <f>SUMIF(Vendors!$A$5:$A$154,$A33,Vendors!$K$5:$K$154)</f>
        <v>0</v>
      </c>
    </row>
    <row r="34" spans="1:4" x14ac:dyDescent="0.3">
      <c r="A34" s="29" t="s">
        <v>139</v>
      </c>
      <c r="B34" s="22">
        <f>SUMIF(Vendors!$A$5:$A$154,$A34,Vendors!$G$5:$G$154)</f>
        <v>0</v>
      </c>
      <c r="C34" s="22">
        <f>SUMIF(Vendors!$A$5:$A$154,$A34,Vendors!$J$5:$J$154)</f>
        <v>0</v>
      </c>
      <c r="D34" s="22">
        <f>SUMIF(Vendors!$A$5:$A$154,$A34,Vendors!$K$5:$K$154)</f>
        <v>0</v>
      </c>
    </row>
    <row r="35" spans="1:4" x14ac:dyDescent="0.3">
      <c r="A35" s="31" t="s">
        <v>140</v>
      </c>
      <c r="B35" s="17">
        <f>SUM(B15:B34)</f>
        <v>1572000</v>
      </c>
      <c r="C35" s="17">
        <f>SUM(C15:C34)</f>
        <v>495000</v>
      </c>
      <c r="D35" s="17">
        <f>SUM(D15:D34)</f>
        <v>1077000</v>
      </c>
    </row>
  </sheetData>
  <sheetProtection sheet="1" formatCells="0" formatColumns="0" formatRows="0" sort="0" autoFilter="0"/>
  <conditionalFormatting sqref="B3:B7">
    <cfRule type="expression" dxfId="3" priority="3">
      <formula>EvNum="International (1,234,567)"</formula>
    </cfRule>
  </conditionalFormatting>
  <conditionalFormatting sqref="B7">
    <cfRule type="cellIs" dxfId="2" priority="1" operator="greaterThan">
      <formula>0</formula>
    </cfRule>
  </conditionalFormatting>
  <conditionalFormatting sqref="B12">
    <cfRule type="cellIs" dxfId="1" priority="2" operator="greaterThan">
      <formula>0</formula>
    </cfRule>
  </conditionalFormatting>
  <conditionalFormatting sqref="B15:D35">
    <cfRule type="expression" dxfId="0" priority="4">
      <formula>EvNum="International (1,234,567)"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53"/>
  <sheetViews>
    <sheetView showGridLines="0" workbookViewId="0"/>
  </sheetViews>
  <sheetFormatPr defaultRowHeight="14.4" x14ac:dyDescent="0.3"/>
  <cols>
    <col min="1" max="1" width="17" customWidth="1"/>
    <col min="2" max="2" width="24" customWidth="1"/>
    <col min="3" max="4" width="18" customWidth="1"/>
    <col min="5" max="5" width="10" customWidth="1"/>
  </cols>
  <sheetData>
    <row r="1" spans="1:5" ht="25.95" customHeight="1" x14ac:dyDescent="0.4">
      <c r="A1" s="1" t="s">
        <v>141</v>
      </c>
    </row>
    <row r="2" spans="1:5" x14ac:dyDescent="0.3">
      <c r="A2" s="2" t="str">
        <f>Settings!B3&amp;"  ·  "&amp;TEXT(Settings!B4,"dd-mm-yyyy")</f>
        <v>Riya &amp; Arjun's Wedding  ·  01-04-2027</v>
      </c>
    </row>
    <row r="3" spans="1:5" ht="31.95" customHeight="1" x14ac:dyDescent="0.3">
      <c r="A3" s="18" t="s">
        <v>38</v>
      </c>
      <c r="B3" s="18" t="s">
        <v>97</v>
      </c>
      <c r="C3" s="18" t="s">
        <v>40</v>
      </c>
      <c r="D3" s="18" t="s">
        <v>41</v>
      </c>
      <c r="E3" s="18" t="s">
        <v>142</v>
      </c>
    </row>
    <row r="4" spans="1:5" x14ac:dyDescent="0.3">
      <c r="A4" s="29" t="str">
        <f>IF(Vendors!$B5="","",Vendors!A5&amp;"")</f>
        <v>Venue</v>
      </c>
      <c r="B4" s="29" t="str">
        <f>IF(Vendors!$B5="","",Vendors!B5&amp;"")</f>
        <v>Green Meadows Resort</v>
      </c>
      <c r="C4" s="29" t="str">
        <f>IF(Vendors!$B5="","",Vendors!C5&amp;"")</f>
        <v>Mr. Bedi (manager)</v>
      </c>
      <c r="D4" s="29" t="str">
        <f>IF(Vendors!$B5="","",Vendors!D5&amp;"")</f>
        <v>+91 98140 10101</v>
      </c>
      <c r="E4" s="32">
        <f>IF(OR(Vendors!$B5="",Vendors!$P5=""),"",Vendors!$P5)</f>
        <v>0.25</v>
      </c>
    </row>
    <row r="5" spans="1:5" x14ac:dyDescent="0.3">
      <c r="A5" s="29" t="str">
        <f>IF(Vendors!$B6="","",Vendors!A6&amp;"")</f>
        <v>Caterer</v>
      </c>
      <c r="B5" s="29" t="str">
        <f>IF(Vendors!$B6="","",Vendors!B6&amp;"")</f>
        <v>Shree Caterers</v>
      </c>
      <c r="C5" s="29" t="str">
        <f>IF(Vendors!$B6="","",Vendors!C6&amp;"")</f>
        <v>Ramesh ji</v>
      </c>
      <c r="D5" s="29" t="str">
        <f>IF(Vendors!$B6="","",Vendors!D6&amp;"")</f>
        <v>+91 98150 20202</v>
      </c>
      <c r="E5" s="32">
        <f>IF(OR(Vendors!$B6="",Vendors!$P6=""),"",Vendors!$P6)</f>
        <v>0.45833333333333331</v>
      </c>
    </row>
    <row r="6" spans="1:5" x14ac:dyDescent="0.3">
      <c r="A6" s="29" t="str">
        <f>IF(Vendors!$B7="","",Vendors!A7&amp;"")</f>
        <v>Decorator</v>
      </c>
      <c r="B6" s="29" t="str">
        <f>IF(Vendors!$B7="","",Vendors!B7&amp;"")</f>
        <v>Bloom Decorators</v>
      </c>
      <c r="C6" s="29" t="str">
        <f>IF(Vendors!$B7="","",Vendors!C7&amp;"")</f>
        <v>Kiran</v>
      </c>
      <c r="D6" s="29" t="str">
        <f>IF(Vendors!$B7="","",Vendors!D7&amp;"")</f>
        <v>+91 99880 30303</v>
      </c>
      <c r="E6" s="32">
        <f>IF(OR(Vendors!$B7="",Vendors!$P7=""),"",Vendors!$P7)</f>
        <v>0.29166666666666669</v>
      </c>
    </row>
    <row r="7" spans="1:5" x14ac:dyDescent="0.3">
      <c r="A7" s="29" t="str">
        <f>IF(Vendors!$B8="","",Vendors!A8&amp;"")</f>
        <v>Photographer</v>
      </c>
      <c r="B7" s="29" t="str">
        <f>IF(Vendors!$B8="","",Vendors!B8&amp;"")</f>
        <v>Pixel Stories</v>
      </c>
      <c r="C7" s="29" t="str">
        <f>IF(Vendors!$B8="","",Vendors!C8&amp;"")</f>
        <v>Aman</v>
      </c>
      <c r="D7" s="29" t="str">
        <f>IF(Vendors!$B8="","",Vendors!D8&amp;"")</f>
        <v>+91 98110 40404</v>
      </c>
      <c r="E7" s="32">
        <f>IF(OR(Vendors!$B8="",Vendors!$P8=""),"",Vendors!$P8)</f>
        <v>0.58333333333333337</v>
      </c>
    </row>
    <row r="8" spans="1:5" x14ac:dyDescent="0.3">
      <c r="A8" s="29" t="str">
        <f>IF(Vendors!$B9="","",Vendors!A9&amp;"")</f>
        <v>DJ / sound</v>
      </c>
      <c r="B8" s="29" t="str">
        <f>IF(Vendors!$B9="","",Vendors!B9&amp;"")</f>
        <v>DJ Rocky</v>
      </c>
      <c r="C8" s="29" t="str">
        <f>IF(Vendors!$B9="","",Vendors!C9&amp;"")</f>
        <v>Rocky</v>
      </c>
      <c r="D8" s="29" t="str">
        <f>IF(Vendors!$B9="","",Vendors!D9&amp;"")</f>
        <v>+91 97790 50505</v>
      </c>
      <c r="E8" s="32">
        <f>IF(OR(Vendors!$B9="",Vendors!$P9=""),"",Vendors!$P9)</f>
        <v>0.66666666666666663</v>
      </c>
    </row>
    <row r="9" spans="1:5" x14ac:dyDescent="0.3">
      <c r="A9" s="29" t="str">
        <f>IF(Vendors!$B10="","",Vendors!A10&amp;"")</f>
        <v>Makeup artist</v>
      </c>
      <c r="B9" s="29" t="str">
        <f>IF(Vendors!$B10="","",Vendors!B10&amp;"")</f>
        <v>Glam by Neha</v>
      </c>
      <c r="C9" s="29" t="str">
        <f>IF(Vendors!$B10="","",Vendors!C10&amp;"")</f>
        <v>Neha</v>
      </c>
      <c r="D9" s="29" t="str">
        <f>IF(Vendors!$B10="","",Vendors!D10&amp;"")</f>
        <v>+91 98720 60606</v>
      </c>
      <c r="E9" s="32">
        <f>IF(OR(Vendors!$B10="",Vendors!$P10=""),"",Vendors!$P10)</f>
        <v>0.54166666666666663</v>
      </c>
    </row>
    <row r="10" spans="1:5" x14ac:dyDescent="0.3">
      <c r="A10" s="29" t="str">
        <f>IF(Vendors!$B11="","",Vendors!A11&amp;"")</f>
        <v>Band / dhol</v>
      </c>
      <c r="B10" s="29" t="str">
        <f>IF(Vendors!$B11="","",Vendors!B11&amp;"")</f>
        <v>Royal Band</v>
      </c>
      <c r="C10" s="29" t="str">
        <f>IF(Vendors!$B11="","",Vendors!C11&amp;"")</f>
        <v/>
      </c>
      <c r="D10" s="29" t="str">
        <f>IF(Vendors!$B11="","",Vendors!D11&amp;"")</f>
        <v>+91 98760 70707</v>
      </c>
      <c r="E10" s="32" t="str">
        <f>IF(OR(Vendors!$B11="",Vendors!$P11=""),"",Vendors!$P11)</f>
        <v/>
      </c>
    </row>
    <row r="11" spans="1:5" x14ac:dyDescent="0.3">
      <c r="A11" s="29" t="str">
        <f>IF(Vendors!$B12="","",Vendors!A12&amp;"")</f>
        <v/>
      </c>
      <c r="B11" s="29" t="str">
        <f>IF(Vendors!$B12="","",Vendors!B12&amp;"")</f>
        <v/>
      </c>
      <c r="C11" s="29" t="str">
        <f>IF(Vendors!$B12="","",Vendors!C12&amp;"")</f>
        <v/>
      </c>
      <c r="D11" s="29" t="str">
        <f>IF(Vendors!$B12="","",Vendors!D12&amp;"")</f>
        <v/>
      </c>
      <c r="E11" s="32" t="str">
        <f>IF(OR(Vendors!$B12="",Vendors!$P12=""),"",Vendors!$P12)</f>
        <v/>
      </c>
    </row>
    <row r="12" spans="1:5" x14ac:dyDescent="0.3">
      <c r="A12" s="29" t="str">
        <f>IF(Vendors!$B13="","",Vendors!A13&amp;"")</f>
        <v/>
      </c>
      <c r="B12" s="29" t="str">
        <f>IF(Vendors!$B13="","",Vendors!B13&amp;"")</f>
        <v/>
      </c>
      <c r="C12" s="29" t="str">
        <f>IF(Vendors!$B13="","",Vendors!C13&amp;"")</f>
        <v/>
      </c>
      <c r="D12" s="29" t="str">
        <f>IF(Vendors!$B13="","",Vendors!D13&amp;"")</f>
        <v/>
      </c>
      <c r="E12" s="32" t="str">
        <f>IF(OR(Vendors!$B13="",Vendors!$P13=""),"",Vendors!$P13)</f>
        <v/>
      </c>
    </row>
    <row r="13" spans="1:5" x14ac:dyDescent="0.3">
      <c r="A13" s="29" t="str">
        <f>IF(Vendors!$B14="","",Vendors!A14&amp;"")</f>
        <v/>
      </c>
      <c r="B13" s="29" t="str">
        <f>IF(Vendors!$B14="","",Vendors!B14&amp;"")</f>
        <v/>
      </c>
      <c r="C13" s="29" t="str">
        <f>IF(Vendors!$B14="","",Vendors!C14&amp;"")</f>
        <v/>
      </c>
      <c r="D13" s="29" t="str">
        <f>IF(Vendors!$B14="","",Vendors!D14&amp;"")</f>
        <v/>
      </c>
      <c r="E13" s="32" t="str">
        <f>IF(OR(Vendors!$B14="",Vendors!$P14=""),"",Vendors!$P14)</f>
        <v/>
      </c>
    </row>
    <row r="14" spans="1:5" x14ac:dyDescent="0.3">
      <c r="A14" s="29" t="str">
        <f>IF(Vendors!$B15="","",Vendors!A15&amp;"")</f>
        <v/>
      </c>
      <c r="B14" s="29" t="str">
        <f>IF(Vendors!$B15="","",Vendors!B15&amp;"")</f>
        <v/>
      </c>
      <c r="C14" s="29" t="str">
        <f>IF(Vendors!$B15="","",Vendors!C15&amp;"")</f>
        <v/>
      </c>
      <c r="D14" s="29" t="str">
        <f>IF(Vendors!$B15="","",Vendors!D15&amp;"")</f>
        <v/>
      </c>
      <c r="E14" s="32" t="str">
        <f>IF(OR(Vendors!$B15="",Vendors!$P15=""),"",Vendors!$P15)</f>
        <v/>
      </c>
    </row>
    <row r="15" spans="1:5" x14ac:dyDescent="0.3">
      <c r="A15" s="29" t="str">
        <f>IF(Vendors!$B16="","",Vendors!A16&amp;"")</f>
        <v/>
      </c>
      <c r="B15" s="29" t="str">
        <f>IF(Vendors!$B16="","",Vendors!B16&amp;"")</f>
        <v/>
      </c>
      <c r="C15" s="29" t="str">
        <f>IF(Vendors!$B16="","",Vendors!C16&amp;"")</f>
        <v/>
      </c>
      <c r="D15" s="29" t="str">
        <f>IF(Vendors!$B16="","",Vendors!D16&amp;"")</f>
        <v/>
      </c>
      <c r="E15" s="32" t="str">
        <f>IF(OR(Vendors!$B16="",Vendors!$P16=""),"",Vendors!$P16)</f>
        <v/>
      </c>
    </row>
    <row r="16" spans="1:5" x14ac:dyDescent="0.3">
      <c r="A16" s="29" t="str">
        <f>IF(Vendors!$B17="","",Vendors!A17&amp;"")</f>
        <v/>
      </c>
      <c r="B16" s="29" t="str">
        <f>IF(Vendors!$B17="","",Vendors!B17&amp;"")</f>
        <v/>
      </c>
      <c r="C16" s="29" t="str">
        <f>IF(Vendors!$B17="","",Vendors!C17&amp;"")</f>
        <v/>
      </c>
      <c r="D16" s="29" t="str">
        <f>IF(Vendors!$B17="","",Vendors!D17&amp;"")</f>
        <v/>
      </c>
      <c r="E16" s="32" t="str">
        <f>IF(OR(Vendors!$B17="",Vendors!$P17=""),"",Vendors!$P17)</f>
        <v/>
      </c>
    </row>
    <row r="17" spans="1:5" x14ac:dyDescent="0.3">
      <c r="A17" s="29" t="str">
        <f>IF(Vendors!$B18="","",Vendors!A18&amp;"")</f>
        <v/>
      </c>
      <c r="B17" s="29" t="str">
        <f>IF(Vendors!$B18="","",Vendors!B18&amp;"")</f>
        <v/>
      </c>
      <c r="C17" s="29" t="str">
        <f>IF(Vendors!$B18="","",Vendors!C18&amp;"")</f>
        <v/>
      </c>
      <c r="D17" s="29" t="str">
        <f>IF(Vendors!$B18="","",Vendors!D18&amp;"")</f>
        <v/>
      </c>
      <c r="E17" s="32" t="str">
        <f>IF(OR(Vendors!$B18="",Vendors!$P18=""),"",Vendors!$P18)</f>
        <v/>
      </c>
    </row>
    <row r="18" spans="1:5" x14ac:dyDescent="0.3">
      <c r="A18" s="29" t="str">
        <f>IF(Vendors!$B19="","",Vendors!A19&amp;"")</f>
        <v/>
      </c>
      <c r="B18" s="29" t="str">
        <f>IF(Vendors!$B19="","",Vendors!B19&amp;"")</f>
        <v/>
      </c>
      <c r="C18" s="29" t="str">
        <f>IF(Vendors!$B19="","",Vendors!C19&amp;"")</f>
        <v/>
      </c>
      <c r="D18" s="29" t="str">
        <f>IF(Vendors!$B19="","",Vendors!D19&amp;"")</f>
        <v/>
      </c>
      <c r="E18" s="32" t="str">
        <f>IF(OR(Vendors!$B19="",Vendors!$P19=""),"",Vendors!$P19)</f>
        <v/>
      </c>
    </row>
    <row r="19" spans="1:5" x14ac:dyDescent="0.3">
      <c r="A19" s="29" t="str">
        <f>IF(Vendors!$B20="","",Vendors!A20&amp;"")</f>
        <v/>
      </c>
      <c r="B19" s="29" t="str">
        <f>IF(Vendors!$B20="","",Vendors!B20&amp;"")</f>
        <v/>
      </c>
      <c r="C19" s="29" t="str">
        <f>IF(Vendors!$B20="","",Vendors!C20&amp;"")</f>
        <v/>
      </c>
      <c r="D19" s="29" t="str">
        <f>IF(Vendors!$B20="","",Vendors!D20&amp;"")</f>
        <v/>
      </c>
      <c r="E19" s="32" t="str">
        <f>IF(OR(Vendors!$B20="",Vendors!$P20=""),"",Vendors!$P20)</f>
        <v/>
      </c>
    </row>
    <row r="20" spans="1:5" x14ac:dyDescent="0.3">
      <c r="A20" s="29" t="str">
        <f>IF(Vendors!$B21="","",Vendors!A21&amp;"")</f>
        <v/>
      </c>
      <c r="B20" s="29" t="str">
        <f>IF(Vendors!$B21="","",Vendors!B21&amp;"")</f>
        <v/>
      </c>
      <c r="C20" s="29" t="str">
        <f>IF(Vendors!$B21="","",Vendors!C21&amp;"")</f>
        <v/>
      </c>
      <c r="D20" s="29" t="str">
        <f>IF(Vendors!$B21="","",Vendors!D21&amp;"")</f>
        <v/>
      </c>
      <c r="E20" s="32" t="str">
        <f>IF(OR(Vendors!$B21="",Vendors!$P21=""),"",Vendors!$P21)</f>
        <v/>
      </c>
    </row>
    <row r="21" spans="1:5" x14ac:dyDescent="0.3">
      <c r="A21" s="29" t="str">
        <f>IF(Vendors!$B22="","",Vendors!A22&amp;"")</f>
        <v/>
      </c>
      <c r="B21" s="29" t="str">
        <f>IF(Vendors!$B22="","",Vendors!B22&amp;"")</f>
        <v/>
      </c>
      <c r="C21" s="29" t="str">
        <f>IF(Vendors!$B22="","",Vendors!C22&amp;"")</f>
        <v/>
      </c>
      <c r="D21" s="29" t="str">
        <f>IF(Vendors!$B22="","",Vendors!D22&amp;"")</f>
        <v/>
      </c>
      <c r="E21" s="32" t="str">
        <f>IF(OR(Vendors!$B22="",Vendors!$P22=""),"",Vendors!$P22)</f>
        <v/>
      </c>
    </row>
    <row r="22" spans="1:5" x14ac:dyDescent="0.3">
      <c r="A22" s="29" t="str">
        <f>IF(Vendors!$B23="","",Vendors!A23&amp;"")</f>
        <v/>
      </c>
      <c r="B22" s="29" t="str">
        <f>IF(Vendors!$B23="","",Vendors!B23&amp;"")</f>
        <v/>
      </c>
      <c r="C22" s="29" t="str">
        <f>IF(Vendors!$B23="","",Vendors!C23&amp;"")</f>
        <v/>
      </c>
      <c r="D22" s="29" t="str">
        <f>IF(Vendors!$B23="","",Vendors!D23&amp;"")</f>
        <v/>
      </c>
      <c r="E22" s="32" t="str">
        <f>IF(OR(Vendors!$B23="",Vendors!$P23=""),"",Vendors!$P23)</f>
        <v/>
      </c>
    </row>
    <row r="23" spans="1:5" x14ac:dyDescent="0.3">
      <c r="A23" s="29" t="str">
        <f>IF(Vendors!$B24="","",Vendors!A24&amp;"")</f>
        <v/>
      </c>
      <c r="B23" s="29" t="str">
        <f>IF(Vendors!$B24="","",Vendors!B24&amp;"")</f>
        <v/>
      </c>
      <c r="C23" s="29" t="str">
        <f>IF(Vendors!$B24="","",Vendors!C24&amp;"")</f>
        <v/>
      </c>
      <c r="D23" s="29" t="str">
        <f>IF(Vendors!$B24="","",Vendors!D24&amp;"")</f>
        <v/>
      </c>
      <c r="E23" s="32" t="str">
        <f>IF(OR(Vendors!$B24="",Vendors!$P24=""),"",Vendors!$P24)</f>
        <v/>
      </c>
    </row>
    <row r="24" spans="1:5" x14ac:dyDescent="0.3">
      <c r="A24" s="29" t="str">
        <f>IF(Vendors!$B25="","",Vendors!A25&amp;"")</f>
        <v/>
      </c>
      <c r="B24" s="29" t="str">
        <f>IF(Vendors!$B25="","",Vendors!B25&amp;"")</f>
        <v/>
      </c>
      <c r="C24" s="29" t="str">
        <f>IF(Vendors!$B25="","",Vendors!C25&amp;"")</f>
        <v/>
      </c>
      <c r="D24" s="29" t="str">
        <f>IF(Vendors!$B25="","",Vendors!D25&amp;"")</f>
        <v/>
      </c>
      <c r="E24" s="32" t="str">
        <f>IF(OR(Vendors!$B25="",Vendors!$P25=""),"",Vendors!$P25)</f>
        <v/>
      </c>
    </row>
    <row r="25" spans="1:5" x14ac:dyDescent="0.3">
      <c r="A25" s="29" t="str">
        <f>IF(Vendors!$B26="","",Vendors!A26&amp;"")</f>
        <v/>
      </c>
      <c r="B25" s="29" t="str">
        <f>IF(Vendors!$B26="","",Vendors!B26&amp;"")</f>
        <v/>
      </c>
      <c r="C25" s="29" t="str">
        <f>IF(Vendors!$B26="","",Vendors!C26&amp;"")</f>
        <v/>
      </c>
      <c r="D25" s="29" t="str">
        <f>IF(Vendors!$B26="","",Vendors!D26&amp;"")</f>
        <v/>
      </c>
      <c r="E25" s="32" t="str">
        <f>IF(OR(Vendors!$B26="",Vendors!$P26=""),"",Vendors!$P26)</f>
        <v/>
      </c>
    </row>
    <row r="26" spans="1:5" x14ac:dyDescent="0.3">
      <c r="A26" s="29" t="str">
        <f>IF(Vendors!$B27="","",Vendors!A27&amp;"")</f>
        <v/>
      </c>
      <c r="B26" s="29" t="str">
        <f>IF(Vendors!$B27="","",Vendors!B27&amp;"")</f>
        <v/>
      </c>
      <c r="C26" s="29" t="str">
        <f>IF(Vendors!$B27="","",Vendors!C27&amp;"")</f>
        <v/>
      </c>
      <c r="D26" s="29" t="str">
        <f>IF(Vendors!$B27="","",Vendors!D27&amp;"")</f>
        <v/>
      </c>
      <c r="E26" s="32" t="str">
        <f>IF(OR(Vendors!$B27="",Vendors!$P27=""),"",Vendors!$P27)</f>
        <v/>
      </c>
    </row>
    <row r="27" spans="1:5" x14ac:dyDescent="0.3">
      <c r="A27" s="29" t="str">
        <f>IF(Vendors!$B28="","",Vendors!A28&amp;"")</f>
        <v/>
      </c>
      <c r="B27" s="29" t="str">
        <f>IF(Vendors!$B28="","",Vendors!B28&amp;"")</f>
        <v/>
      </c>
      <c r="C27" s="29" t="str">
        <f>IF(Vendors!$B28="","",Vendors!C28&amp;"")</f>
        <v/>
      </c>
      <c r="D27" s="29" t="str">
        <f>IF(Vendors!$B28="","",Vendors!D28&amp;"")</f>
        <v/>
      </c>
      <c r="E27" s="32" t="str">
        <f>IF(OR(Vendors!$B28="",Vendors!$P28=""),"",Vendors!$P28)</f>
        <v/>
      </c>
    </row>
    <row r="28" spans="1:5" x14ac:dyDescent="0.3">
      <c r="A28" s="29" t="str">
        <f>IF(Vendors!$B29="","",Vendors!A29&amp;"")</f>
        <v/>
      </c>
      <c r="B28" s="29" t="str">
        <f>IF(Vendors!$B29="","",Vendors!B29&amp;"")</f>
        <v/>
      </c>
      <c r="C28" s="29" t="str">
        <f>IF(Vendors!$B29="","",Vendors!C29&amp;"")</f>
        <v/>
      </c>
      <c r="D28" s="29" t="str">
        <f>IF(Vendors!$B29="","",Vendors!D29&amp;"")</f>
        <v/>
      </c>
      <c r="E28" s="32" t="str">
        <f>IF(OR(Vendors!$B29="",Vendors!$P29=""),"",Vendors!$P29)</f>
        <v/>
      </c>
    </row>
    <row r="29" spans="1:5" x14ac:dyDescent="0.3">
      <c r="A29" s="29" t="str">
        <f>IF(Vendors!$B30="","",Vendors!A30&amp;"")</f>
        <v/>
      </c>
      <c r="B29" s="29" t="str">
        <f>IF(Vendors!$B30="","",Vendors!B30&amp;"")</f>
        <v/>
      </c>
      <c r="C29" s="29" t="str">
        <f>IF(Vendors!$B30="","",Vendors!C30&amp;"")</f>
        <v/>
      </c>
      <c r="D29" s="29" t="str">
        <f>IF(Vendors!$B30="","",Vendors!D30&amp;"")</f>
        <v/>
      </c>
      <c r="E29" s="32" t="str">
        <f>IF(OR(Vendors!$B30="",Vendors!$P30=""),"",Vendors!$P30)</f>
        <v/>
      </c>
    </row>
    <row r="30" spans="1:5" x14ac:dyDescent="0.3">
      <c r="A30" s="29" t="str">
        <f>IF(Vendors!$B31="","",Vendors!A31&amp;"")</f>
        <v/>
      </c>
      <c r="B30" s="29" t="str">
        <f>IF(Vendors!$B31="","",Vendors!B31&amp;"")</f>
        <v/>
      </c>
      <c r="C30" s="29" t="str">
        <f>IF(Vendors!$B31="","",Vendors!C31&amp;"")</f>
        <v/>
      </c>
      <c r="D30" s="29" t="str">
        <f>IF(Vendors!$B31="","",Vendors!D31&amp;"")</f>
        <v/>
      </c>
      <c r="E30" s="32" t="str">
        <f>IF(OR(Vendors!$B31="",Vendors!$P31=""),"",Vendors!$P31)</f>
        <v/>
      </c>
    </row>
    <row r="31" spans="1:5" x14ac:dyDescent="0.3">
      <c r="A31" s="29" t="str">
        <f>IF(Vendors!$B32="","",Vendors!A32&amp;"")</f>
        <v/>
      </c>
      <c r="B31" s="29" t="str">
        <f>IF(Vendors!$B32="","",Vendors!B32&amp;"")</f>
        <v/>
      </c>
      <c r="C31" s="29" t="str">
        <f>IF(Vendors!$B32="","",Vendors!C32&amp;"")</f>
        <v/>
      </c>
      <c r="D31" s="29" t="str">
        <f>IF(Vendors!$B32="","",Vendors!D32&amp;"")</f>
        <v/>
      </c>
      <c r="E31" s="32" t="str">
        <f>IF(OR(Vendors!$B32="",Vendors!$P32=""),"",Vendors!$P32)</f>
        <v/>
      </c>
    </row>
    <row r="32" spans="1:5" x14ac:dyDescent="0.3">
      <c r="A32" s="29" t="str">
        <f>IF(Vendors!$B33="","",Vendors!A33&amp;"")</f>
        <v/>
      </c>
      <c r="B32" s="29" t="str">
        <f>IF(Vendors!$B33="","",Vendors!B33&amp;"")</f>
        <v/>
      </c>
      <c r="C32" s="29" t="str">
        <f>IF(Vendors!$B33="","",Vendors!C33&amp;"")</f>
        <v/>
      </c>
      <c r="D32" s="29" t="str">
        <f>IF(Vendors!$B33="","",Vendors!D33&amp;"")</f>
        <v/>
      </c>
      <c r="E32" s="32" t="str">
        <f>IF(OR(Vendors!$B33="",Vendors!$P33=""),"",Vendors!$P33)</f>
        <v/>
      </c>
    </row>
    <row r="33" spans="1:5" x14ac:dyDescent="0.3">
      <c r="A33" s="29" t="str">
        <f>IF(Vendors!$B34="","",Vendors!A34&amp;"")</f>
        <v/>
      </c>
      <c r="B33" s="29" t="str">
        <f>IF(Vendors!$B34="","",Vendors!B34&amp;"")</f>
        <v/>
      </c>
      <c r="C33" s="29" t="str">
        <f>IF(Vendors!$B34="","",Vendors!C34&amp;"")</f>
        <v/>
      </c>
      <c r="D33" s="29" t="str">
        <f>IF(Vendors!$B34="","",Vendors!D34&amp;"")</f>
        <v/>
      </c>
      <c r="E33" s="32" t="str">
        <f>IF(OR(Vendors!$B34="",Vendors!$P34=""),"",Vendors!$P34)</f>
        <v/>
      </c>
    </row>
    <row r="34" spans="1:5" x14ac:dyDescent="0.3">
      <c r="A34" s="29" t="str">
        <f>IF(Vendors!$B35="","",Vendors!A35&amp;"")</f>
        <v/>
      </c>
      <c r="B34" s="29" t="str">
        <f>IF(Vendors!$B35="","",Vendors!B35&amp;"")</f>
        <v/>
      </c>
      <c r="C34" s="29" t="str">
        <f>IF(Vendors!$B35="","",Vendors!C35&amp;"")</f>
        <v/>
      </c>
      <c r="D34" s="29" t="str">
        <f>IF(Vendors!$B35="","",Vendors!D35&amp;"")</f>
        <v/>
      </c>
      <c r="E34" s="32" t="str">
        <f>IF(OR(Vendors!$B35="",Vendors!$P35=""),"",Vendors!$P35)</f>
        <v/>
      </c>
    </row>
    <row r="35" spans="1:5" x14ac:dyDescent="0.3">
      <c r="A35" s="29" t="str">
        <f>IF(Vendors!$B36="","",Vendors!A36&amp;"")</f>
        <v/>
      </c>
      <c r="B35" s="29" t="str">
        <f>IF(Vendors!$B36="","",Vendors!B36&amp;"")</f>
        <v/>
      </c>
      <c r="C35" s="29" t="str">
        <f>IF(Vendors!$B36="","",Vendors!C36&amp;"")</f>
        <v/>
      </c>
      <c r="D35" s="29" t="str">
        <f>IF(Vendors!$B36="","",Vendors!D36&amp;"")</f>
        <v/>
      </c>
      <c r="E35" s="32" t="str">
        <f>IF(OR(Vendors!$B36="",Vendors!$P36=""),"",Vendors!$P36)</f>
        <v/>
      </c>
    </row>
    <row r="36" spans="1:5" x14ac:dyDescent="0.3">
      <c r="A36" s="29" t="str">
        <f>IF(Vendors!$B37="","",Vendors!A37&amp;"")</f>
        <v/>
      </c>
      <c r="B36" s="29" t="str">
        <f>IF(Vendors!$B37="","",Vendors!B37&amp;"")</f>
        <v/>
      </c>
      <c r="C36" s="29" t="str">
        <f>IF(Vendors!$B37="","",Vendors!C37&amp;"")</f>
        <v/>
      </c>
      <c r="D36" s="29" t="str">
        <f>IF(Vendors!$B37="","",Vendors!D37&amp;"")</f>
        <v/>
      </c>
      <c r="E36" s="32" t="str">
        <f>IF(OR(Vendors!$B37="",Vendors!$P37=""),"",Vendors!$P37)</f>
        <v/>
      </c>
    </row>
    <row r="37" spans="1:5" x14ac:dyDescent="0.3">
      <c r="A37" s="29" t="str">
        <f>IF(Vendors!$B38="","",Vendors!A38&amp;"")</f>
        <v/>
      </c>
      <c r="B37" s="29" t="str">
        <f>IF(Vendors!$B38="","",Vendors!B38&amp;"")</f>
        <v/>
      </c>
      <c r="C37" s="29" t="str">
        <f>IF(Vendors!$B38="","",Vendors!C38&amp;"")</f>
        <v/>
      </c>
      <c r="D37" s="29" t="str">
        <f>IF(Vendors!$B38="","",Vendors!D38&amp;"")</f>
        <v/>
      </c>
      <c r="E37" s="32" t="str">
        <f>IF(OR(Vendors!$B38="",Vendors!$P38=""),"",Vendors!$P38)</f>
        <v/>
      </c>
    </row>
    <row r="38" spans="1:5" x14ac:dyDescent="0.3">
      <c r="A38" s="29" t="str">
        <f>IF(Vendors!$B39="","",Vendors!A39&amp;"")</f>
        <v/>
      </c>
      <c r="B38" s="29" t="str">
        <f>IF(Vendors!$B39="","",Vendors!B39&amp;"")</f>
        <v/>
      </c>
      <c r="C38" s="29" t="str">
        <f>IF(Vendors!$B39="","",Vendors!C39&amp;"")</f>
        <v/>
      </c>
      <c r="D38" s="29" t="str">
        <f>IF(Vendors!$B39="","",Vendors!D39&amp;"")</f>
        <v/>
      </c>
      <c r="E38" s="32" t="str">
        <f>IF(OR(Vendors!$B39="",Vendors!$P39=""),"",Vendors!$P39)</f>
        <v/>
      </c>
    </row>
    <row r="39" spans="1:5" x14ac:dyDescent="0.3">
      <c r="A39" s="29" t="str">
        <f>IF(Vendors!$B40="","",Vendors!A40&amp;"")</f>
        <v/>
      </c>
      <c r="B39" s="29" t="str">
        <f>IF(Vendors!$B40="","",Vendors!B40&amp;"")</f>
        <v/>
      </c>
      <c r="C39" s="29" t="str">
        <f>IF(Vendors!$B40="","",Vendors!C40&amp;"")</f>
        <v/>
      </c>
      <c r="D39" s="29" t="str">
        <f>IF(Vendors!$B40="","",Vendors!D40&amp;"")</f>
        <v/>
      </c>
      <c r="E39" s="32" t="str">
        <f>IF(OR(Vendors!$B40="",Vendors!$P40=""),"",Vendors!$P40)</f>
        <v/>
      </c>
    </row>
    <row r="40" spans="1:5" x14ac:dyDescent="0.3">
      <c r="A40" s="29" t="str">
        <f>IF(Vendors!$B41="","",Vendors!A41&amp;"")</f>
        <v/>
      </c>
      <c r="B40" s="29" t="str">
        <f>IF(Vendors!$B41="","",Vendors!B41&amp;"")</f>
        <v/>
      </c>
      <c r="C40" s="29" t="str">
        <f>IF(Vendors!$B41="","",Vendors!C41&amp;"")</f>
        <v/>
      </c>
      <c r="D40" s="29" t="str">
        <f>IF(Vendors!$B41="","",Vendors!D41&amp;"")</f>
        <v/>
      </c>
      <c r="E40" s="32" t="str">
        <f>IF(OR(Vendors!$B41="",Vendors!$P41=""),"",Vendors!$P41)</f>
        <v/>
      </c>
    </row>
    <row r="41" spans="1:5" x14ac:dyDescent="0.3">
      <c r="A41" s="29" t="str">
        <f>IF(Vendors!$B42="","",Vendors!A42&amp;"")</f>
        <v/>
      </c>
      <c r="B41" s="29" t="str">
        <f>IF(Vendors!$B42="","",Vendors!B42&amp;"")</f>
        <v/>
      </c>
      <c r="C41" s="29" t="str">
        <f>IF(Vendors!$B42="","",Vendors!C42&amp;"")</f>
        <v/>
      </c>
      <c r="D41" s="29" t="str">
        <f>IF(Vendors!$B42="","",Vendors!D42&amp;"")</f>
        <v/>
      </c>
      <c r="E41" s="32" t="str">
        <f>IF(OR(Vendors!$B42="",Vendors!$P42=""),"",Vendors!$P42)</f>
        <v/>
      </c>
    </row>
    <row r="42" spans="1:5" x14ac:dyDescent="0.3">
      <c r="A42" s="29" t="str">
        <f>IF(Vendors!$B43="","",Vendors!A43&amp;"")</f>
        <v/>
      </c>
      <c r="B42" s="29" t="str">
        <f>IF(Vendors!$B43="","",Vendors!B43&amp;"")</f>
        <v/>
      </c>
      <c r="C42" s="29" t="str">
        <f>IF(Vendors!$B43="","",Vendors!C43&amp;"")</f>
        <v/>
      </c>
      <c r="D42" s="29" t="str">
        <f>IF(Vendors!$B43="","",Vendors!D43&amp;"")</f>
        <v/>
      </c>
      <c r="E42" s="32" t="str">
        <f>IF(OR(Vendors!$B43="",Vendors!$P43=""),"",Vendors!$P43)</f>
        <v/>
      </c>
    </row>
    <row r="43" spans="1:5" x14ac:dyDescent="0.3">
      <c r="A43" s="29" t="str">
        <f>IF(Vendors!$B44="","",Vendors!A44&amp;"")</f>
        <v/>
      </c>
      <c r="B43" s="29" t="str">
        <f>IF(Vendors!$B44="","",Vendors!B44&amp;"")</f>
        <v/>
      </c>
      <c r="C43" s="29" t="str">
        <f>IF(Vendors!$B44="","",Vendors!C44&amp;"")</f>
        <v/>
      </c>
      <c r="D43" s="29" t="str">
        <f>IF(Vendors!$B44="","",Vendors!D44&amp;"")</f>
        <v/>
      </c>
      <c r="E43" s="32" t="str">
        <f>IF(OR(Vendors!$B44="",Vendors!$P44=""),"",Vendors!$P44)</f>
        <v/>
      </c>
    </row>
    <row r="44" spans="1:5" x14ac:dyDescent="0.3">
      <c r="A44" s="29" t="str">
        <f>IF(Vendors!$B45="","",Vendors!A45&amp;"")</f>
        <v/>
      </c>
      <c r="B44" s="29" t="str">
        <f>IF(Vendors!$B45="","",Vendors!B45&amp;"")</f>
        <v/>
      </c>
      <c r="C44" s="29" t="str">
        <f>IF(Vendors!$B45="","",Vendors!C45&amp;"")</f>
        <v/>
      </c>
      <c r="D44" s="29" t="str">
        <f>IF(Vendors!$B45="","",Vendors!D45&amp;"")</f>
        <v/>
      </c>
      <c r="E44" s="32" t="str">
        <f>IF(OR(Vendors!$B45="",Vendors!$P45=""),"",Vendors!$P45)</f>
        <v/>
      </c>
    </row>
    <row r="45" spans="1:5" x14ac:dyDescent="0.3">
      <c r="A45" s="29" t="str">
        <f>IF(Vendors!$B46="","",Vendors!A46&amp;"")</f>
        <v/>
      </c>
      <c r="B45" s="29" t="str">
        <f>IF(Vendors!$B46="","",Vendors!B46&amp;"")</f>
        <v/>
      </c>
      <c r="C45" s="29" t="str">
        <f>IF(Vendors!$B46="","",Vendors!C46&amp;"")</f>
        <v/>
      </c>
      <c r="D45" s="29" t="str">
        <f>IF(Vendors!$B46="","",Vendors!D46&amp;"")</f>
        <v/>
      </c>
      <c r="E45" s="32" t="str">
        <f>IF(OR(Vendors!$B46="",Vendors!$P46=""),"",Vendors!$P46)</f>
        <v/>
      </c>
    </row>
    <row r="46" spans="1:5" x14ac:dyDescent="0.3">
      <c r="A46" s="29" t="str">
        <f>IF(Vendors!$B47="","",Vendors!A47&amp;"")</f>
        <v/>
      </c>
      <c r="B46" s="29" t="str">
        <f>IF(Vendors!$B47="","",Vendors!B47&amp;"")</f>
        <v/>
      </c>
      <c r="C46" s="29" t="str">
        <f>IF(Vendors!$B47="","",Vendors!C47&amp;"")</f>
        <v/>
      </c>
      <c r="D46" s="29" t="str">
        <f>IF(Vendors!$B47="","",Vendors!D47&amp;"")</f>
        <v/>
      </c>
      <c r="E46" s="32" t="str">
        <f>IF(OR(Vendors!$B47="",Vendors!$P47=""),"",Vendors!$P47)</f>
        <v/>
      </c>
    </row>
    <row r="47" spans="1:5" x14ac:dyDescent="0.3">
      <c r="A47" s="29" t="str">
        <f>IF(Vendors!$B48="","",Vendors!A48&amp;"")</f>
        <v/>
      </c>
      <c r="B47" s="29" t="str">
        <f>IF(Vendors!$B48="","",Vendors!B48&amp;"")</f>
        <v/>
      </c>
      <c r="C47" s="29" t="str">
        <f>IF(Vendors!$B48="","",Vendors!C48&amp;"")</f>
        <v/>
      </c>
      <c r="D47" s="29" t="str">
        <f>IF(Vendors!$B48="","",Vendors!D48&amp;"")</f>
        <v/>
      </c>
      <c r="E47" s="32" t="str">
        <f>IF(OR(Vendors!$B48="",Vendors!$P48=""),"",Vendors!$P48)</f>
        <v/>
      </c>
    </row>
    <row r="48" spans="1:5" x14ac:dyDescent="0.3">
      <c r="A48" s="29" t="str">
        <f>IF(Vendors!$B49="","",Vendors!A49&amp;"")</f>
        <v/>
      </c>
      <c r="B48" s="29" t="str">
        <f>IF(Vendors!$B49="","",Vendors!B49&amp;"")</f>
        <v/>
      </c>
      <c r="C48" s="29" t="str">
        <f>IF(Vendors!$B49="","",Vendors!C49&amp;"")</f>
        <v/>
      </c>
      <c r="D48" s="29" t="str">
        <f>IF(Vendors!$B49="","",Vendors!D49&amp;"")</f>
        <v/>
      </c>
      <c r="E48" s="32" t="str">
        <f>IF(OR(Vendors!$B49="",Vendors!$P49=""),"",Vendors!$P49)</f>
        <v/>
      </c>
    </row>
    <row r="49" spans="1:5" x14ac:dyDescent="0.3">
      <c r="A49" s="29" t="str">
        <f>IF(Vendors!$B50="","",Vendors!A50&amp;"")</f>
        <v/>
      </c>
      <c r="B49" s="29" t="str">
        <f>IF(Vendors!$B50="","",Vendors!B50&amp;"")</f>
        <v/>
      </c>
      <c r="C49" s="29" t="str">
        <f>IF(Vendors!$B50="","",Vendors!C50&amp;"")</f>
        <v/>
      </c>
      <c r="D49" s="29" t="str">
        <f>IF(Vendors!$B50="","",Vendors!D50&amp;"")</f>
        <v/>
      </c>
      <c r="E49" s="32" t="str">
        <f>IF(OR(Vendors!$B50="",Vendors!$P50=""),"",Vendors!$P50)</f>
        <v/>
      </c>
    </row>
    <row r="50" spans="1:5" x14ac:dyDescent="0.3">
      <c r="A50" s="29" t="str">
        <f>IF(Vendors!$B51="","",Vendors!A51&amp;"")</f>
        <v/>
      </c>
      <c r="B50" s="29" t="str">
        <f>IF(Vendors!$B51="","",Vendors!B51&amp;"")</f>
        <v/>
      </c>
      <c r="C50" s="29" t="str">
        <f>IF(Vendors!$B51="","",Vendors!C51&amp;"")</f>
        <v/>
      </c>
      <c r="D50" s="29" t="str">
        <f>IF(Vendors!$B51="","",Vendors!D51&amp;"")</f>
        <v/>
      </c>
      <c r="E50" s="32" t="str">
        <f>IF(OR(Vendors!$B51="",Vendors!$P51=""),"",Vendors!$P51)</f>
        <v/>
      </c>
    </row>
    <row r="51" spans="1:5" x14ac:dyDescent="0.3">
      <c r="A51" s="29" t="str">
        <f>IF(Vendors!$B52="","",Vendors!A52&amp;"")</f>
        <v/>
      </c>
      <c r="B51" s="29" t="str">
        <f>IF(Vendors!$B52="","",Vendors!B52&amp;"")</f>
        <v/>
      </c>
      <c r="C51" s="29" t="str">
        <f>IF(Vendors!$B52="","",Vendors!C52&amp;"")</f>
        <v/>
      </c>
      <c r="D51" s="29" t="str">
        <f>IF(Vendors!$B52="","",Vendors!D52&amp;"")</f>
        <v/>
      </c>
      <c r="E51" s="32" t="str">
        <f>IF(OR(Vendors!$B52="",Vendors!$P52=""),"",Vendors!$P52)</f>
        <v/>
      </c>
    </row>
    <row r="52" spans="1:5" x14ac:dyDescent="0.3">
      <c r="A52" s="29" t="str">
        <f>IF(Vendors!$B53="","",Vendors!A53&amp;"")</f>
        <v/>
      </c>
      <c r="B52" s="29" t="str">
        <f>IF(Vendors!$B53="","",Vendors!B53&amp;"")</f>
        <v/>
      </c>
      <c r="C52" s="29" t="str">
        <f>IF(Vendors!$B53="","",Vendors!C53&amp;"")</f>
        <v/>
      </c>
      <c r="D52" s="29" t="str">
        <f>IF(Vendors!$B53="","",Vendors!D53&amp;"")</f>
        <v/>
      </c>
      <c r="E52" s="32" t="str">
        <f>IF(OR(Vendors!$B53="",Vendors!$P53=""),"",Vendors!$P53)</f>
        <v/>
      </c>
    </row>
    <row r="53" spans="1:5" x14ac:dyDescent="0.3">
      <c r="A53" s="29" t="str">
        <f>IF(Vendors!$B54="","",Vendors!A54&amp;"")</f>
        <v/>
      </c>
      <c r="B53" s="29" t="str">
        <f>IF(Vendors!$B54="","",Vendors!B54&amp;"")</f>
        <v/>
      </c>
      <c r="C53" s="29" t="str">
        <f>IF(Vendors!$B54="","",Vendors!C54&amp;"")</f>
        <v/>
      </c>
      <c r="D53" s="29" t="str">
        <f>IF(Vendors!$B54="","",Vendors!D54&amp;"")</f>
        <v/>
      </c>
      <c r="E53" s="32" t="str">
        <f>IF(OR(Vendors!$B54="",Vendors!$P54=""),"",Vendors!$P54)</f>
        <v/>
      </c>
    </row>
    <row r="54" spans="1:5" x14ac:dyDescent="0.3">
      <c r="A54" s="29" t="str">
        <f>IF(Vendors!$B55="","",Vendors!A55&amp;"")</f>
        <v/>
      </c>
      <c r="B54" s="29" t="str">
        <f>IF(Vendors!$B55="","",Vendors!B55&amp;"")</f>
        <v/>
      </c>
      <c r="C54" s="29" t="str">
        <f>IF(Vendors!$B55="","",Vendors!C55&amp;"")</f>
        <v/>
      </c>
      <c r="D54" s="29" t="str">
        <f>IF(Vendors!$B55="","",Vendors!D55&amp;"")</f>
        <v/>
      </c>
      <c r="E54" s="32" t="str">
        <f>IF(OR(Vendors!$B55="",Vendors!$P55=""),"",Vendors!$P55)</f>
        <v/>
      </c>
    </row>
    <row r="55" spans="1:5" x14ac:dyDescent="0.3">
      <c r="A55" s="29" t="str">
        <f>IF(Vendors!$B56="","",Vendors!A56&amp;"")</f>
        <v/>
      </c>
      <c r="B55" s="29" t="str">
        <f>IF(Vendors!$B56="","",Vendors!B56&amp;"")</f>
        <v/>
      </c>
      <c r="C55" s="29" t="str">
        <f>IF(Vendors!$B56="","",Vendors!C56&amp;"")</f>
        <v/>
      </c>
      <c r="D55" s="29" t="str">
        <f>IF(Vendors!$B56="","",Vendors!D56&amp;"")</f>
        <v/>
      </c>
      <c r="E55" s="32" t="str">
        <f>IF(OR(Vendors!$B56="",Vendors!$P56=""),"",Vendors!$P56)</f>
        <v/>
      </c>
    </row>
    <row r="56" spans="1:5" x14ac:dyDescent="0.3">
      <c r="A56" s="29" t="str">
        <f>IF(Vendors!$B57="","",Vendors!A57&amp;"")</f>
        <v/>
      </c>
      <c r="B56" s="29" t="str">
        <f>IF(Vendors!$B57="","",Vendors!B57&amp;"")</f>
        <v/>
      </c>
      <c r="C56" s="29" t="str">
        <f>IF(Vendors!$B57="","",Vendors!C57&amp;"")</f>
        <v/>
      </c>
      <c r="D56" s="29" t="str">
        <f>IF(Vendors!$B57="","",Vendors!D57&amp;"")</f>
        <v/>
      </c>
      <c r="E56" s="32" t="str">
        <f>IF(OR(Vendors!$B57="",Vendors!$P57=""),"",Vendors!$P57)</f>
        <v/>
      </c>
    </row>
    <row r="57" spans="1:5" x14ac:dyDescent="0.3">
      <c r="A57" s="29" t="str">
        <f>IF(Vendors!$B58="","",Vendors!A58&amp;"")</f>
        <v/>
      </c>
      <c r="B57" s="29" t="str">
        <f>IF(Vendors!$B58="","",Vendors!B58&amp;"")</f>
        <v/>
      </c>
      <c r="C57" s="29" t="str">
        <f>IF(Vendors!$B58="","",Vendors!C58&amp;"")</f>
        <v/>
      </c>
      <c r="D57" s="29" t="str">
        <f>IF(Vendors!$B58="","",Vendors!D58&amp;"")</f>
        <v/>
      </c>
      <c r="E57" s="32" t="str">
        <f>IF(OR(Vendors!$B58="",Vendors!$P58=""),"",Vendors!$P58)</f>
        <v/>
      </c>
    </row>
    <row r="58" spans="1:5" x14ac:dyDescent="0.3">
      <c r="A58" s="29" t="str">
        <f>IF(Vendors!$B59="","",Vendors!A59&amp;"")</f>
        <v/>
      </c>
      <c r="B58" s="29" t="str">
        <f>IF(Vendors!$B59="","",Vendors!B59&amp;"")</f>
        <v/>
      </c>
      <c r="C58" s="29" t="str">
        <f>IF(Vendors!$B59="","",Vendors!C59&amp;"")</f>
        <v/>
      </c>
      <c r="D58" s="29" t="str">
        <f>IF(Vendors!$B59="","",Vendors!D59&amp;"")</f>
        <v/>
      </c>
      <c r="E58" s="32" t="str">
        <f>IF(OR(Vendors!$B59="",Vendors!$P59=""),"",Vendors!$P59)</f>
        <v/>
      </c>
    </row>
    <row r="59" spans="1:5" x14ac:dyDescent="0.3">
      <c r="A59" s="29" t="str">
        <f>IF(Vendors!$B60="","",Vendors!A60&amp;"")</f>
        <v/>
      </c>
      <c r="B59" s="29" t="str">
        <f>IF(Vendors!$B60="","",Vendors!B60&amp;"")</f>
        <v/>
      </c>
      <c r="C59" s="29" t="str">
        <f>IF(Vendors!$B60="","",Vendors!C60&amp;"")</f>
        <v/>
      </c>
      <c r="D59" s="29" t="str">
        <f>IF(Vendors!$B60="","",Vendors!D60&amp;"")</f>
        <v/>
      </c>
      <c r="E59" s="32" t="str">
        <f>IF(OR(Vendors!$B60="",Vendors!$P60=""),"",Vendors!$P60)</f>
        <v/>
      </c>
    </row>
    <row r="60" spans="1:5" x14ac:dyDescent="0.3">
      <c r="A60" s="29" t="str">
        <f>IF(Vendors!$B61="","",Vendors!A61&amp;"")</f>
        <v/>
      </c>
      <c r="B60" s="29" t="str">
        <f>IF(Vendors!$B61="","",Vendors!B61&amp;"")</f>
        <v/>
      </c>
      <c r="C60" s="29" t="str">
        <f>IF(Vendors!$B61="","",Vendors!C61&amp;"")</f>
        <v/>
      </c>
      <c r="D60" s="29" t="str">
        <f>IF(Vendors!$B61="","",Vendors!D61&amp;"")</f>
        <v/>
      </c>
      <c r="E60" s="32" t="str">
        <f>IF(OR(Vendors!$B61="",Vendors!$P61=""),"",Vendors!$P61)</f>
        <v/>
      </c>
    </row>
    <row r="61" spans="1:5" x14ac:dyDescent="0.3">
      <c r="A61" s="29" t="str">
        <f>IF(Vendors!$B62="","",Vendors!A62&amp;"")</f>
        <v/>
      </c>
      <c r="B61" s="29" t="str">
        <f>IF(Vendors!$B62="","",Vendors!B62&amp;"")</f>
        <v/>
      </c>
      <c r="C61" s="29" t="str">
        <f>IF(Vendors!$B62="","",Vendors!C62&amp;"")</f>
        <v/>
      </c>
      <c r="D61" s="29" t="str">
        <f>IF(Vendors!$B62="","",Vendors!D62&amp;"")</f>
        <v/>
      </c>
      <c r="E61" s="32" t="str">
        <f>IF(OR(Vendors!$B62="",Vendors!$P62=""),"",Vendors!$P62)</f>
        <v/>
      </c>
    </row>
    <row r="62" spans="1:5" x14ac:dyDescent="0.3">
      <c r="A62" s="29" t="str">
        <f>IF(Vendors!$B63="","",Vendors!A63&amp;"")</f>
        <v/>
      </c>
      <c r="B62" s="29" t="str">
        <f>IF(Vendors!$B63="","",Vendors!B63&amp;"")</f>
        <v/>
      </c>
      <c r="C62" s="29" t="str">
        <f>IF(Vendors!$B63="","",Vendors!C63&amp;"")</f>
        <v/>
      </c>
      <c r="D62" s="29" t="str">
        <f>IF(Vendors!$B63="","",Vendors!D63&amp;"")</f>
        <v/>
      </c>
      <c r="E62" s="32" t="str">
        <f>IF(OR(Vendors!$B63="",Vendors!$P63=""),"",Vendors!$P63)</f>
        <v/>
      </c>
    </row>
    <row r="63" spans="1:5" x14ac:dyDescent="0.3">
      <c r="A63" s="29" t="str">
        <f>IF(Vendors!$B64="","",Vendors!A64&amp;"")</f>
        <v/>
      </c>
      <c r="B63" s="29" t="str">
        <f>IF(Vendors!$B64="","",Vendors!B64&amp;"")</f>
        <v/>
      </c>
      <c r="C63" s="29" t="str">
        <f>IF(Vendors!$B64="","",Vendors!C64&amp;"")</f>
        <v/>
      </c>
      <c r="D63" s="29" t="str">
        <f>IF(Vendors!$B64="","",Vendors!D64&amp;"")</f>
        <v/>
      </c>
      <c r="E63" s="32" t="str">
        <f>IF(OR(Vendors!$B64="",Vendors!$P64=""),"",Vendors!$P64)</f>
        <v/>
      </c>
    </row>
    <row r="64" spans="1:5" x14ac:dyDescent="0.3">
      <c r="A64" s="29" t="str">
        <f>IF(Vendors!$B65="","",Vendors!A65&amp;"")</f>
        <v/>
      </c>
      <c r="B64" s="29" t="str">
        <f>IF(Vendors!$B65="","",Vendors!B65&amp;"")</f>
        <v/>
      </c>
      <c r="C64" s="29" t="str">
        <f>IF(Vendors!$B65="","",Vendors!C65&amp;"")</f>
        <v/>
      </c>
      <c r="D64" s="29" t="str">
        <f>IF(Vendors!$B65="","",Vendors!D65&amp;"")</f>
        <v/>
      </c>
      <c r="E64" s="32" t="str">
        <f>IF(OR(Vendors!$B65="",Vendors!$P65=""),"",Vendors!$P65)</f>
        <v/>
      </c>
    </row>
    <row r="65" spans="1:5" x14ac:dyDescent="0.3">
      <c r="A65" s="29" t="str">
        <f>IF(Vendors!$B66="","",Vendors!A66&amp;"")</f>
        <v/>
      </c>
      <c r="B65" s="29" t="str">
        <f>IF(Vendors!$B66="","",Vendors!B66&amp;"")</f>
        <v/>
      </c>
      <c r="C65" s="29" t="str">
        <f>IF(Vendors!$B66="","",Vendors!C66&amp;"")</f>
        <v/>
      </c>
      <c r="D65" s="29" t="str">
        <f>IF(Vendors!$B66="","",Vendors!D66&amp;"")</f>
        <v/>
      </c>
      <c r="E65" s="32" t="str">
        <f>IF(OR(Vendors!$B66="",Vendors!$P66=""),"",Vendors!$P66)</f>
        <v/>
      </c>
    </row>
    <row r="66" spans="1:5" x14ac:dyDescent="0.3">
      <c r="A66" s="29" t="str">
        <f>IF(Vendors!$B67="","",Vendors!A67&amp;"")</f>
        <v/>
      </c>
      <c r="B66" s="29" t="str">
        <f>IF(Vendors!$B67="","",Vendors!B67&amp;"")</f>
        <v/>
      </c>
      <c r="C66" s="29" t="str">
        <f>IF(Vendors!$B67="","",Vendors!C67&amp;"")</f>
        <v/>
      </c>
      <c r="D66" s="29" t="str">
        <f>IF(Vendors!$B67="","",Vendors!D67&amp;"")</f>
        <v/>
      </c>
      <c r="E66" s="32" t="str">
        <f>IF(OR(Vendors!$B67="",Vendors!$P67=""),"",Vendors!$P67)</f>
        <v/>
      </c>
    </row>
    <row r="67" spans="1:5" x14ac:dyDescent="0.3">
      <c r="A67" s="29" t="str">
        <f>IF(Vendors!$B68="","",Vendors!A68&amp;"")</f>
        <v/>
      </c>
      <c r="B67" s="29" t="str">
        <f>IF(Vendors!$B68="","",Vendors!B68&amp;"")</f>
        <v/>
      </c>
      <c r="C67" s="29" t="str">
        <f>IF(Vendors!$B68="","",Vendors!C68&amp;"")</f>
        <v/>
      </c>
      <c r="D67" s="29" t="str">
        <f>IF(Vendors!$B68="","",Vendors!D68&amp;"")</f>
        <v/>
      </c>
      <c r="E67" s="32" t="str">
        <f>IF(OR(Vendors!$B68="",Vendors!$P68=""),"",Vendors!$P68)</f>
        <v/>
      </c>
    </row>
    <row r="68" spans="1:5" x14ac:dyDescent="0.3">
      <c r="A68" s="29" t="str">
        <f>IF(Vendors!$B69="","",Vendors!A69&amp;"")</f>
        <v/>
      </c>
      <c r="B68" s="29" t="str">
        <f>IF(Vendors!$B69="","",Vendors!B69&amp;"")</f>
        <v/>
      </c>
      <c r="C68" s="29" t="str">
        <f>IF(Vendors!$B69="","",Vendors!C69&amp;"")</f>
        <v/>
      </c>
      <c r="D68" s="29" t="str">
        <f>IF(Vendors!$B69="","",Vendors!D69&amp;"")</f>
        <v/>
      </c>
      <c r="E68" s="32" t="str">
        <f>IF(OR(Vendors!$B69="",Vendors!$P69=""),"",Vendors!$P69)</f>
        <v/>
      </c>
    </row>
    <row r="69" spans="1:5" x14ac:dyDescent="0.3">
      <c r="A69" s="29" t="str">
        <f>IF(Vendors!$B70="","",Vendors!A70&amp;"")</f>
        <v/>
      </c>
      <c r="B69" s="29" t="str">
        <f>IF(Vendors!$B70="","",Vendors!B70&amp;"")</f>
        <v/>
      </c>
      <c r="C69" s="29" t="str">
        <f>IF(Vendors!$B70="","",Vendors!C70&amp;"")</f>
        <v/>
      </c>
      <c r="D69" s="29" t="str">
        <f>IF(Vendors!$B70="","",Vendors!D70&amp;"")</f>
        <v/>
      </c>
      <c r="E69" s="32" t="str">
        <f>IF(OR(Vendors!$B70="",Vendors!$P70=""),"",Vendors!$P70)</f>
        <v/>
      </c>
    </row>
    <row r="70" spans="1:5" x14ac:dyDescent="0.3">
      <c r="A70" s="29" t="str">
        <f>IF(Vendors!$B71="","",Vendors!A71&amp;"")</f>
        <v/>
      </c>
      <c r="B70" s="29" t="str">
        <f>IF(Vendors!$B71="","",Vendors!B71&amp;"")</f>
        <v/>
      </c>
      <c r="C70" s="29" t="str">
        <f>IF(Vendors!$B71="","",Vendors!C71&amp;"")</f>
        <v/>
      </c>
      <c r="D70" s="29" t="str">
        <f>IF(Vendors!$B71="","",Vendors!D71&amp;"")</f>
        <v/>
      </c>
      <c r="E70" s="32" t="str">
        <f>IF(OR(Vendors!$B71="",Vendors!$P71=""),"",Vendors!$P71)</f>
        <v/>
      </c>
    </row>
    <row r="71" spans="1:5" x14ac:dyDescent="0.3">
      <c r="A71" s="29" t="str">
        <f>IF(Vendors!$B72="","",Vendors!A72&amp;"")</f>
        <v/>
      </c>
      <c r="B71" s="29" t="str">
        <f>IF(Vendors!$B72="","",Vendors!B72&amp;"")</f>
        <v/>
      </c>
      <c r="C71" s="29" t="str">
        <f>IF(Vendors!$B72="","",Vendors!C72&amp;"")</f>
        <v/>
      </c>
      <c r="D71" s="29" t="str">
        <f>IF(Vendors!$B72="","",Vendors!D72&amp;"")</f>
        <v/>
      </c>
      <c r="E71" s="32" t="str">
        <f>IF(OR(Vendors!$B72="",Vendors!$P72=""),"",Vendors!$P72)</f>
        <v/>
      </c>
    </row>
    <row r="72" spans="1:5" x14ac:dyDescent="0.3">
      <c r="A72" s="29" t="str">
        <f>IF(Vendors!$B73="","",Vendors!A73&amp;"")</f>
        <v/>
      </c>
      <c r="B72" s="29" t="str">
        <f>IF(Vendors!$B73="","",Vendors!B73&amp;"")</f>
        <v/>
      </c>
      <c r="C72" s="29" t="str">
        <f>IF(Vendors!$B73="","",Vendors!C73&amp;"")</f>
        <v/>
      </c>
      <c r="D72" s="29" t="str">
        <f>IF(Vendors!$B73="","",Vendors!D73&amp;"")</f>
        <v/>
      </c>
      <c r="E72" s="32" t="str">
        <f>IF(OR(Vendors!$B73="",Vendors!$P73=""),"",Vendors!$P73)</f>
        <v/>
      </c>
    </row>
    <row r="73" spans="1:5" x14ac:dyDescent="0.3">
      <c r="A73" s="29" t="str">
        <f>IF(Vendors!$B74="","",Vendors!A74&amp;"")</f>
        <v/>
      </c>
      <c r="B73" s="29" t="str">
        <f>IF(Vendors!$B74="","",Vendors!B74&amp;"")</f>
        <v/>
      </c>
      <c r="C73" s="29" t="str">
        <f>IF(Vendors!$B74="","",Vendors!C74&amp;"")</f>
        <v/>
      </c>
      <c r="D73" s="29" t="str">
        <f>IF(Vendors!$B74="","",Vendors!D74&amp;"")</f>
        <v/>
      </c>
      <c r="E73" s="32" t="str">
        <f>IF(OR(Vendors!$B74="",Vendors!$P74=""),"",Vendors!$P74)</f>
        <v/>
      </c>
    </row>
    <row r="74" spans="1:5" x14ac:dyDescent="0.3">
      <c r="A74" s="29" t="str">
        <f>IF(Vendors!$B75="","",Vendors!A75&amp;"")</f>
        <v/>
      </c>
      <c r="B74" s="29" t="str">
        <f>IF(Vendors!$B75="","",Vendors!B75&amp;"")</f>
        <v/>
      </c>
      <c r="C74" s="29" t="str">
        <f>IF(Vendors!$B75="","",Vendors!C75&amp;"")</f>
        <v/>
      </c>
      <c r="D74" s="29" t="str">
        <f>IF(Vendors!$B75="","",Vendors!D75&amp;"")</f>
        <v/>
      </c>
      <c r="E74" s="32" t="str">
        <f>IF(OR(Vendors!$B75="",Vendors!$P75=""),"",Vendors!$P75)</f>
        <v/>
      </c>
    </row>
    <row r="75" spans="1:5" x14ac:dyDescent="0.3">
      <c r="A75" s="29" t="str">
        <f>IF(Vendors!$B76="","",Vendors!A76&amp;"")</f>
        <v/>
      </c>
      <c r="B75" s="29" t="str">
        <f>IF(Vendors!$B76="","",Vendors!B76&amp;"")</f>
        <v/>
      </c>
      <c r="C75" s="29" t="str">
        <f>IF(Vendors!$B76="","",Vendors!C76&amp;"")</f>
        <v/>
      </c>
      <c r="D75" s="29" t="str">
        <f>IF(Vendors!$B76="","",Vendors!D76&amp;"")</f>
        <v/>
      </c>
      <c r="E75" s="32" t="str">
        <f>IF(OR(Vendors!$B76="",Vendors!$P76=""),"",Vendors!$P76)</f>
        <v/>
      </c>
    </row>
    <row r="76" spans="1:5" x14ac:dyDescent="0.3">
      <c r="A76" s="29" t="str">
        <f>IF(Vendors!$B77="","",Vendors!A77&amp;"")</f>
        <v/>
      </c>
      <c r="B76" s="29" t="str">
        <f>IF(Vendors!$B77="","",Vendors!B77&amp;"")</f>
        <v/>
      </c>
      <c r="C76" s="29" t="str">
        <f>IF(Vendors!$B77="","",Vendors!C77&amp;"")</f>
        <v/>
      </c>
      <c r="D76" s="29" t="str">
        <f>IF(Vendors!$B77="","",Vendors!D77&amp;"")</f>
        <v/>
      </c>
      <c r="E76" s="32" t="str">
        <f>IF(OR(Vendors!$B77="",Vendors!$P77=""),"",Vendors!$P77)</f>
        <v/>
      </c>
    </row>
    <row r="77" spans="1:5" x14ac:dyDescent="0.3">
      <c r="A77" s="29" t="str">
        <f>IF(Vendors!$B78="","",Vendors!A78&amp;"")</f>
        <v/>
      </c>
      <c r="B77" s="29" t="str">
        <f>IF(Vendors!$B78="","",Vendors!B78&amp;"")</f>
        <v/>
      </c>
      <c r="C77" s="29" t="str">
        <f>IF(Vendors!$B78="","",Vendors!C78&amp;"")</f>
        <v/>
      </c>
      <c r="D77" s="29" t="str">
        <f>IF(Vendors!$B78="","",Vendors!D78&amp;"")</f>
        <v/>
      </c>
      <c r="E77" s="32" t="str">
        <f>IF(OR(Vendors!$B78="",Vendors!$P78=""),"",Vendors!$P78)</f>
        <v/>
      </c>
    </row>
    <row r="78" spans="1:5" x14ac:dyDescent="0.3">
      <c r="A78" s="29" t="str">
        <f>IF(Vendors!$B79="","",Vendors!A79&amp;"")</f>
        <v/>
      </c>
      <c r="B78" s="29" t="str">
        <f>IF(Vendors!$B79="","",Vendors!B79&amp;"")</f>
        <v/>
      </c>
      <c r="C78" s="29" t="str">
        <f>IF(Vendors!$B79="","",Vendors!C79&amp;"")</f>
        <v/>
      </c>
      <c r="D78" s="29" t="str">
        <f>IF(Vendors!$B79="","",Vendors!D79&amp;"")</f>
        <v/>
      </c>
      <c r="E78" s="32" t="str">
        <f>IF(OR(Vendors!$B79="",Vendors!$P79=""),"",Vendors!$P79)</f>
        <v/>
      </c>
    </row>
    <row r="79" spans="1:5" x14ac:dyDescent="0.3">
      <c r="A79" s="29" t="str">
        <f>IF(Vendors!$B80="","",Vendors!A80&amp;"")</f>
        <v/>
      </c>
      <c r="B79" s="29" t="str">
        <f>IF(Vendors!$B80="","",Vendors!B80&amp;"")</f>
        <v/>
      </c>
      <c r="C79" s="29" t="str">
        <f>IF(Vendors!$B80="","",Vendors!C80&amp;"")</f>
        <v/>
      </c>
      <c r="D79" s="29" t="str">
        <f>IF(Vendors!$B80="","",Vendors!D80&amp;"")</f>
        <v/>
      </c>
      <c r="E79" s="32" t="str">
        <f>IF(OR(Vendors!$B80="",Vendors!$P80=""),"",Vendors!$P80)</f>
        <v/>
      </c>
    </row>
    <row r="80" spans="1:5" x14ac:dyDescent="0.3">
      <c r="A80" s="29" t="str">
        <f>IF(Vendors!$B81="","",Vendors!A81&amp;"")</f>
        <v/>
      </c>
      <c r="B80" s="29" t="str">
        <f>IF(Vendors!$B81="","",Vendors!B81&amp;"")</f>
        <v/>
      </c>
      <c r="C80" s="29" t="str">
        <f>IF(Vendors!$B81="","",Vendors!C81&amp;"")</f>
        <v/>
      </c>
      <c r="D80" s="29" t="str">
        <f>IF(Vendors!$B81="","",Vendors!D81&amp;"")</f>
        <v/>
      </c>
      <c r="E80" s="32" t="str">
        <f>IF(OR(Vendors!$B81="",Vendors!$P81=""),"",Vendors!$P81)</f>
        <v/>
      </c>
    </row>
    <row r="81" spans="1:5" x14ac:dyDescent="0.3">
      <c r="A81" s="29" t="str">
        <f>IF(Vendors!$B82="","",Vendors!A82&amp;"")</f>
        <v/>
      </c>
      <c r="B81" s="29" t="str">
        <f>IF(Vendors!$B82="","",Vendors!B82&amp;"")</f>
        <v/>
      </c>
      <c r="C81" s="29" t="str">
        <f>IF(Vendors!$B82="","",Vendors!C82&amp;"")</f>
        <v/>
      </c>
      <c r="D81" s="29" t="str">
        <f>IF(Vendors!$B82="","",Vendors!D82&amp;"")</f>
        <v/>
      </c>
      <c r="E81" s="32" t="str">
        <f>IF(OR(Vendors!$B82="",Vendors!$P82=""),"",Vendors!$P82)</f>
        <v/>
      </c>
    </row>
    <row r="82" spans="1:5" x14ac:dyDescent="0.3">
      <c r="A82" s="29" t="str">
        <f>IF(Vendors!$B83="","",Vendors!A83&amp;"")</f>
        <v/>
      </c>
      <c r="B82" s="29" t="str">
        <f>IF(Vendors!$B83="","",Vendors!B83&amp;"")</f>
        <v/>
      </c>
      <c r="C82" s="29" t="str">
        <f>IF(Vendors!$B83="","",Vendors!C83&amp;"")</f>
        <v/>
      </c>
      <c r="D82" s="29" t="str">
        <f>IF(Vendors!$B83="","",Vendors!D83&amp;"")</f>
        <v/>
      </c>
      <c r="E82" s="32" t="str">
        <f>IF(OR(Vendors!$B83="",Vendors!$P83=""),"",Vendors!$P83)</f>
        <v/>
      </c>
    </row>
    <row r="83" spans="1:5" x14ac:dyDescent="0.3">
      <c r="A83" s="29" t="str">
        <f>IF(Vendors!$B84="","",Vendors!A84&amp;"")</f>
        <v/>
      </c>
      <c r="B83" s="29" t="str">
        <f>IF(Vendors!$B84="","",Vendors!B84&amp;"")</f>
        <v/>
      </c>
      <c r="C83" s="29" t="str">
        <f>IF(Vendors!$B84="","",Vendors!C84&amp;"")</f>
        <v/>
      </c>
      <c r="D83" s="29" t="str">
        <f>IF(Vendors!$B84="","",Vendors!D84&amp;"")</f>
        <v/>
      </c>
      <c r="E83" s="32" t="str">
        <f>IF(OR(Vendors!$B84="",Vendors!$P84=""),"",Vendors!$P84)</f>
        <v/>
      </c>
    </row>
    <row r="84" spans="1:5" x14ac:dyDescent="0.3">
      <c r="A84" s="29" t="str">
        <f>IF(Vendors!$B85="","",Vendors!A85&amp;"")</f>
        <v/>
      </c>
      <c r="B84" s="29" t="str">
        <f>IF(Vendors!$B85="","",Vendors!B85&amp;"")</f>
        <v/>
      </c>
      <c r="C84" s="29" t="str">
        <f>IF(Vendors!$B85="","",Vendors!C85&amp;"")</f>
        <v/>
      </c>
      <c r="D84" s="29" t="str">
        <f>IF(Vendors!$B85="","",Vendors!D85&amp;"")</f>
        <v/>
      </c>
      <c r="E84" s="32" t="str">
        <f>IF(OR(Vendors!$B85="",Vendors!$P85=""),"",Vendors!$P85)</f>
        <v/>
      </c>
    </row>
    <row r="85" spans="1:5" x14ac:dyDescent="0.3">
      <c r="A85" s="29" t="str">
        <f>IF(Vendors!$B86="","",Vendors!A86&amp;"")</f>
        <v/>
      </c>
      <c r="B85" s="29" t="str">
        <f>IF(Vendors!$B86="","",Vendors!B86&amp;"")</f>
        <v/>
      </c>
      <c r="C85" s="29" t="str">
        <f>IF(Vendors!$B86="","",Vendors!C86&amp;"")</f>
        <v/>
      </c>
      <c r="D85" s="29" t="str">
        <f>IF(Vendors!$B86="","",Vendors!D86&amp;"")</f>
        <v/>
      </c>
      <c r="E85" s="32" t="str">
        <f>IF(OR(Vendors!$B86="",Vendors!$P86=""),"",Vendors!$P86)</f>
        <v/>
      </c>
    </row>
    <row r="86" spans="1:5" x14ac:dyDescent="0.3">
      <c r="A86" s="29" t="str">
        <f>IF(Vendors!$B87="","",Vendors!A87&amp;"")</f>
        <v/>
      </c>
      <c r="B86" s="29" t="str">
        <f>IF(Vendors!$B87="","",Vendors!B87&amp;"")</f>
        <v/>
      </c>
      <c r="C86" s="29" t="str">
        <f>IF(Vendors!$B87="","",Vendors!C87&amp;"")</f>
        <v/>
      </c>
      <c r="D86" s="29" t="str">
        <f>IF(Vendors!$B87="","",Vendors!D87&amp;"")</f>
        <v/>
      </c>
      <c r="E86" s="32" t="str">
        <f>IF(OR(Vendors!$B87="",Vendors!$P87=""),"",Vendors!$P87)</f>
        <v/>
      </c>
    </row>
    <row r="87" spans="1:5" x14ac:dyDescent="0.3">
      <c r="A87" s="29" t="str">
        <f>IF(Vendors!$B88="","",Vendors!A88&amp;"")</f>
        <v/>
      </c>
      <c r="B87" s="29" t="str">
        <f>IF(Vendors!$B88="","",Vendors!B88&amp;"")</f>
        <v/>
      </c>
      <c r="C87" s="29" t="str">
        <f>IF(Vendors!$B88="","",Vendors!C88&amp;"")</f>
        <v/>
      </c>
      <c r="D87" s="29" t="str">
        <f>IF(Vendors!$B88="","",Vendors!D88&amp;"")</f>
        <v/>
      </c>
      <c r="E87" s="32" t="str">
        <f>IF(OR(Vendors!$B88="",Vendors!$P88=""),"",Vendors!$P88)</f>
        <v/>
      </c>
    </row>
    <row r="88" spans="1:5" x14ac:dyDescent="0.3">
      <c r="A88" s="29" t="str">
        <f>IF(Vendors!$B89="","",Vendors!A89&amp;"")</f>
        <v/>
      </c>
      <c r="B88" s="29" t="str">
        <f>IF(Vendors!$B89="","",Vendors!B89&amp;"")</f>
        <v/>
      </c>
      <c r="C88" s="29" t="str">
        <f>IF(Vendors!$B89="","",Vendors!C89&amp;"")</f>
        <v/>
      </c>
      <c r="D88" s="29" t="str">
        <f>IF(Vendors!$B89="","",Vendors!D89&amp;"")</f>
        <v/>
      </c>
      <c r="E88" s="32" t="str">
        <f>IF(OR(Vendors!$B89="",Vendors!$P89=""),"",Vendors!$P89)</f>
        <v/>
      </c>
    </row>
    <row r="89" spans="1:5" x14ac:dyDescent="0.3">
      <c r="A89" s="29" t="str">
        <f>IF(Vendors!$B90="","",Vendors!A90&amp;"")</f>
        <v/>
      </c>
      <c r="B89" s="29" t="str">
        <f>IF(Vendors!$B90="","",Vendors!B90&amp;"")</f>
        <v/>
      </c>
      <c r="C89" s="29" t="str">
        <f>IF(Vendors!$B90="","",Vendors!C90&amp;"")</f>
        <v/>
      </c>
      <c r="D89" s="29" t="str">
        <f>IF(Vendors!$B90="","",Vendors!D90&amp;"")</f>
        <v/>
      </c>
      <c r="E89" s="32" t="str">
        <f>IF(OR(Vendors!$B90="",Vendors!$P90=""),"",Vendors!$P90)</f>
        <v/>
      </c>
    </row>
    <row r="90" spans="1:5" x14ac:dyDescent="0.3">
      <c r="A90" s="29" t="str">
        <f>IF(Vendors!$B91="","",Vendors!A91&amp;"")</f>
        <v/>
      </c>
      <c r="B90" s="29" t="str">
        <f>IF(Vendors!$B91="","",Vendors!B91&amp;"")</f>
        <v/>
      </c>
      <c r="C90" s="29" t="str">
        <f>IF(Vendors!$B91="","",Vendors!C91&amp;"")</f>
        <v/>
      </c>
      <c r="D90" s="29" t="str">
        <f>IF(Vendors!$B91="","",Vendors!D91&amp;"")</f>
        <v/>
      </c>
      <c r="E90" s="32" t="str">
        <f>IF(OR(Vendors!$B91="",Vendors!$P91=""),"",Vendors!$P91)</f>
        <v/>
      </c>
    </row>
    <row r="91" spans="1:5" x14ac:dyDescent="0.3">
      <c r="A91" s="29" t="str">
        <f>IF(Vendors!$B92="","",Vendors!A92&amp;"")</f>
        <v/>
      </c>
      <c r="B91" s="29" t="str">
        <f>IF(Vendors!$B92="","",Vendors!B92&amp;"")</f>
        <v/>
      </c>
      <c r="C91" s="29" t="str">
        <f>IF(Vendors!$B92="","",Vendors!C92&amp;"")</f>
        <v/>
      </c>
      <c r="D91" s="29" t="str">
        <f>IF(Vendors!$B92="","",Vendors!D92&amp;"")</f>
        <v/>
      </c>
      <c r="E91" s="32" t="str">
        <f>IF(OR(Vendors!$B92="",Vendors!$P92=""),"",Vendors!$P92)</f>
        <v/>
      </c>
    </row>
    <row r="92" spans="1:5" x14ac:dyDescent="0.3">
      <c r="A92" s="29" t="str">
        <f>IF(Vendors!$B93="","",Vendors!A93&amp;"")</f>
        <v/>
      </c>
      <c r="B92" s="29" t="str">
        <f>IF(Vendors!$B93="","",Vendors!B93&amp;"")</f>
        <v/>
      </c>
      <c r="C92" s="29" t="str">
        <f>IF(Vendors!$B93="","",Vendors!C93&amp;"")</f>
        <v/>
      </c>
      <c r="D92" s="29" t="str">
        <f>IF(Vendors!$B93="","",Vendors!D93&amp;"")</f>
        <v/>
      </c>
      <c r="E92" s="32" t="str">
        <f>IF(OR(Vendors!$B93="",Vendors!$P93=""),"",Vendors!$P93)</f>
        <v/>
      </c>
    </row>
    <row r="93" spans="1:5" x14ac:dyDescent="0.3">
      <c r="A93" s="29" t="str">
        <f>IF(Vendors!$B94="","",Vendors!A94&amp;"")</f>
        <v/>
      </c>
      <c r="B93" s="29" t="str">
        <f>IF(Vendors!$B94="","",Vendors!B94&amp;"")</f>
        <v/>
      </c>
      <c r="C93" s="29" t="str">
        <f>IF(Vendors!$B94="","",Vendors!C94&amp;"")</f>
        <v/>
      </c>
      <c r="D93" s="29" t="str">
        <f>IF(Vendors!$B94="","",Vendors!D94&amp;"")</f>
        <v/>
      </c>
      <c r="E93" s="32" t="str">
        <f>IF(OR(Vendors!$B94="",Vendors!$P94=""),"",Vendors!$P94)</f>
        <v/>
      </c>
    </row>
    <row r="94" spans="1:5" x14ac:dyDescent="0.3">
      <c r="A94" s="29" t="str">
        <f>IF(Vendors!$B95="","",Vendors!A95&amp;"")</f>
        <v/>
      </c>
      <c r="B94" s="29" t="str">
        <f>IF(Vendors!$B95="","",Vendors!B95&amp;"")</f>
        <v/>
      </c>
      <c r="C94" s="29" t="str">
        <f>IF(Vendors!$B95="","",Vendors!C95&amp;"")</f>
        <v/>
      </c>
      <c r="D94" s="29" t="str">
        <f>IF(Vendors!$B95="","",Vendors!D95&amp;"")</f>
        <v/>
      </c>
      <c r="E94" s="32" t="str">
        <f>IF(OR(Vendors!$B95="",Vendors!$P95=""),"",Vendors!$P95)</f>
        <v/>
      </c>
    </row>
    <row r="95" spans="1:5" x14ac:dyDescent="0.3">
      <c r="A95" s="29" t="str">
        <f>IF(Vendors!$B96="","",Vendors!A96&amp;"")</f>
        <v/>
      </c>
      <c r="B95" s="29" t="str">
        <f>IF(Vendors!$B96="","",Vendors!B96&amp;"")</f>
        <v/>
      </c>
      <c r="C95" s="29" t="str">
        <f>IF(Vendors!$B96="","",Vendors!C96&amp;"")</f>
        <v/>
      </c>
      <c r="D95" s="29" t="str">
        <f>IF(Vendors!$B96="","",Vendors!D96&amp;"")</f>
        <v/>
      </c>
      <c r="E95" s="32" t="str">
        <f>IF(OR(Vendors!$B96="",Vendors!$P96=""),"",Vendors!$P96)</f>
        <v/>
      </c>
    </row>
    <row r="96" spans="1:5" x14ac:dyDescent="0.3">
      <c r="A96" s="29" t="str">
        <f>IF(Vendors!$B97="","",Vendors!A97&amp;"")</f>
        <v/>
      </c>
      <c r="B96" s="29" t="str">
        <f>IF(Vendors!$B97="","",Vendors!B97&amp;"")</f>
        <v/>
      </c>
      <c r="C96" s="29" t="str">
        <f>IF(Vendors!$B97="","",Vendors!C97&amp;"")</f>
        <v/>
      </c>
      <c r="D96" s="29" t="str">
        <f>IF(Vendors!$B97="","",Vendors!D97&amp;"")</f>
        <v/>
      </c>
      <c r="E96" s="32" t="str">
        <f>IF(OR(Vendors!$B97="",Vendors!$P97=""),"",Vendors!$P97)</f>
        <v/>
      </c>
    </row>
    <row r="97" spans="1:5" x14ac:dyDescent="0.3">
      <c r="A97" s="29" t="str">
        <f>IF(Vendors!$B98="","",Vendors!A98&amp;"")</f>
        <v/>
      </c>
      <c r="B97" s="29" t="str">
        <f>IF(Vendors!$B98="","",Vendors!B98&amp;"")</f>
        <v/>
      </c>
      <c r="C97" s="29" t="str">
        <f>IF(Vendors!$B98="","",Vendors!C98&amp;"")</f>
        <v/>
      </c>
      <c r="D97" s="29" t="str">
        <f>IF(Vendors!$B98="","",Vendors!D98&amp;"")</f>
        <v/>
      </c>
      <c r="E97" s="32" t="str">
        <f>IF(OR(Vendors!$B98="",Vendors!$P98=""),"",Vendors!$P98)</f>
        <v/>
      </c>
    </row>
    <row r="98" spans="1:5" x14ac:dyDescent="0.3">
      <c r="A98" s="29" t="str">
        <f>IF(Vendors!$B99="","",Vendors!A99&amp;"")</f>
        <v/>
      </c>
      <c r="B98" s="29" t="str">
        <f>IF(Vendors!$B99="","",Vendors!B99&amp;"")</f>
        <v/>
      </c>
      <c r="C98" s="29" t="str">
        <f>IF(Vendors!$B99="","",Vendors!C99&amp;"")</f>
        <v/>
      </c>
      <c r="D98" s="29" t="str">
        <f>IF(Vendors!$B99="","",Vendors!D99&amp;"")</f>
        <v/>
      </c>
      <c r="E98" s="32" t="str">
        <f>IF(OR(Vendors!$B99="",Vendors!$P99=""),"",Vendors!$P99)</f>
        <v/>
      </c>
    </row>
    <row r="99" spans="1:5" x14ac:dyDescent="0.3">
      <c r="A99" s="29" t="str">
        <f>IF(Vendors!$B100="","",Vendors!A100&amp;"")</f>
        <v/>
      </c>
      <c r="B99" s="29" t="str">
        <f>IF(Vendors!$B100="","",Vendors!B100&amp;"")</f>
        <v/>
      </c>
      <c r="C99" s="29" t="str">
        <f>IF(Vendors!$B100="","",Vendors!C100&amp;"")</f>
        <v/>
      </c>
      <c r="D99" s="29" t="str">
        <f>IF(Vendors!$B100="","",Vendors!D100&amp;"")</f>
        <v/>
      </c>
      <c r="E99" s="32" t="str">
        <f>IF(OR(Vendors!$B100="",Vendors!$P100=""),"",Vendors!$P100)</f>
        <v/>
      </c>
    </row>
    <row r="100" spans="1:5" x14ac:dyDescent="0.3">
      <c r="A100" s="29" t="str">
        <f>IF(Vendors!$B101="","",Vendors!A101&amp;"")</f>
        <v/>
      </c>
      <c r="B100" s="29" t="str">
        <f>IF(Vendors!$B101="","",Vendors!B101&amp;"")</f>
        <v/>
      </c>
      <c r="C100" s="29" t="str">
        <f>IF(Vendors!$B101="","",Vendors!C101&amp;"")</f>
        <v/>
      </c>
      <c r="D100" s="29" t="str">
        <f>IF(Vendors!$B101="","",Vendors!D101&amp;"")</f>
        <v/>
      </c>
      <c r="E100" s="32" t="str">
        <f>IF(OR(Vendors!$B101="",Vendors!$P101=""),"",Vendors!$P101)</f>
        <v/>
      </c>
    </row>
    <row r="101" spans="1:5" x14ac:dyDescent="0.3">
      <c r="A101" s="29" t="str">
        <f>IF(Vendors!$B102="","",Vendors!A102&amp;"")</f>
        <v/>
      </c>
      <c r="B101" s="29" t="str">
        <f>IF(Vendors!$B102="","",Vendors!B102&amp;"")</f>
        <v/>
      </c>
      <c r="C101" s="29" t="str">
        <f>IF(Vendors!$B102="","",Vendors!C102&amp;"")</f>
        <v/>
      </c>
      <c r="D101" s="29" t="str">
        <f>IF(Vendors!$B102="","",Vendors!D102&amp;"")</f>
        <v/>
      </c>
      <c r="E101" s="32" t="str">
        <f>IF(OR(Vendors!$B102="",Vendors!$P102=""),"",Vendors!$P102)</f>
        <v/>
      </c>
    </row>
    <row r="102" spans="1:5" x14ac:dyDescent="0.3">
      <c r="A102" s="29" t="str">
        <f>IF(Vendors!$B103="","",Vendors!A103&amp;"")</f>
        <v/>
      </c>
      <c r="B102" s="29" t="str">
        <f>IF(Vendors!$B103="","",Vendors!B103&amp;"")</f>
        <v/>
      </c>
      <c r="C102" s="29" t="str">
        <f>IF(Vendors!$B103="","",Vendors!C103&amp;"")</f>
        <v/>
      </c>
      <c r="D102" s="29" t="str">
        <f>IF(Vendors!$B103="","",Vendors!D103&amp;"")</f>
        <v/>
      </c>
      <c r="E102" s="32" t="str">
        <f>IF(OR(Vendors!$B103="",Vendors!$P103=""),"",Vendors!$P103)</f>
        <v/>
      </c>
    </row>
    <row r="103" spans="1:5" x14ac:dyDescent="0.3">
      <c r="A103" s="29" t="str">
        <f>IF(Vendors!$B104="","",Vendors!A104&amp;"")</f>
        <v/>
      </c>
      <c r="B103" s="29" t="str">
        <f>IF(Vendors!$B104="","",Vendors!B104&amp;"")</f>
        <v/>
      </c>
      <c r="C103" s="29" t="str">
        <f>IF(Vendors!$B104="","",Vendors!C104&amp;"")</f>
        <v/>
      </c>
      <c r="D103" s="29" t="str">
        <f>IF(Vendors!$B104="","",Vendors!D104&amp;"")</f>
        <v/>
      </c>
      <c r="E103" s="32" t="str">
        <f>IF(OR(Vendors!$B104="",Vendors!$P104=""),"",Vendors!$P104)</f>
        <v/>
      </c>
    </row>
    <row r="104" spans="1:5" x14ac:dyDescent="0.3">
      <c r="A104" s="29" t="str">
        <f>IF(Vendors!$B105="","",Vendors!A105&amp;"")</f>
        <v/>
      </c>
      <c r="B104" s="29" t="str">
        <f>IF(Vendors!$B105="","",Vendors!B105&amp;"")</f>
        <v/>
      </c>
      <c r="C104" s="29" t="str">
        <f>IF(Vendors!$B105="","",Vendors!C105&amp;"")</f>
        <v/>
      </c>
      <c r="D104" s="29" t="str">
        <f>IF(Vendors!$B105="","",Vendors!D105&amp;"")</f>
        <v/>
      </c>
      <c r="E104" s="32" t="str">
        <f>IF(OR(Vendors!$B105="",Vendors!$P105=""),"",Vendors!$P105)</f>
        <v/>
      </c>
    </row>
    <row r="105" spans="1:5" x14ac:dyDescent="0.3">
      <c r="A105" s="29" t="str">
        <f>IF(Vendors!$B106="","",Vendors!A106&amp;"")</f>
        <v/>
      </c>
      <c r="B105" s="29" t="str">
        <f>IF(Vendors!$B106="","",Vendors!B106&amp;"")</f>
        <v/>
      </c>
      <c r="C105" s="29" t="str">
        <f>IF(Vendors!$B106="","",Vendors!C106&amp;"")</f>
        <v/>
      </c>
      <c r="D105" s="29" t="str">
        <f>IF(Vendors!$B106="","",Vendors!D106&amp;"")</f>
        <v/>
      </c>
      <c r="E105" s="32" t="str">
        <f>IF(OR(Vendors!$B106="",Vendors!$P106=""),"",Vendors!$P106)</f>
        <v/>
      </c>
    </row>
    <row r="106" spans="1:5" x14ac:dyDescent="0.3">
      <c r="A106" s="29" t="str">
        <f>IF(Vendors!$B107="","",Vendors!A107&amp;"")</f>
        <v/>
      </c>
      <c r="B106" s="29" t="str">
        <f>IF(Vendors!$B107="","",Vendors!B107&amp;"")</f>
        <v/>
      </c>
      <c r="C106" s="29" t="str">
        <f>IF(Vendors!$B107="","",Vendors!C107&amp;"")</f>
        <v/>
      </c>
      <c r="D106" s="29" t="str">
        <f>IF(Vendors!$B107="","",Vendors!D107&amp;"")</f>
        <v/>
      </c>
      <c r="E106" s="32" t="str">
        <f>IF(OR(Vendors!$B107="",Vendors!$P107=""),"",Vendors!$P107)</f>
        <v/>
      </c>
    </row>
    <row r="107" spans="1:5" x14ac:dyDescent="0.3">
      <c r="A107" s="29" t="str">
        <f>IF(Vendors!$B108="","",Vendors!A108&amp;"")</f>
        <v/>
      </c>
      <c r="B107" s="29" t="str">
        <f>IF(Vendors!$B108="","",Vendors!B108&amp;"")</f>
        <v/>
      </c>
      <c r="C107" s="29" t="str">
        <f>IF(Vendors!$B108="","",Vendors!C108&amp;"")</f>
        <v/>
      </c>
      <c r="D107" s="29" t="str">
        <f>IF(Vendors!$B108="","",Vendors!D108&amp;"")</f>
        <v/>
      </c>
      <c r="E107" s="32" t="str">
        <f>IF(OR(Vendors!$B108="",Vendors!$P108=""),"",Vendors!$P108)</f>
        <v/>
      </c>
    </row>
    <row r="108" spans="1:5" x14ac:dyDescent="0.3">
      <c r="A108" s="29" t="str">
        <f>IF(Vendors!$B109="","",Vendors!A109&amp;"")</f>
        <v/>
      </c>
      <c r="B108" s="29" t="str">
        <f>IF(Vendors!$B109="","",Vendors!B109&amp;"")</f>
        <v/>
      </c>
      <c r="C108" s="29" t="str">
        <f>IF(Vendors!$B109="","",Vendors!C109&amp;"")</f>
        <v/>
      </c>
      <c r="D108" s="29" t="str">
        <f>IF(Vendors!$B109="","",Vendors!D109&amp;"")</f>
        <v/>
      </c>
      <c r="E108" s="32" t="str">
        <f>IF(OR(Vendors!$B109="",Vendors!$P109=""),"",Vendors!$P109)</f>
        <v/>
      </c>
    </row>
    <row r="109" spans="1:5" x14ac:dyDescent="0.3">
      <c r="A109" s="29" t="str">
        <f>IF(Vendors!$B110="","",Vendors!A110&amp;"")</f>
        <v/>
      </c>
      <c r="B109" s="29" t="str">
        <f>IF(Vendors!$B110="","",Vendors!B110&amp;"")</f>
        <v/>
      </c>
      <c r="C109" s="29" t="str">
        <f>IF(Vendors!$B110="","",Vendors!C110&amp;"")</f>
        <v/>
      </c>
      <c r="D109" s="29" t="str">
        <f>IF(Vendors!$B110="","",Vendors!D110&amp;"")</f>
        <v/>
      </c>
      <c r="E109" s="32" t="str">
        <f>IF(OR(Vendors!$B110="",Vendors!$P110=""),"",Vendors!$P110)</f>
        <v/>
      </c>
    </row>
    <row r="110" spans="1:5" x14ac:dyDescent="0.3">
      <c r="A110" s="29" t="str">
        <f>IF(Vendors!$B111="","",Vendors!A111&amp;"")</f>
        <v/>
      </c>
      <c r="B110" s="29" t="str">
        <f>IF(Vendors!$B111="","",Vendors!B111&amp;"")</f>
        <v/>
      </c>
      <c r="C110" s="29" t="str">
        <f>IF(Vendors!$B111="","",Vendors!C111&amp;"")</f>
        <v/>
      </c>
      <c r="D110" s="29" t="str">
        <f>IF(Vendors!$B111="","",Vendors!D111&amp;"")</f>
        <v/>
      </c>
      <c r="E110" s="32" t="str">
        <f>IF(OR(Vendors!$B111="",Vendors!$P111=""),"",Vendors!$P111)</f>
        <v/>
      </c>
    </row>
    <row r="111" spans="1:5" x14ac:dyDescent="0.3">
      <c r="A111" s="29" t="str">
        <f>IF(Vendors!$B112="","",Vendors!A112&amp;"")</f>
        <v/>
      </c>
      <c r="B111" s="29" t="str">
        <f>IF(Vendors!$B112="","",Vendors!B112&amp;"")</f>
        <v/>
      </c>
      <c r="C111" s="29" t="str">
        <f>IF(Vendors!$B112="","",Vendors!C112&amp;"")</f>
        <v/>
      </c>
      <c r="D111" s="29" t="str">
        <f>IF(Vendors!$B112="","",Vendors!D112&amp;"")</f>
        <v/>
      </c>
      <c r="E111" s="32" t="str">
        <f>IF(OR(Vendors!$B112="",Vendors!$P112=""),"",Vendors!$P112)</f>
        <v/>
      </c>
    </row>
    <row r="112" spans="1:5" x14ac:dyDescent="0.3">
      <c r="A112" s="29" t="str">
        <f>IF(Vendors!$B113="","",Vendors!A113&amp;"")</f>
        <v/>
      </c>
      <c r="B112" s="29" t="str">
        <f>IF(Vendors!$B113="","",Vendors!B113&amp;"")</f>
        <v/>
      </c>
      <c r="C112" s="29" t="str">
        <f>IF(Vendors!$B113="","",Vendors!C113&amp;"")</f>
        <v/>
      </c>
      <c r="D112" s="29" t="str">
        <f>IF(Vendors!$B113="","",Vendors!D113&amp;"")</f>
        <v/>
      </c>
      <c r="E112" s="32" t="str">
        <f>IF(OR(Vendors!$B113="",Vendors!$P113=""),"",Vendors!$P113)</f>
        <v/>
      </c>
    </row>
    <row r="113" spans="1:5" x14ac:dyDescent="0.3">
      <c r="A113" s="29" t="str">
        <f>IF(Vendors!$B114="","",Vendors!A114&amp;"")</f>
        <v/>
      </c>
      <c r="B113" s="29" t="str">
        <f>IF(Vendors!$B114="","",Vendors!B114&amp;"")</f>
        <v/>
      </c>
      <c r="C113" s="29" t="str">
        <f>IF(Vendors!$B114="","",Vendors!C114&amp;"")</f>
        <v/>
      </c>
      <c r="D113" s="29" t="str">
        <f>IF(Vendors!$B114="","",Vendors!D114&amp;"")</f>
        <v/>
      </c>
      <c r="E113" s="32" t="str">
        <f>IF(OR(Vendors!$B114="",Vendors!$P114=""),"",Vendors!$P114)</f>
        <v/>
      </c>
    </row>
    <row r="114" spans="1:5" x14ac:dyDescent="0.3">
      <c r="A114" s="29" t="str">
        <f>IF(Vendors!$B115="","",Vendors!A115&amp;"")</f>
        <v/>
      </c>
      <c r="B114" s="29" t="str">
        <f>IF(Vendors!$B115="","",Vendors!B115&amp;"")</f>
        <v/>
      </c>
      <c r="C114" s="29" t="str">
        <f>IF(Vendors!$B115="","",Vendors!C115&amp;"")</f>
        <v/>
      </c>
      <c r="D114" s="29" t="str">
        <f>IF(Vendors!$B115="","",Vendors!D115&amp;"")</f>
        <v/>
      </c>
      <c r="E114" s="32" t="str">
        <f>IF(OR(Vendors!$B115="",Vendors!$P115=""),"",Vendors!$P115)</f>
        <v/>
      </c>
    </row>
    <row r="115" spans="1:5" x14ac:dyDescent="0.3">
      <c r="A115" s="29" t="str">
        <f>IF(Vendors!$B116="","",Vendors!A116&amp;"")</f>
        <v/>
      </c>
      <c r="B115" s="29" t="str">
        <f>IF(Vendors!$B116="","",Vendors!B116&amp;"")</f>
        <v/>
      </c>
      <c r="C115" s="29" t="str">
        <f>IF(Vendors!$B116="","",Vendors!C116&amp;"")</f>
        <v/>
      </c>
      <c r="D115" s="29" t="str">
        <f>IF(Vendors!$B116="","",Vendors!D116&amp;"")</f>
        <v/>
      </c>
      <c r="E115" s="32" t="str">
        <f>IF(OR(Vendors!$B116="",Vendors!$P116=""),"",Vendors!$P116)</f>
        <v/>
      </c>
    </row>
    <row r="116" spans="1:5" x14ac:dyDescent="0.3">
      <c r="A116" s="29" t="str">
        <f>IF(Vendors!$B117="","",Vendors!A117&amp;"")</f>
        <v/>
      </c>
      <c r="B116" s="29" t="str">
        <f>IF(Vendors!$B117="","",Vendors!B117&amp;"")</f>
        <v/>
      </c>
      <c r="C116" s="29" t="str">
        <f>IF(Vendors!$B117="","",Vendors!C117&amp;"")</f>
        <v/>
      </c>
      <c r="D116" s="29" t="str">
        <f>IF(Vendors!$B117="","",Vendors!D117&amp;"")</f>
        <v/>
      </c>
      <c r="E116" s="32" t="str">
        <f>IF(OR(Vendors!$B117="",Vendors!$P117=""),"",Vendors!$P117)</f>
        <v/>
      </c>
    </row>
    <row r="117" spans="1:5" x14ac:dyDescent="0.3">
      <c r="A117" s="29" t="str">
        <f>IF(Vendors!$B118="","",Vendors!A118&amp;"")</f>
        <v/>
      </c>
      <c r="B117" s="29" t="str">
        <f>IF(Vendors!$B118="","",Vendors!B118&amp;"")</f>
        <v/>
      </c>
      <c r="C117" s="29" t="str">
        <f>IF(Vendors!$B118="","",Vendors!C118&amp;"")</f>
        <v/>
      </c>
      <c r="D117" s="29" t="str">
        <f>IF(Vendors!$B118="","",Vendors!D118&amp;"")</f>
        <v/>
      </c>
      <c r="E117" s="32" t="str">
        <f>IF(OR(Vendors!$B118="",Vendors!$P118=""),"",Vendors!$P118)</f>
        <v/>
      </c>
    </row>
    <row r="118" spans="1:5" x14ac:dyDescent="0.3">
      <c r="A118" s="29" t="str">
        <f>IF(Vendors!$B119="","",Vendors!A119&amp;"")</f>
        <v/>
      </c>
      <c r="B118" s="29" t="str">
        <f>IF(Vendors!$B119="","",Vendors!B119&amp;"")</f>
        <v/>
      </c>
      <c r="C118" s="29" t="str">
        <f>IF(Vendors!$B119="","",Vendors!C119&amp;"")</f>
        <v/>
      </c>
      <c r="D118" s="29" t="str">
        <f>IF(Vendors!$B119="","",Vendors!D119&amp;"")</f>
        <v/>
      </c>
      <c r="E118" s="32" t="str">
        <f>IF(OR(Vendors!$B119="",Vendors!$P119=""),"",Vendors!$P119)</f>
        <v/>
      </c>
    </row>
    <row r="119" spans="1:5" x14ac:dyDescent="0.3">
      <c r="A119" s="29" t="str">
        <f>IF(Vendors!$B120="","",Vendors!A120&amp;"")</f>
        <v/>
      </c>
      <c r="B119" s="29" t="str">
        <f>IF(Vendors!$B120="","",Vendors!B120&amp;"")</f>
        <v/>
      </c>
      <c r="C119" s="29" t="str">
        <f>IF(Vendors!$B120="","",Vendors!C120&amp;"")</f>
        <v/>
      </c>
      <c r="D119" s="29" t="str">
        <f>IF(Vendors!$B120="","",Vendors!D120&amp;"")</f>
        <v/>
      </c>
      <c r="E119" s="32" t="str">
        <f>IF(OR(Vendors!$B120="",Vendors!$P120=""),"",Vendors!$P120)</f>
        <v/>
      </c>
    </row>
    <row r="120" spans="1:5" x14ac:dyDescent="0.3">
      <c r="A120" s="29" t="str">
        <f>IF(Vendors!$B121="","",Vendors!A121&amp;"")</f>
        <v/>
      </c>
      <c r="B120" s="29" t="str">
        <f>IF(Vendors!$B121="","",Vendors!B121&amp;"")</f>
        <v/>
      </c>
      <c r="C120" s="29" t="str">
        <f>IF(Vendors!$B121="","",Vendors!C121&amp;"")</f>
        <v/>
      </c>
      <c r="D120" s="29" t="str">
        <f>IF(Vendors!$B121="","",Vendors!D121&amp;"")</f>
        <v/>
      </c>
      <c r="E120" s="32" t="str">
        <f>IF(OR(Vendors!$B121="",Vendors!$P121=""),"",Vendors!$P121)</f>
        <v/>
      </c>
    </row>
    <row r="121" spans="1:5" x14ac:dyDescent="0.3">
      <c r="A121" s="29" t="str">
        <f>IF(Vendors!$B122="","",Vendors!A122&amp;"")</f>
        <v/>
      </c>
      <c r="B121" s="29" t="str">
        <f>IF(Vendors!$B122="","",Vendors!B122&amp;"")</f>
        <v/>
      </c>
      <c r="C121" s="29" t="str">
        <f>IF(Vendors!$B122="","",Vendors!C122&amp;"")</f>
        <v/>
      </c>
      <c r="D121" s="29" t="str">
        <f>IF(Vendors!$B122="","",Vendors!D122&amp;"")</f>
        <v/>
      </c>
      <c r="E121" s="32" t="str">
        <f>IF(OR(Vendors!$B122="",Vendors!$P122=""),"",Vendors!$P122)</f>
        <v/>
      </c>
    </row>
    <row r="122" spans="1:5" x14ac:dyDescent="0.3">
      <c r="A122" s="29" t="str">
        <f>IF(Vendors!$B123="","",Vendors!A123&amp;"")</f>
        <v/>
      </c>
      <c r="B122" s="29" t="str">
        <f>IF(Vendors!$B123="","",Vendors!B123&amp;"")</f>
        <v/>
      </c>
      <c r="C122" s="29" t="str">
        <f>IF(Vendors!$B123="","",Vendors!C123&amp;"")</f>
        <v/>
      </c>
      <c r="D122" s="29" t="str">
        <f>IF(Vendors!$B123="","",Vendors!D123&amp;"")</f>
        <v/>
      </c>
      <c r="E122" s="32" t="str">
        <f>IF(OR(Vendors!$B123="",Vendors!$P123=""),"",Vendors!$P123)</f>
        <v/>
      </c>
    </row>
    <row r="123" spans="1:5" x14ac:dyDescent="0.3">
      <c r="A123" s="29" t="str">
        <f>IF(Vendors!$B124="","",Vendors!A124&amp;"")</f>
        <v/>
      </c>
      <c r="B123" s="29" t="str">
        <f>IF(Vendors!$B124="","",Vendors!B124&amp;"")</f>
        <v/>
      </c>
      <c r="C123" s="29" t="str">
        <f>IF(Vendors!$B124="","",Vendors!C124&amp;"")</f>
        <v/>
      </c>
      <c r="D123" s="29" t="str">
        <f>IF(Vendors!$B124="","",Vendors!D124&amp;"")</f>
        <v/>
      </c>
      <c r="E123" s="32" t="str">
        <f>IF(OR(Vendors!$B124="",Vendors!$P124=""),"",Vendors!$P124)</f>
        <v/>
      </c>
    </row>
    <row r="124" spans="1:5" x14ac:dyDescent="0.3">
      <c r="A124" s="29" t="str">
        <f>IF(Vendors!$B125="","",Vendors!A125&amp;"")</f>
        <v/>
      </c>
      <c r="B124" s="29" t="str">
        <f>IF(Vendors!$B125="","",Vendors!B125&amp;"")</f>
        <v/>
      </c>
      <c r="C124" s="29" t="str">
        <f>IF(Vendors!$B125="","",Vendors!C125&amp;"")</f>
        <v/>
      </c>
      <c r="D124" s="29" t="str">
        <f>IF(Vendors!$B125="","",Vendors!D125&amp;"")</f>
        <v/>
      </c>
      <c r="E124" s="32" t="str">
        <f>IF(OR(Vendors!$B125="",Vendors!$P125=""),"",Vendors!$P125)</f>
        <v/>
      </c>
    </row>
    <row r="125" spans="1:5" x14ac:dyDescent="0.3">
      <c r="A125" s="29" t="str">
        <f>IF(Vendors!$B126="","",Vendors!A126&amp;"")</f>
        <v/>
      </c>
      <c r="B125" s="29" t="str">
        <f>IF(Vendors!$B126="","",Vendors!B126&amp;"")</f>
        <v/>
      </c>
      <c r="C125" s="29" t="str">
        <f>IF(Vendors!$B126="","",Vendors!C126&amp;"")</f>
        <v/>
      </c>
      <c r="D125" s="29" t="str">
        <f>IF(Vendors!$B126="","",Vendors!D126&amp;"")</f>
        <v/>
      </c>
      <c r="E125" s="32" t="str">
        <f>IF(OR(Vendors!$B126="",Vendors!$P126=""),"",Vendors!$P126)</f>
        <v/>
      </c>
    </row>
    <row r="126" spans="1:5" x14ac:dyDescent="0.3">
      <c r="A126" s="29" t="str">
        <f>IF(Vendors!$B127="","",Vendors!A127&amp;"")</f>
        <v/>
      </c>
      <c r="B126" s="29" t="str">
        <f>IF(Vendors!$B127="","",Vendors!B127&amp;"")</f>
        <v/>
      </c>
      <c r="C126" s="29" t="str">
        <f>IF(Vendors!$B127="","",Vendors!C127&amp;"")</f>
        <v/>
      </c>
      <c r="D126" s="29" t="str">
        <f>IF(Vendors!$B127="","",Vendors!D127&amp;"")</f>
        <v/>
      </c>
      <c r="E126" s="32" t="str">
        <f>IF(OR(Vendors!$B127="",Vendors!$P127=""),"",Vendors!$P127)</f>
        <v/>
      </c>
    </row>
    <row r="127" spans="1:5" x14ac:dyDescent="0.3">
      <c r="A127" s="29" t="str">
        <f>IF(Vendors!$B128="","",Vendors!A128&amp;"")</f>
        <v/>
      </c>
      <c r="B127" s="29" t="str">
        <f>IF(Vendors!$B128="","",Vendors!B128&amp;"")</f>
        <v/>
      </c>
      <c r="C127" s="29" t="str">
        <f>IF(Vendors!$B128="","",Vendors!C128&amp;"")</f>
        <v/>
      </c>
      <c r="D127" s="29" t="str">
        <f>IF(Vendors!$B128="","",Vendors!D128&amp;"")</f>
        <v/>
      </c>
      <c r="E127" s="32" t="str">
        <f>IF(OR(Vendors!$B128="",Vendors!$P128=""),"",Vendors!$P128)</f>
        <v/>
      </c>
    </row>
    <row r="128" spans="1:5" x14ac:dyDescent="0.3">
      <c r="A128" s="29" t="str">
        <f>IF(Vendors!$B129="","",Vendors!A129&amp;"")</f>
        <v/>
      </c>
      <c r="B128" s="29" t="str">
        <f>IF(Vendors!$B129="","",Vendors!B129&amp;"")</f>
        <v/>
      </c>
      <c r="C128" s="29" t="str">
        <f>IF(Vendors!$B129="","",Vendors!C129&amp;"")</f>
        <v/>
      </c>
      <c r="D128" s="29" t="str">
        <f>IF(Vendors!$B129="","",Vendors!D129&amp;"")</f>
        <v/>
      </c>
      <c r="E128" s="32" t="str">
        <f>IF(OR(Vendors!$B129="",Vendors!$P129=""),"",Vendors!$P129)</f>
        <v/>
      </c>
    </row>
    <row r="129" spans="1:5" x14ac:dyDescent="0.3">
      <c r="A129" s="29" t="str">
        <f>IF(Vendors!$B130="","",Vendors!A130&amp;"")</f>
        <v/>
      </c>
      <c r="B129" s="29" t="str">
        <f>IF(Vendors!$B130="","",Vendors!B130&amp;"")</f>
        <v/>
      </c>
      <c r="C129" s="29" t="str">
        <f>IF(Vendors!$B130="","",Vendors!C130&amp;"")</f>
        <v/>
      </c>
      <c r="D129" s="29" t="str">
        <f>IF(Vendors!$B130="","",Vendors!D130&amp;"")</f>
        <v/>
      </c>
      <c r="E129" s="32" t="str">
        <f>IF(OR(Vendors!$B130="",Vendors!$P130=""),"",Vendors!$P130)</f>
        <v/>
      </c>
    </row>
    <row r="130" spans="1:5" x14ac:dyDescent="0.3">
      <c r="A130" s="29" t="str">
        <f>IF(Vendors!$B131="","",Vendors!A131&amp;"")</f>
        <v/>
      </c>
      <c r="B130" s="29" t="str">
        <f>IF(Vendors!$B131="","",Vendors!B131&amp;"")</f>
        <v/>
      </c>
      <c r="C130" s="29" t="str">
        <f>IF(Vendors!$B131="","",Vendors!C131&amp;"")</f>
        <v/>
      </c>
      <c r="D130" s="29" t="str">
        <f>IF(Vendors!$B131="","",Vendors!D131&amp;"")</f>
        <v/>
      </c>
      <c r="E130" s="32" t="str">
        <f>IF(OR(Vendors!$B131="",Vendors!$P131=""),"",Vendors!$P131)</f>
        <v/>
      </c>
    </row>
    <row r="131" spans="1:5" x14ac:dyDescent="0.3">
      <c r="A131" s="29" t="str">
        <f>IF(Vendors!$B132="","",Vendors!A132&amp;"")</f>
        <v/>
      </c>
      <c r="B131" s="29" t="str">
        <f>IF(Vendors!$B132="","",Vendors!B132&amp;"")</f>
        <v/>
      </c>
      <c r="C131" s="29" t="str">
        <f>IF(Vendors!$B132="","",Vendors!C132&amp;"")</f>
        <v/>
      </c>
      <c r="D131" s="29" t="str">
        <f>IF(Vendors!$B132="","",Vendors!D132&amp;"")</f>
        <v/>
      </c>
      <c r="E131" s="32" t="str">
        <f>IF(OR(Vendors!$B132="",Vendors!$P132=""),"",Vendors!$P132)</f>
        <v/>
      </c>
    </row>
    <row r="132" spans="1:5" x14ac:dyDescent="0.3">
      <c r="A132" s="29" t="str">
        <f>IF(Vendors!$B133="","",Vendors!A133&amp;"")</f>
        <v/>
      </c>
      <c r="B132" s="29" t="str">
        <f>IF(Vendors!$B133="","",Vendors!B133&amp;"")</f>
        <v/>
      </c>
      <c r="C132" s="29" t="str">
        <f>IF(Vendors!$B133="","",Vendors!C133&amp;"")</f>
        <v/>
      </c>
      <c r="D132" s="29" t="str">
        <f>IF(Vendors!$B133="","",Vendors!D133&amp;"")</f>
        <v/>
      </c>
      <c r="E132" s="32" t="str">
        <f>IF(OR(Vendors!$B133="",Vendors!$P133=""),"",Vendors!$P133)</f>
        <v/>
      </c>
    </row>
    <row r="133" spans="1:5" x14ac:dyDescent="0.3">
      <c r="A133" s="29" t="str">
        <f>IF(Vendors!$B134="","",Vendors!A134&amp;"")</f>
        <v/>
      </c>
      <c r="B133" s="29" t="str">
        <f>IF(Vendors!$B134="","",Vendors!B134&amp;"")</f>
        <v/>
      </c>
      <c r="C133" s="29" t="str">
        <f>IF(Vendors!$B134="","",Vendors!C134&amp;"")</f>
        <v/>
      </c>
      <c r="D133" s="29" t="str">
        <f>IF(Vendors!$B134="","",Vendors!D134&amp;"")</f>
        <v/>
      </c>
      <c r="E133" s="32" t="str">
        <f>IF(OR(Vendors!$B134="",Vendors!$P134=""),"",Vendors!$P134)</f>
        <v/>
      </c>
    </row>
    <row r="134" spans="1:5" x14ac:dyDescent="0.3">
      <c r="A134" s="29" t="str">
        <f>IF(Vendors!$B135="","",Vendors!A135&amp;"")</f>
        <v/>
      </c>
      <c r="B134" s="29" t="str">
        <f>IF(Vendors!$B135="","",Vendors!B135&amp;"")</f>
        <v/>
      </c>
      <c r="C134" s="29" t="str">
        <f>IF(Vendors!$B135="","",Vendors!C135&amp;"")</f>
        <v/>
      </c>
      <c r="D134" s="29" t="str">
        <f>IF(Vendors!$B135="","",Vendors!D135&amp;"")</f>
        <v/>
      </c>
      <c r="E134" s="32" t="str">
        <f>IF(OR(Vendors!$B135="",Vendors!$P135=""),"",Vendors!$P135)</f>
        <v/>
      </c>
    </row>
    <row r="135" spans="1:5" x14ac:dyDescent="0.3">
      <c r="A135" s="29" t="str">
        <f>IF(Vendors!$B136="","",Vendors!A136&amp;"")</f>
        <v/>
      </c>
      <c r="B135" s="29" t="str">
        <f>IF(Vendors!$B136="","",Vendors!B136&amp;"")</f>
        <v/>
      </c>
      <c r="C135" s="29" t="str">
        <f>IF(Vendors!$B136="","",Vendors!C136&amp;"")</f>
        <v/>
      </c>
      <c r="D135" s="29" t="str">
        <f>IF(Vendors!$B136="","",Vendors!D136&amp;"")</f>
        <v/>
      </c>
      <c r="E135" s="32" t="str">
        <f>IF(OR(Vendors!$B136="",Vendors!$P136=""),"",Vendors!$P136)</f>
        <v/>
      </c>
    </row>
    <row r="136" spans="1:5" x14ac:dyDescent="0.3">
      <c r="A136" s="29" t="str">
        <f>IF(Vendors!$B137="","",Vendors!A137&amp;"")</f>
        <v/>
      </c>
      <c r="B136" s="29" t="str">
        <f>IF(Vendors!$B137="","",Vendors!B137&amp;"")</f>
        <v/>
      </c>
      <c r="C136" s="29" t="str">
        <f>IF(Vendors!$B137="","",Vendors!C137&amp;"")</f>
        <v/>
      </c>
      <c r="D136" s="29" t="str">
        <f>IF(Vendors!$B137="","",Vendors!D137&amp;"")</f>
        <v/>
      </c>
      <c r="E136" s="32" t="str">
        <f>IF(OR(Vendors!$B137="",Vendors!$P137=""),"",Vendors!$P137)</f>
        <v/>
      </c>
    </row>
    <row r="137" spans="1:5" x14ac:dyDescent="0.3">
      <c r="A137" s="29" t="str">
        <f>IF(Vendors!$B138="","",Vendors!A138&amp;"")</f>
        <v/>
      </c>
      <c r="B137" s="29" t="str">
        <f>IF(Vendors!$B138="","",Vendors!B138&amp;"")</f>
        <v/>
      </c>
      <c r="C137" s="29" t="str">
        <f>IF(Vendors!$B138="","",Vendors!C138&amp;"")</f>
        <v/>
      </c>
      <c r="D137" s="29" t="str">
        <f>IF(Vendors!$B138="","",Vendors!D138&amp;"")</f>
        <v/>
      </c>
      <c r="E137" s="32" t="str">
        <f>IF(OR(Vendors!$B138="",Vendors!$P138=""),"",Vendors!$P138)</f>
        <v/>
      </c>
    </row>
    <row r="138" spans="1:5" x14ac:dyDescent="0.3">
      <c r="A138" s="29" t="str">
        <f>IF(Vendors!$B139="","",Vendors!A139&amp;"")</f>
        <v/>
      </c>
      <c r="B138" s="29" t="str">
        <f>IF(Vendors!$B139="","",Vendors!B139&amp;"")</f>
        <v/>
      </c>
      <c r="C138" s="29" t="str">
        <f>IF(Vendors!$B139="","",Vendors!C139&amp;"")</f>
        <v/>
      </c>
      <c r="D138" s="29" t="str">
        <f>IF(Vendors!$B139="","",Vendors!D139&amp;"")</f>
        <v/>
      </c>
      <c r="E138" s="32" t="str">
        <f>IF(OR(Vendors!$B139="",Vendors!$P139=""),"",Vendors!$P139)</f>
        <v/>
      </c>
    </row>
    <row r="139" spans="1:5" x14ac:dyDescent="0.3">
      <c r="A139" s="29" t="str">
        <f>IF(Vendors!$B140="","",Vendors!A140&amp;"")</f>
        <v/>
      </c>
      <c r="B139" s="29" t="str">
        <f>IF(Vendors!$B140="","",Vendors!B140&amp;"")</f>
        <v/>
      </c>
      <c r="C139" s="29" t="str">
        <f>IF(Vendors!$B140="","",Vendors!C140&amp;"")</f>
        <v/>
      </c>
      <c r="D139" s="29" t="str">
        <f>IF(Vendors!$B140="","",Vendors!D140&amp;"")</f>
        <v/>
      </c>
      <c r="E139" s="32" t="str">
        <f>IF(OR(Vendors!$B140="",Vendors!$P140=""),"",Vendors!$P140)</f>
        <v/>
      </c>
    </row>
    <row r="140" spans="1:5" x14ac:dyDescent="0.3">
      <c r="A140" s="29" t="str">
        <f>IF(Vendors!$B141="","",Vendors!A141&amp;"")</f>
        <v/>
      </c>
      <c r="B140" s="29" t="str">
        <f>IF(Vendors!$B141="","",Vendors!B141&amp;"")</f>
        <v/>
      </c>
      <c r="C140" s="29" t="str">
        <f>IF(Vendors!$B141="","",Vendors!C141&amp;"")</f>
        <v/>
      </c>
      <c r="D140" s="29" t="str">
        <f>IF(Vendors!$B141="","",Vendors!D141&amp;"")</f>
        <v/>
      </c>
      <c r="E140" s="32" t="str">
        <f>IF(OR(Vendors!$B141="",Vendors!$P141=""),"",Vendors!$P141)</f>
        <v/>
      </c>
    </row>
    <row r="141" spans="1:5" x14ac:dyDescent="0.3">
      <c r="A141" s="29" t="str">
        <f>IF(Vendors!$B142="","",Vendors!A142&amp;"")</f>
        <v/>
      </c>
      <c r="B141" s="29" t="str">
        <f>IF(Vendors!$B142="","",Vendors!B142&amp;"")</f>
        <v/>
      </c>
      <c r="C141" s="29" t="str">
        <f>IF(Vendors!$B142="","",Vendors!C142&amp;"")</f>
        <v/>
      </c>
      <c r="D141" s="29" t="str">
        <f>IF(Vendors!$B142="","",Vendors!D142&amp;"")</f>
        <v/>
      </c>
      <c r="E141" s="32" t="str">
        <f>IF(OR(Vendors!$B142="",Vendors!$P142=""),"",Vendors!$P142)</f>
        <v/>
      </c>
    </row>
    <row r="142" spans="1:5" x14ac:dyDescent="0.3">
      <c r="A142" s="29" t="str">
        <f>IF(Vendors!$B143="","",Vendors!A143&amp;"")</f>
        <v/>
      </c>
      <c r="B142" s="29" t="str">
        <f>IF(Vendors!$B143="","",Vendors!B143&amp;"")</f>
        <v/>
      </c>
      <c r="C142" s="29" t="str">
        <f>IF(Vendors!$B143="","",Vendors!C143&amp;"")</f>
        <v/>
      </c>
      <c r="D142" s="29" t="str">
        <f>IF(Vendors!$B143="","",Vendors!D143&amp;"")</f>
        <v/>
      </c>
      <c r="E142" s="32" t="str">
        <f>IF(OR(Vendors!$B143="",Vendors!$P143=""),"",Vendors!$P143)</f>
        <v/>
      </c>
    </row>
    <row r="143" spans="1:5" x14ac:dyDescent="0.3">
      <c r="A143" s="29" t="str">
        <f>IF(Vendors!$B144="","",Vendors!A144&amp;"")</f>
        <v/>
      </c>
      <c r="B143" s="29" t="str">
        <f>IF(Vendors!$B144="","",Vendors!B144&amp;"")</f>
        <v/>
      </c>
      <c r="C143" s="29" t="str">
        <f>IF(Vendors!$B144="","",Vendors!C144&amp;"")</f>
        <v/>
      </c>
      <c r="D143" s="29" t="str">
        <f>IF(Vendors!$B144="","",Vendors!D144&amp;"")</f>
        <v/>
      </c>
      <c r="E143" s="32" t="str">
        <f>IF(OR(Vendors!$B144="",Vendors!$P144=""),"",Vendors!$P144)</f>
        <v/>
      </c>
    </row>
    <row r="144" spans="1:5" x14ac:dyDescent="0.3">
      <c r="A144" s="29" t="str">
        <f>IF(Vendors!$B145="","",Vendors!A145&amp;"")</f>
        <v/>
      </c>
      <c r="B144" s="29" t="str">
        <f>IF(Vendors!$B145="","",Vendors!B145&amp;"")</f>
        <v/>
      </c>
      <c r="C144" s="29" t="str">
        <f>IF(Vendors!$B145="","",Vendors!C145&amp;"")</f>
        <v/>
      </c>
      <c r="D144" s="29" t="str">
        <f>IF(Vendors!$B145="","",Vendors!D145&amp;"")</f>
        <v/>
      </c>
      <c r="E144" s="32" t="str">
        <f>IF(OR(Vendors!$B145="",Vendors!$P145=""),"",Vendors!$P145)</f>
        <v/>
      </c>
    </row>
    <row r="145" spans="1:5" x14ac:dyDescent="0.3">
      <c r="A145" s="29" t="str">
        <f>IF(Vendors!$B146="","",Vendors!A146&amp;"")</f>
        <v/>
      </c>
      <c r="B145" s="29" t="str">
        <f>IF(Vendors!$B146="","",Vendors!B146&amp;"")</f>
        <v/>
      </c>
      <c r="C145" s="29" t="str">
        <f>IF(Vendors!$B146="","",Vendors!C146&amp;"")</f>
        <v/>
      </c>
      <c r="D145" s="29" t="str">
        <f>IF(Vendors!$B146="","",Vendors!D146&amp;"")</f>
        <v/>
      </c>
      <c r="E145" s="32" t="str">
        <f>IF(OR(Vendors!$B146="",Vendors!$P146=""),"",Vendors!$P146)</f>
        <v/>
      </c>
    </row>
    <row r="146" spans="1:5" x14ac:dyDescent="0.3">
      <c r="A146" s="29" t="str">
        <f>IF(Vendors!$B147="","",Vendors!A147&amp;"")</f>
        <v/>
      </c>
      <c r="B146" s="29" t="str">
        <f>IF(Vendors!$B147="","",Vendors!B147&amp;"")</f>
        <v/>
      </c>
      <c r="C146" s="29" t="str">
        <f>IF(Vendors!$B147="","",Vendors!C147&amp;"")</f>
        <v/>
      </c>
      <c r="D146" s="29" t="str">
        <f>IF(Vendors!$B147="","",Vendors!D147&amp;"")</f>
        <v/>
      </c>
      <c r="E146" s="32" t="str">
        <f>IF(OR(Vendors!$B147="",Vendors!$P147=""),"",Vendors!$P147)</f>
        <v/>
      </c>
    </row>
    <row r="147" spans="1:5" x14ac:dyDescent="0.3">
      <c r="A147" s="29" t="str">
        <f>IF(Vendors!$B148="","",Vendors!A148&amp;"")</f>
        <v/>
      </c>
      <c r="B147" s="29" t="str">
        <f>IF(Vendors!$B148="","",Vendors!B148&amp;"")</f>
        <v/>
      </c>
      <c r="C147" s="29" t="str">
        <f>IF(Vendors!$B148="","",Vendors!C148&amp;"")</f>
        <v/>
      </c>
      <c r="D147" s="29" t="str">
        <f>IF(Vendors!$B148="","",Vendors!D148&amp;"")</f>
        <v/>
      </c>
      <c r="E147" s="32" t="str">
        <f>IF(OR(Vendors!$B148="",Vendors!$P148=""),"",Vendors!$P148)</f>
        <v/>
      </c>
    </row>
    <row r="148" spans="1:5" x14ac:dyDescent="0.3">
      <c r="A148" s="29" t="str">
        <f>IF(Vendors!$B149="","",Vendors!A149&amp;"")</f>
        <v/>
      </c>
      <c r="B148" s="29" t="str">
        <f>IF(Vendors!$B149="","",Vendors!B149&amp;"")</f>
        <v/>
      </c>
      <c r="C148" s="29" t="str">
        <f>IF(Vendors!$B149="","",Vendors!C149&amp;"")</f>
        <v/>
      </c>
      <c r="D148" s="29" t="str">
        <f>IF(Vendors!$B149="","",Vendors!D149&amp;"")</f>
        <v/>
      </c>
      <c r="E148" s="32" t="str">
        <f>IF(OR(Vendors!$B149="",Vendors!$P149=""),"",Vendors!$P149)</f>
        <v/>
      </c>
    </row>
    <row r="149" spans="1:5" x14ac:dyDescent="0.3">
      <c r="A149" s="29" t="str">
        <f>IF(Vendors!$B150="","",Vendors!A150&amp;"")</f>
        <v/>
      </c>
      <c r="B149" s="29" t="str">
        <f>IF(Vendors!$B150="","",Vendors!B150&amp;"")</f>
        <v/>
      </c>
      <c r="C149" s="29" t="str">
        <f>IF(Vendors!$B150="","",Vendors!C150&amp;"")</f>
        <v/>
      </c>
      <c r="D149" s="29" t="str">
        <f>IF(Vendors!$B150="","",Vendors!D150&amp;"")</f>
        <v/>
      </c>
      <c r="E149" s="32" t="str">
        <f>IF(OR(Vendors!$B150="",Vendors!$P150=""),"",Vendors!$P150)</f>
        <v/>
      </c>
    </row>
    <row r="150" spans="1:5" x14ac:dyDescent="0.3">
      <c r="A150" s="29" t="str">
        <f>IF(Vendors!$B151="","",Vendors!A151&amp;"")</f>
        <v/>
      </c>
      <c r="B150" s="29" t="str">
        <f>IF(Vendors!$B151="","",Vendors!B151&amp;"")</f>
        <v/>
      </c>
      <c r="C150" s="29" t="str">
        <f>IF(Vendors!$B151="","",Vendors!C151&amp;"")</f>
        <v/>
      </c>
      <c r="D150" s="29" t="str">
        <f>IF(Vendors!$B151="","",Vendors!D151&amp;"")</f>
        <v/>
      </c>
      <c r="E150" s="32" t="str">
        <f>IF(OR(Vendors!$B151="",Vendors!$P151=""),"",Vendors!$P151)</f>
        <v/>
      </c>
    </row>
    <row r="151" spans="1:5" x14ac:dyDescent="0.3">
      <c r="A151" s="29" t="str">
        <f>IF(Vendors!$B152="","",Vendors!A152&amp;"")</f>
        <v/>
      </c>
      <c r="B151" s="29" t="str">
        <f>IF(Vendors!$B152="","",Vendors!B152&amp;"")</f>
        <v/>
      </c>
      <c r="C151" s="29" t="str">
        <f>IF(Vendors!$B152="","",Vendors!C152&amp;"")</f>
        <v/>
      </c>
      <c r="D151" s="29" t="str">
        <f>IF(Vendors!$B152="","",Vendors!D152&amp;"")</f>
        <v/>
      </c>
      <c r="E151" s="32" t="str">
        <f>IF(OR(Vendors!$B152="",Vendors!$P152=""),"",Vendors!$P152)</f>
        <v/>
      </c>
    </row>
    <row r="152" spans="1:5" x14ac:dyDescent="0.3">
      <c r="A152" s="29" t="str">
        <f>IF(Vendors!$B153="","",Vendors!A153&amp;"")</f>
        <v/>
      </c>
      <c r="B152" s="29" t="str">
        <f>IF(Vendors!$B153="","",Vendors!B153&amp;"")</f>
        <v/>
      </c>
      <c r="C152" s="29" t="str">
        <f>IF(Vendors!$B153="","",Vendors!C153&amp;"")</f>
        <v/>
      </c>
      <c r="D152" s="29" t="str">
        <f>IF(Vendors!$B153="","",Vendors!D153&amp;"")</f>
        <v/>
      </c>
      <c r="E152" s="32" t="str">
        <f>IF(OR(Vendors!$B153="",Vendors!$P153=""),"",Vendors!$P153)</f>
        <v/>
      </c>
    </row>
    <row r="153" spans="1:5" x14ac:dyDescent="0.3">
      <c r="A153" s="29" t="str">
        <f>IF(Vendors!$B154="","",Vendors!A154&amp;"")</f>
        <v/>
      </c>
      <c r="B153" s="29" t="str">
        <f>IF(Vendors!$B154="","",Vendors!B154&amp;"")</f>
        <v/>
      </c>
      <c r="C153" s="29" t="str">
        <f>IF(Vendors!$B154="","",Vendors!C154&amp;"")</f>
        <v/>
      </c>
      <c r="D153" s="29" t="str">
        <f>IF(Vendors!$B154="","",Vendors!D154&amp;"")</f>
        <v/>
      </c>
      <c r="E153" s="32" t="str">
        <f>IF(OR(Vendors!$B154="",Vendors!$P154=""),"",Vendors!$P154)</f>
        <v/>
      </c>
    </row>
  </sheetData>
  <sheetProtection sheet="1" formatCells="0" formatColumns="0" formatRows="0" sort="0" autoFilter="0"/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"/>
  <sheetViews>
    <sheetView workbookViewId="0"/>
  </sheetViews>
  <sheetFormatPr defaultRowHeight="14.4" x14ac:dyDescent="0.3"/>
  <sheetData>
    <row r="1" spans="1:6" x14ac:dyDescent="0.3">
      <c r="A1" t="s">
        <v>29</v>
      </c>
      <c r="B1" t="s">
        <v>31</v>
      </c>
      <c r="C1" t="s">
        <v>33</v>
      </c>
      <c r="D1" t="s">
        <v>57</v>
      </c>
      <c r="E1" t="s">
        <v>51</v>
      </c>
      <c r="F1" t="s">
        <v>114</v>
      </c>
    </row>
    <row r="2" spans="1:6" x14ac:dyDescent="0.3">
      <c r="A2" t="s">
        <v>143</v>
      </c>
      <c r="B2" t="s">
        <v>144</v>
      </c>
      <c r="C2" t="s">
        <v>145</v>
      </c>
      <c r="D2" t="s">
        <v>82</v>
      </c>
      <c r="E2" t="s">
        <v>59</v>
      </c>
      <c r="F2" t="s">
        <v>101</v>
      </c>
    </row>
    <row r="3" spans="1:6" x14ac:dyDescent="0.3">
      <c r="A3" t="s">
        <v>146</v>
      </c>
      <c r="C3" t="s">
        <v>147</v>
      </c>
      <c r="E3" t="s">
        <v>65</v>
      </c>
      <c r="F3" t="s">
        <v>106</v>
      </c>
    </row>
    <row r="4" spans="1:6" x14ac:dyDescent="0.3">
      <c r="A4" t="s">
        <v>148</v>
      </c>
      <c r="C4" t="s">
        <v>149</v>
      </c>
      <c r="E4" t="s">
        <v>127</v>
      </c>
      <c r="F4" t="s">
        <v>150</v>
      </c>
    </row>
    <row r="5" spans="1:6" x14ac:dyDescent="0.3">
      <c r="A5" t="s">
        <v>151</v>
      </c>
      <c r="E5" t="s">
        <v>71</v>
      </c>
      <c r="F5" t="s">
        <v>109</v>
      </c>
    </row>
    <row r="6" spans="1:6" x14ac:dyDescent="0.3">
      <c r="A6" t="s">
        <v>152</v>
      </c>
      <c r="E6" t="s">
        <v>128</v>
      </c>
    </row>
    <row r="7" spans="1:6" x14ac:dyDescent="0.3">
      <c r="A7" t="s">
        <v>153</v>
      </c>
      <c r="E7" t="s">
        <v>84</v>
      </c>
    </row>
    <row r="8" spans="1:6" x14ac:dyDescent="0.3">
      <c r="A8" t="s">
        <v>154</v>
      </c>
      <c r="E8" t="s">
        <v>129</v>
      </c>
    </row>
    <row r="9" spans="1:6" x14ac:dyDescent="0.3">
      <c r="A9" t="s">
        <v>155</v>
      </c>
      <c r="E9" t="s">
        <v>78</v>
      </c>
    </row>
    <row r="10" spans="1:6" x14ac:dyDescent="0.3">
      <c r="A10" t="s">
        <v>156</v>
      </c>
      <c r="E10" t="s">
        <v>90</v>
      </c>
    </row>
    <row r="11" spans="1:6" x14ac:dyDescent="0.3">
      <c r="A11" t="s">
        <v>157</v>
      </c>
      <c r="E11" t="s">
        <v>130</v>
      </c>
    </row>
    <row r="12" spans="1:6" x14ac:dyDescent="0.3">
      <c r="A12" t="s">
        <v>158</v>
      </c>
      <c r="E12" t="s">
        <v>131</v>
      </c>
    </row>
    <row r="13" spans="1:6" x14ac:dyDescent="0.3">
      <c r="A13" t="s">
        <v>159</v>
      </c>
      <c r="E13" t="s">
        <v>132</v>
      </c>
    </row>
    <row r="14" spans="1:6" x14ac:dyDescent="0.3">
      <c r="A14" t="s">
        <v>160</v>
      </c>
      <c r="E14" t="s">
        <v>133</v>
      </c>
    </row>
    <row r="15" spans="1:6" x14ac:dyDescent="0.3">
      <c r="A15" t="s">
        <v>161</v>
      </c>
      <c r="E15" t="s">
        <v>134</v>
      </c>
    </row>
    <row r="16" spans="1:6" x14ac:dyDescent="0.3">
      <c r="A16" t="s">
        <v>162</v>
      </c>
      <c r="E16" t="s">
        <v>135</v>
      </c>
    </row>
    <row r="17" spans="1:5" x14ac:dyDescent="0.3">
      <c r="A17" t="s">
        <v>163</v>
      </c>
      <c r="E17" t="s">
        <v>136</v>
      </c>
    </row>
    <row r="18" spans="1:5" x14ac:dyDescent="0.3">
      <c r="A18" t="s">
        <v>164</v>
      </c>
      <c r="E18" t="s">
        <v>137</v>
      </c>
    </row>
    <row r="19" spans="1:5" x14ac:dyDescent="0.3">
      <c r="A19" t="s">
        <v>165</v>
      </c>
      <c r="E19" t="s">
        <v>138</v>
      </c>
    </row>
    <row r="20" spans="1:5" x14ac:dyDescent="0.3">
      <c r="A20" t="s">
        <v>166</v>
      </c>
      <c r="E20" t="s">
        <v>139</v>
      </c>
    </row>
    <row r="21" spans="1:5" x14ac:dyDescent="0.3">
      <c r="A21" t="s">
        <v>167</v>
      </c>
    </row>
    <row r="22" spans="1:5" x14ac:dyDescent="0.3">
      <c r="A22" t="s">
        <v>168</v>
      </c>
    </row>
    <row r="23" spans="1:5" x14ac:dyDescent="0.3">
      <c r="A23" t="s">
        <v>169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How to use</vt:lpstr>
      <vt:lpstr>Settings</vt:lpstr>
      <vt:lpstr>Vendors</vt:lpstr>
      <vt:lpstr>Payments</vt:lpstr>
      <vt:lpstr>Summary</vt:lpstr>
      <vt:lpstr>Contacts</vt:lpstr>
      <vt:lpstr>Lists</vt:lpstr>
      <vt:lpstr>EvCur</vt:lpstr>
      <vt:lpstr>EvDate</vt:lpstr>
      <vt:lpstr>EvNum</vt:lpstr>
      <vt:lpstr>Contacts!Print_Area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Vendor &amp; Payment Tracker (Excel)</dc:title>
  <dc:subject>Free Excel tracker for wedding and event vendors: quotes, final contract amount, contract signed, payments made, balance and next due date with overdue warnings.</dc:subject>
  <dc:creator>Nivesh Sahayak</dc:creator>
  <cp:keywords>Toolkit by GroupChatOn; Designed &amp; Developed by: Nivesh Sahayak</cp:keywords>
  <dc:description>Event Vendor &amp; Payment Tracker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2026-11-02T18:21:52Z</dcterms:created>
  <dcterms:modified xsi:type="dcterms:W3CDTF">2026-11-02T18:22:50Z</dcterms:modified>
  <cp:category>Events &amp; Weddings</cp:category>
</cp:coreProperties>
</file>