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E9401361-2C70-42D1-86C8-686F9AD123D5}"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Clients" sheetId="3" r:id="rId3"/>
    <sheet name="Projects" sheetId="4" r:id="rId4"/>
    <sheet name="Payments" sheetId="5" r:id="rId5"/>
    <sheet name="Overview" sheetId="6" r:id="rId6"/>
    <sheet name="Lists" sheetId="7" state="hidden" r:id="rId7"/>
  </sheets>
  <definedNames>
    <definedName name="_xlnm._FilterDatabase" localSheetId="3" hidden="1">Projects!$A$3:$R$503</definedName>
    <definedName name="DateStyle">Settings!$B$4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4" i="6" l="1"/>
  <c r="C203" i="6"/>
  <c r="B203" i="6"/>
  <c r="A203" i="6"/>
  <c r="G203" i="6" s="1"/>
  <c r="A202" i="6"/>
  <c r="D202" i="6" s="1"/>
  <c r="C201" i="6"/>
  <c r="B201" i="6"/>
  <c r="A201" i="6"/>
  <c r="F201" i="6" s="1"/>
  <c r="A200" i="6"/>
  <c r="C200" i="6" s="1"/>
  <c r="A199" i="6"/>
  <c r="D199" i="6" s="1"/>
  <c r="D198" i="6"/>
  <c r="A198" i="6"/>
  <c r="H198" i="6" s="1"/>
  <c r="A197" i="6"/>
  <c r="B197" i="6" s="1"/>
  <c r="H196" i="6"/>
  <c r="I196" i="6" s="1"/>
  <c r="G196" i="6"/>
  <c r="F196" i="6"/>
  <c r="E196" i="6"/>
  <c r="D196" i="6"/>
  <c r="C196" i="6"/>
  <c r="B196" i="6"/>
  <c r="A196" i="6"/>
  <c r="A195" i="6"/>
  <c r="G195" i="6" s="1"/>
  <c r="C194" i="6"/>
  <c r="A194" i="6"/>
  <c r="G194" i="6" s="1"/>
  <c r="E193" i="6"/>
  <c r="A193" i="6"/>
  <c r="F193" i="6" s="1"/>
  <c r="A192" i="6"/>
  <c r="G192" i="6" s="1"/>
  <c r="A191" i="6"/>
  <c r="B191" i="6" s="1"/>
  <c r="A190" i="6"/>
  <c r="H190" i="6" s="1"/>
  <c r="A189" i="6"/>
  <c r="F189" i="6" s="1"/>
  <c r="H188" i="6"/>
  <c r="I188" i="6" s="1"/>
  <c r="G188" i="6"/>
  <c r="F188" i="6"/>
  <c r="A188" i="6"/>
  <c r="C188" i="6" s="1"/>
  <c r="B187" i="6"/>
  <c r="A187" i="6"/>
  <c r="H187" i="6" s="1"/>
  <c r="I187" i="6" s="1"/>
  <c r="D186" i="6"/>
  <c r="A186" i="6"/>
  <c r="A185" i="6"/>
  <c r="H185" i="6" s="1"/>
  <c r="A184" i="6"/>
  <c r="G184" i="6" s="1"/>
  <c r="A183" i="6"/>
  <c r="F183" i="6" s="1"/>
  <c r="A182" i="6"/>
  <c r="A181" i="6"/>
  <c r="H181" i="6" s="1"/>
  <c r="A180" i="6"/>
  <c r="C180" i="6" s="1"/>
  <c r="A179" i="6"/>
  <c r="H179" i="6" s="1"/>
  <c r="A178" i="6"/>
  <c r="F178" i="6" s="1"/>
  <c r="G177" i="6"/>
  <c r="E177" i="6"/>
  <c r="D177" i="6"/>
  <c r="C177" i="6"/>
  <c r="A177" i="6"/>
  <c r="H177" i="6" s="1"/>
  <c r="H176" i="6"/>
  <c r="I176" i="6" s="1"/>
  <c r="G176" i="6"/>
  <c r="F176" i="6"/>
  <c r="E176" i="6"/>
  <c r="D176" i="6"/>
  <c r="B176" i="6"/>
  <c r="A176" i="6"/>
  <c r="C176" i="6" s="1"/>
  <c r="A175" i="6"/>
  <c r="H175" i="6" s="1"/>
  <c r="A174" i="6"/>
  <c r="A173" i="6"/>
  <c r="H172" i="6"/>
  <c r="D172" i="6"/>
  <c r="A172" i="6"/>
  <c r="E172" i="6" s="1"/>
  <c r="A171" i="6"/>
  <c r="H171" i="6" s="1"/>
  <c r="I171" i="6" s="1"/>
  <c r="A170" i="6"/>
  <c r="G170" i="6" s="1"/>
  <c r="G169" i="6"/>
  <c r="E169" i="6"/>
  <c r="B169" i="6"/>
  <c r="A169" i="6"/>
  <c r="F169" i="6" s="1"/>
  <c r="A168" i="6"/>
  <c r="H167" i="6"/>
  <c r="I167" i="6" s="1"/>
  <c r="D167" i="6"/>
  <c r="C167" i="6"/>
  <c r="A167" i="6"/>
  <c r="G167" i="6" s="1"/>
  <c r="F166" i="6"/>
  <c r="D166" i="6"/>
  <c r="C166" i="6"/>
  <c r="B166" i="6"/>
  <c r="A166" i="6"/>
  <c r="H166" i="6" s="1"/>
  <c r="I166" i="6" s="1"/>
  <c r="A165" i="6"/>
  <c r="E165" i="6" s="1"/>
  <c r="A164" i="6"/>
  <c r="F164" i="6" s="1"/>
  <c r="A163" i="6"/>
  <c r="C163" i="6" s="1"/>
  <c r="A162" i="6"/>
  <c r="E162" i="6" s="1"/>
  <c r="A161" i="6"/>
  <c r="F161" i="6" s="1"/>
  <c r="G160" i="6"/>
  <c r="A160" i="6"/>
  <c r="H160" i="6" s="1"/>
  <c r="A159" i="6"/>
  <c r="F159" i="6" s="1"/>
  <c r="A158" i="6"/>
  <c r="G158" i="6" s="1"/>
  <c r="D157" i="6"/>
  <c r="A157" i="6"/>
  <c r="H157" i="6" s="1"/>
  <c r="I157" i="6" s="1"/>
  <c r="E156" i="6"/>
  <c r="C156" i="6"/>
  <c r="A156" i="6"/>
  <c r="H156" i="6" s="1"/>
  <c r="I156" i="6" s="1"/>
  <c r="A155" i="6"/>
  <c r="F155" i="6" s="1"/>
  <c r="A154" i="6"/>
  <c r="H154" i="6" s="1"/>
  <c r="E153" i="6"/>
  <c r="A153" i="6"/>
  <c r="F153" i="6" s="1"/>
  <c r="A152" i="6"/>
  <c r="A151" i="6"/>
  <c r="A150" i="6"/>
  <c r="F149" i="6"/>
  <c r="E149" i="6"/>
  <c r="A149" i="6"/>
  <c r="B149" i="6" s="1"/>
  <c r="A148" i="6"/>
  <c r="C148" i="6" s="1"/>
  <c r="C147" i="6"/>
  <c r="B147" i="6"/>
  <c r="A147" i="6"/>
  <c r="G147" i="6" s="1"/>
  <c r="A146" i="6"/>
  <c r="E146" i="6" s="1"/>
  <c r="A145" i="6"/>
  <c r="F145" i="6" s="1"/>
  <c r="A144" i="6"/>
  <c r="C144" i="6" s="1"/>
  <c r="A143" i="6"/>
  <c r="F143" i="6" s="1"/>
  <c r="A142" i="6"/>
  <c r="I141" i="6"/>
  <c r="H141" i="6"/>
  <c r="G141" i="6"/>
  <c r="E141" i="6"/>
  <c r="D141" i="6"/>
  <c r="A141" i="6"/>
  <c r="F141" i="6" s="1"/>
  <c r="A140" i="6"/>
  <c r="A139" i="6"/>
  <c r="G139" i="6" s="1"/>
  <c r="E138" i="6"/>
  <c r="D138" i="6"/>
  <c r="A138" i="6"/>
  <c r="A137" i="6"/>
  <c r="H136" i="6"/>
  <c r="C136" i="6"/>
  <c r="B136" i="6"/>
  <c r="A136" i="6"/>
  <c r="G136" i="6" s="1"/>
  <c r="A135" i="6"/>
  <c r="C135" i="6" s="1"/>
  <c r="A134" i="6"/>
  <c r="F134" i="6" s="1"/>
  <c r="A133" i="6"/>
  <c r="F132" i="6"/>
  <c r="A132" i="6"/>
  <c r="C132" i="6" s="1"/>
  <c r="A131" i="6"/>
  <c r="A130" i="6"/>
  <c r="F130" i="6" s="1"/>
  <c r="A129" i="6"/>
  <c r="H129" i="6" s="1"/>
  <c r="I129" i="6" s="1"/>
  <c r="A128" i="6"/>
  <c r="C128" i="6" s="1"/>
  <c r="H127" i="6"/>
  <c r="E127" i="6"/>
  <c r="D127" i="6"/>
  <c r="C127" i="6"/>
  <c r="A127" i="6"/>
  <c r="G127" i="6" s="1"/>
  <c r="C126" i="6"/>
  <c r="B126" i="6"/>
  <c r="A126" i="6"/>
  <c r="G126" i="6" s="1"/>
  <c r="A125" i="6"/>
  <c r="C125" i="6" s="1"/>
  <c r="A124" i="6"/>
  <c r="D123" i="6"/>
  <c r="A123" i="6"/>
  <c r="H123" i="6" s="1"/>
  <c r="A122" i="6"/>
  <c r="H122" i="6" s="1"/>
  <c r="G121" i="6"/>
  <c r="A121" i="6"/>
  <c r="F121" i="6" s="1"/>
  <c r="A120" i="6"/>
  <c r="A119" i="6"/>
  <c r="B119" i="6" s="1"/>
  <c r="H118" i="6"/>
  <c r="A118" i="6"/>
  <c r="D118" i="6" s="1"/>
  <c r="D117" i="6"/>
  <c r="A117" i="6"/>
  <c r="H116" i="6"/>
  <c r="F116" i="6"/>
  <c r="D116" i="6"/>
  <c r="A116" i="6"/>
  <c r="H115" i="6"/>
  <c r="F115" i="6"/>
  <c r="E115" i="6"/>
  <c r="D115" i="6"/>
  <c r="B115" i="6"/>
  <c r="A115" i="6"/>
  <c r="G115" i="6" s="1"/>
  <c r="A114" i="6"/>
  <c r="H114" i="6" s="1"/>
  <c r="A113" i="6"/>
  <c r="F113" i="6" s="1"/>
  <c r="C112" i="6"/>
  <c r="A112" i="6"/>
  <c r="A111" i="6"/>
  <c r="G111" i="6" s="1"/>
  <c r="G110" i="6"/>
  <c r="F110" i="6"/>
  <c r="D110" i="6"/>
  <c r="C110" i="6"/>
  <c r="B110" i="6"/>
  <c r="A110" i="6"/>
  <c r="E110" i="6" s="1"/>
  <c r="A109" i="6"/>
  <c r="G109" i="6" s="1"/>
  <c r="A108" i="6"/>
  <c r="F107" i="6"/>
  <c r="E107" i="6"/>
  <c r="D107" i="6"/>
  <c r="A107" i="6"/>
  <c r="H107" i="6" s="1"/>
  <c r="I107" i="6" s="1"/>
  <c r="G106" i="6"/>
  <c r="F106" i="6"/>
  <c r="D106" i="6"/>
  <c r="A106" i="6"/>
  <c r="B106" i="6" s="1"/>
  <c r="C105" i="6"/>
  <c r="A105" i="6"/>
  <c r="H105" i="6" s="1"/>
  <c r="I105" i="6" s="1"/>
  <c r="A104" i="6"/>
  <c r="A103" i="6"/>
  <c r="A102" i="6"/>
  <c r="H102" i="6" s="1"/>
  <c r="I102" i="6" s="1"/>
  <c r="A101" i="6"/>
  <c r="B101" i="6" s="1"/>
  <c r="B100" i="6"/>
  <c r="A100" i="6"/>
  <c r="C100" i="6" s="1"/>
  <c r="C99" i="6"/>
  <c r="A99" i="6"/>
  <c r="D99" i="6" s="1"/>
  <c r="A98" i="6"/>
  <c r="F97" i="6"/>
  <c r="E97" i="6"/>
  <c r="D97" i="6"/>
  <c r="A97" i="6"/>
  <c r="B97" i="6" s="1"/>
  <c r="A96" i="6"/>
  <c r="F96" i="6" s="1"/>
  <c r="A95" i="6"/>
  <c r="F95" i="6" s="1"/>
  <c r="H94" i="6"/>
  <c r="G94" i="6"/>
  <c r="A94" i="6"/>
  <c r="F94" i="6" s="1"/>
  <c r="A93" i="6"/>
  <c r="H92" i="6"/>
  <c r="I92" i="6" s="1"/>
  <c r="A92" i="6"/>
  <c r="G92" i="6" s="1"/>
  <c r="D91" i="6"/>
  <c r="A91" i="6"/>
  <c r="H91" i="6" s="1"/>
  <c r="I91" i="6" s="1"/>
  <c r="H90" i="6"/>
  <c r="A90" i="6"/>
  <c r="E90" i="6" s="1"/>
  <c r="A89" i="6"/>
  <c r="A88" i="6"/>
  <c r="H88" i="6" s="1"/>
  <c r="I88" i="6" s="1"/>
  <c r="A87" i="6"/>
  <c r="C87" i="6" s="1"/>
  <c r="H86" i="6"/>
  <c r="I86" i="6" s="1"/>
  <c r="F86" i="6"/>
  <c r="A86" i="6"/>
  <c r="G86" i="6" s="1"/>
  <c r="A85" i="6"/>
  <c r="F85" i="6" s="1"/>
  <c r="D84" i="6"/>
  <c r="A84" i="6"/>
  <c r="A83" i="6"/>
  <c r="D83" i="6" s="1"/>
  <c r="A82" i="6"/>
  <c r="D82" i="6" s="1"/>
  <c r="A81" i="6"/>
  <c r="D81" i="6" s="1"/>
  <c r="A80" i="6"/>
  <c r="A79" i="6"/>
  <c r="H79" i="6" s="1"/>
  <c r="I79" i="6" s="1"/>
  <c r="A78" i="6"/>
  <c r="A77" i="6"/>
  <c r="F77" i="6" s="1"/>
  <c r="A76" i="6"/>
  <c r="H76" i="6" s="1"/>
  <c r="I76" i="6" s="1"/>
  <c r="A75" i="6"/>
  <c r="A74" i="6"/>
  <c r="F74" i="6" s="1"/>
  <c r="A73" i="6"/>
  <c r="C73" i="6" s="1"/>
  <c r="A72" i="6"/>
  <c r="G72" i="6" s="1"/>
  <c r="A71" i="6"/>
  <c r="D71" i="6" s="1"/>
  <c r="F70" i="6"/>
  <c r="C70" i="6"/>
  <c r="B70" i="6"/>
  <c r="A70" i="6"/>
  <c r="H70" i="6" s="1"/>
  <c r="A69" i="6"/>
  <c r="H69" i="6" s="1"/>
  <c r="I69" i="6" s="1"/>
  <c r="E68" i="6"/>
  <c r="A68" i="6"/>
  <c r="F68" i="6" s="1"/>
  <c r="A67" i="6"/>
  <c r="A66" i="6"/>
  <c r="H66" i="6" s="1"/>
  <c r="I66" i="6" s="1"/>
  <c r="A65" i="6"/>
  <c r="E65" i="6" s="1"/>
  <c r="A64" i="6"/>
  <c r="E64" i="6" s="1"/>
  <c r="A63" i="6"/>
  <c r="G63" i="6" s="1"/>
  <c r="H62" i="6"/>
  <c r="D62" i="6"/>
  <c r="A62" i="6"/>
  <c r="E62" i="6" s="1"/>
  <c r="A61" i="6"/>
  <c r="C61" i="6" s="1"/>
  <c r="A60" i="6"/>
  <c r="G60" i="6" s="1"/>
  <c r="E59" i="6"/>
  <c r="A59" i="6"/>
  <c r="H58" i="6"/>
  <c r="A58" i="6"/>
  <c r="G58" i="6" s="1"/>
  <c r="A57" i="6"/>
  <c r="F57" i="6" s="1"/>
  <c r="A56" i="6"/>
  <c r="H56" i="6" s="1"/>
  <c r="I56" i="6" s="1"/>
  <c r="A55" i="6"/>
  <c r="A54" i="6"/>
  <c r="F53" i="6"/>
  <c r="E53" i="6"/>
  <c r="A53" i="6"/>
  <c r="D53" i="6" s="1"/>
  <c r="A52" i="6"/>
  <c r="A51" i="6"/>
  <c r="C51" i="6" s="1"/>
  <c r="C50" i="6"/>
  <c r="A50" i="6"/>
  <c r="H50" i="6" s="1"/>
  <c r="B49" i="6"/>
  <c r="A49" i="6"/>
  <c r="E49" i="6" s="1"/>
  <c r="A48" i="6"/>
  <c r="A47" i="6"/>
  <c r="G47" i="6" s="1"/>
  <c r="D46" i="6"/>
  <c r="A46" i="6"/>
  <c r="B46" i="6" s="1"/>
  <c r="A45" i="6"/>
  <c r="D45" i="6" s="1"/>
  <c r="G44" i="6"/>
  <c r="F44" i="6"/>
  <c r="B44" i="6"/>
  <c r="A44" i="6"/>
  <c r="E44" i="6" s="1"/>
  <c r="A43" i="6"/>
  <c r="A42" i="6"/>
  <c r="C42" i="6" s="1"/>
  <c r="A41" i="6"/>
  <c r="A40" i="6"/>
  <c r="H40" i="6" s="1"/>
  <c r="A39" i="6"/>
  <c r="H39" i="6" s="1"/>
  <c r="A38" i="6"/>
  <c r="A37" i="6"/>
  <c r="A36" i="6"/>
  <c r="E36" i="6" s="1"/>
  <c r="A35" i="6"/>
  <c r="H34" i="6"/>
  <c r="A34" i="6"/>
  <c r="E34" i="6" s="1"/>
  <c r="F33" i="6"/>
  <c r="A33" i="6"/>
  <c r="E33" i="6" s="1"/>
  <c r="A32" i="6"/>
  <c r="A31" i="6"/>
  <c r="G31" i="6" s="1"/>
  <c r="A30" i="6"/>
  <c r="A29" i="6"/>
  <c r="A28" i="6"/>
  <c r="G28" i="6" s="1"/>
  <c r="H27" i="6"/>
  <c r="I27" i="6" s="1"/>
  <c r="G27" i="6"/>
  <c r="F27" i="6"/>
  <c r="E27" i="6"/>
  <c r="D27" i="6"/>
  <c r="C27" i="6"/>
  <c r="B27" i="6"/>
  <c r="A27" i="6"/>
  <c r="H26" i="6"/>
  <c r="I26" i="6" s="1"/>
  <c r="A26" i="6"/>
  <c r="C26" i="6" s="1"/>
  <c r="A25" i="6"/>
  <c r="G25" i="6" s="1"/>
  <c r="D24" i="6"/>
  <c r="A24" i="6"/>
  <c r="G24" i="6" s="1"/>
  <c r="A23" i="6"/>
  <c r="E23" i="6" s="1"/>
  <c r="B22" i="6"/>
  <c r="A22" i="6"/>
  <c r="C22" i="6" s="1"/>
  <c r="A21" i="6"/>
  <c r="A20" i="6"/>
  <c r="G19" i="6"/>
  <c r="A19" i="6"/>
  <c r="D19" i="6" s="1"/>
  <c r="I18" i="6"/>
  <c r="H18" i="6"/>
  <c r="F18" i="6"/>
  <c r="A18" i="6"/>
  <c r="D18" i="6" s="1"/>
  <c r="A17" i="6"/>
  <c r="C17" i="6" s="1"/>
  <c r="A16" i="6"/>
  <c r="H16" i="6" s="1"/>
  <c r="I16" i="6" s="1"/>
  <c r="H15" i="6"/>
  <c r="B15" i="6"/>
  <c r="A15" i="6"/>
  <c r="C15" i="6" s="1"/>
  <c r="A14" i="6"/>
  <c r="D13" i="6"/>
  <c r="A13" i="6"/>
  <c r="F13" i="6" s="1"/>
  <c r="H12" i="6"/>
  <c r="F12" i="6"/>
  <c r="E12" i="6"/>
  <c r="A12" i="6"/>
  <c r="L11" i="6"/>
  <c r="A11" i="6"/>
  <c r="E11" i="6" s="1"/>
  <c r="L10" i="6"/>
  <c r="H10" i="6"/>
  <c r="I10" i="6" s="1"/>
  <c r="B10" i="6"/>
  <c r="A10" i="6"/>
  <c r="G10" i="6" s="1"/>
  <c r="L9" i="6"/>
  <c r="A9" i="6"/>
  <c r="L8" i="6"/>
  <c r="D8" i="6"/>
  <c r="A8" i="6"/>
  <c r="E8" i="6" s="1"/>
  <c r="L7" i="6"/>
  <c r="A7" i="6"/>
  <c r="E7" i="6" s="1"/>
  <c r="L6" i="6"/>
  <c r="A6" i="6"/>
  <c r="E6" i="6" s="1"/>
  <c r="L5" i="6"/>
  <c r="B5" i="6"/>
  <c r="A5" i="6"/>
  <c r="A2" i="6"/>
  <c r="F1003" i="5"/>
  <c r="F1002" i="5"/>
  <c r="F1001" i="5"/>
  <c r="F1000" i="5"/>
  <c r="F999" i="5"/>
  <c r="F998" i="5"/>
  <c r="F997" i="5"/>
  <c r="F996" i="5"/>
  <c r="F995" i="5"/>
  <c r="F994" i="5"/>
  <c r="F993" i="5"/>
  <c r="F992" i="5"/>
  <c r="F991" i="5"/>
  <c r="F990" i="5"/>
  <c r="F989" i="5"/>
  <c r="F988" i="5"/>
  <c r="F987" i="5"/>
  <c r="F986" i="5"/>
  <c r="F985" i="5"/>
  <c r="F984" i="5"/>
  <c r="F983" i="5"/>
  <c r="F982" i="5"/>
  <c r="F981" i="5"/>
  <c r="F980" i="5"/>
  <c r="F979" i="5"/>
  <c r="F978" i="5"/>
  <c r="F977" i="5"/>
  <c r="F976" i="5"/>
  <c r="F975" i="5"/>
  <c r="F974" i="5"/>
  <c r="F973" i="5"/>
  <c r="F972" i="5"/>
  <c r="F971" i="5"/>
  <c r="F970" i="5"/>
  <c r="F969" i="5"/>
  <c r="F968" i="5"/>
  <c r="F967" i="5"/>
  <c r="F966" i="5"/>
  <c r="F965" i="5"/>
  <c r="F964" i="5"/>
  <c r="F963" i="5"/>
  <c r="F962" i="5"/>
  <c r="F961" i="5"/>
  <c r="F960" i="5"/>
  <c r="F959" i="5"/>
  <c r="F958" i="5"/>
  <c r="F957" i="5"/>
  <c r="F956" i="5"/>
  <c r="F955" i="5"/>
  <c r="F954" i="5"/>
  <c r="F953" i="5"/>
  <c r="F952" i="5"/>
  <c r="F951" i="5"/>
  <c r="F950" i="5"/>
  <c r="F949" i="5"/>
  <c r="F948" i="5"/>
  <c r="F947" i="5"/>
  <c r="F946" i="5"/>
  <c r="F945" i="5"/>
  <c r="F944" i="5"/>
  <c r="F943" i="5"/>
  <c r="F942" i="5"/>
  <c r="F941" i="5"/>
  <c r="F940" i="5"/>
  <c r="F939" i="5"/>
  <c r="F938" i="5"/>
  <c r="F937" i="5"/>
  <c r="F936" i="5"/>
  <c r="F935" i="5"/>
  <c r="F934" i="5"/>
  <c r="F933" i="5"/>
  <c r="F932" i="5"/>
  <c r="F931" i="5"/>
  <c r="F930" i="5"/>
  <c r="F929" i="5"/>
  <c r="F928" i="5"/>
  <c r="F927" i="5"/>
  <c r="F926" i="5"/>
  <c r="F925" i="5"/>
  <c r="F924" i="5"/>
  <c r="F923" i="5"/>
  <c r="F922" i="5"/>
  <c r="F921" i="5"/>
  <c r="F920" i="5"/>
  <c r="F919" i="5"/>
  <c r="F918" i="5"/>
  <c r="F917" i="5"/>
  <c r="F916" i="5"/>
  <c r="F915" i="5"/>
  <c r="F914" i="5"/>
  <c r="F913" i="5"/>
  <c r="F912" i="5"/>
  <c r="F911" i="5"/>
  <c r="F910" i="5"/>
  <c r="F909" i="5"/>
  <c r="F908" i="5"/>
  <c r="F907" i="5"/>
  <c r="F906" i="5"/>
  <c r="F905" i="5"/>
  <c r="F904" i="5"/>
  <c r="F903" i="5"/>
  <c r="F902" i="5"/>
  <c r="F901" i="5"/>
  <c r="F900" i="5"/>
  <c r="F899" i="5"/>
  <c r="F898" i="5"/>
  <c r="F897" i="5"/>
  <c r="F896" i="5"/>
  <c r="F895" i="5"/>
  <c r="F894" i="5"/>
  <c r="F893" i="5"/>
  <c r="F892" i="5"/>
  <c r="F891" i="5"/>
  <c r="F890" i="5"/>
  <c r="F889" i="5"/>
  <c r="F888" i="5"/>
  <c r="F887" i="5"/>
  <c r="F886" i="5"/>
  <c r="F885" i="5"/>
  <c r="F884" i="5"/>
  <c r="F883" i="5"/>
  <c r="F882" i="5"/>
  <c r="F881" i="5"/>
  <c r="F880" i="5"/>
  <c r="F879" i="5"/>
  <c r="F878" i="5"/>
  <c r="F877" i="5"/>
  <c r="F876" i="5"/>
  <c r="F875" i="5"/>
  <c r="F874" i="5"/>
  <c r="F873" i="5"/>
  <c r="F872" i="5"/>
  <c r="F871" i="5"/>
  <c r="F870" i="5"/>
  <c r="F869" i="5"/>
  <c r="F868" i="5"/>
  <c r="F867" i="5"/>
  <c r="F866" i="5"/>
  <c r="F865" i="5"/>
  <c r="F864" i="5"/>
  <c r="F863" i="5"/>
  <c r="F862" i="5"/>
  <c r="F861" i="5"/>
  <c r="F860" i="5"/>
  <c r="F859" i="5"/>
  <c r="F858" i="5"/>
  <c r="F857" i="5"/>
  <c r="F856" i="5"/>
  <c r="F855" i="5"/>
  <c r="F854" i="5"/>
  <c r="F853" i="5"/>
  <c r="F852" i="5"/>
  <c r="F851" i="5"/>
  <c r="F850" i="5"/>
  <c r="F849" i="5"/>
  <c r="F848" i="5"/>
  <c r="F847" i="5"/>
  <c r="F846" i="5"/>
  <c r="F845" i="5"/>
  <c r="F844" i="5"/>
  <c r="F843" i="5"/>
  <c r="F842" i="5"/>
  <c r="F841" i="5"/>
  <c r="F840" i="5"/>
  <c r="F839" i="5"/>
  <c r="F838" i="5"/>
  <c r="F837" i="5"/>
  <c r="F836" i="5"/>
  <c r="F835" i="5"/>
  <c r="F834" i="5"/>
  <c r="F833" i="5"/>
  <c r="F832" i="5"/>
  <c r="F831" i="5"/>
  <c r="F830" i="5"/>
  <c r="F829" i="5"/>
  <c r="F828" i="5"/>
  <c r="F827" i="5"/>
  <c r="F826" i="5"/>
  <c r="F825" i="5"/>
  <c r="F824" i="5"/>
  <c r="F823" i="5"/>
  <c r="F822" i="5"/>
  <c r="F821" i="5"/>
  <c r="F820" i="5"/>
  <c r="F819" i="5"/>
  <c r="F818" i="5"/>
  <c r="F817" i="5"/>
  <c r="F816" i="5"/>
  <c r="F815" i="5"/>
  <c r="F814" i="5"/>
  <c r="F813" i="5"/>
  <c r="F812" i="5"/>
  <c r="F811" i="5"/>
  <c r="F810" i="5"/>
  <c r="F809" i="5"/>
  <c r="F808" i="5"/>
  <c r="F807" i="5"/>
  <c r="F806" i="5"/>
  <c r="F805" i="5"/>
  <c r="F804" i="5"/>
  <c r="F803" i="5"/>
  <c r="F802" i="5"/>
  <c r="F801" i="5"/>
  <c r="F800" i="5"/>
  <c r="F799" i="5"/>
  <c r="F798" i="5"/>
  <c r="F797" i="5"/>
  <c r="F796" i="5"/>
  <c r="F795" i="5"/>
  <c r="F794" i="5"/>
  <c r="F793" i="5"/>
  <c r="F792" i="5"/>
  <c r="F791" i="5"/>
  <c r="F790" i="5"/>
  <c r="F789" i="5"/>
  <c r="F788" i="5"/>
  <c r="F787" i="5"/>
  <c r="F786" i="5"/>
  <c r="F785" i="5"/>
  <c r="F784" i="5"/>
  <c r="F783" i="5"/>
  <c r="F782" i="5"/>
  <c r="F781" i="5"/>
  <c r="F780" i="5"/>
  <c r="F779" i="5"/>
  <c r="F778" i="5"/>
  <c r="F777" i="5"/>
  <c r="F776" i="5"/>
  <c r="F775" i="5"/>
  <c r="F774" i="5"/>
  <c r="F773" i="5"/>
  <c r="F772" i="5"/>
  <c r="F771" i="5"/>
  <c r="F770" i="5"/>
  <c r="F769" i="5"/>
  <c r="F768" i="5"/>
  <c r="F767" i="5"/>
  <c r="F766" i="5"/>
  <c r="F765" i="5"/>
  <c r="F764" i="5"/>
  <c r="F763" i="5"/>
  <c r="F762" i="5"/>
  <c r="F761" i="5"/>
  <c r="F760" i="5"/>
  <c r="F759" i="5"/>
  <c r="F758" i="5"/>
  <c r="F757" i="5"/>
  <c r="F756" i="5"/>
  <c r="F755" i="5"/>
  <c r="F754" i="5"/>
  <c r="F753" i="5"/>
  <c r="F752" i="5"/>
  <c r="F751" i="5"/>
  <c r="F750" i="5"/>
  <c r="F749" i="5"/>
  <c r="F748" i="5"/>
  <c r="F747" i="5"/>
  <c r="F746" i="5"/>
  <c r="F745" i="5"/>
  <c r="F744" i="5"/>
  <c r="F743" i="5"/>
  <c r="F742" i="5"/>
  <c r="F741" i="5"/>
  <c r="F740" i="5"/>
  <c r="F739" i="5"/>
  <c r="F738" i="5"/>
  <c r="F737" i="5"/>
  <c r="F736" i="5"/>
  <c r="F735" i="5"/>
  <c r="F734" i="5"/>
  <c r="F733" i="5"/>
  <c r="F732" i="5"/>
  <c r="F731" i="5"/>
  <c r="F730" i="5"/>
  <c r="F729" i="5"/>
  <c r="F728" i="5"/>
  <c r="F727" i="5"/>
  <c r="F726" i="5"/>
  <c r="F725" i="5"/>
  <c r="F724" i="5"/>
  <c r="F723" i="5"/>
  <c r="F722" i="5"/>
  <c r="F721" i="5"/>
  <c r="F720" i="5"/>
  <c r="F719" i="5"/>
  <c r="F718" i="5"/>
  <c r="F717" i="5"/>
  <c r="F716" i="5"/>
  <c r="F715" i="5"/>
  <c r="F714" i="5"/>
  <c r="F713" i="5"/>
  <c r="F712" i="5"/>
  <c r="F711" i="5"/>
  <c r="F710" i="5"/>
  <c r="F709" i="5"/>
  <c r="F708" i="5"/>
  <c r="F707" i="5"/>
  <c r="F706" i="5"/>
  <c r="F705" i="5"/>
  <c r="F704" i="5"/>
  <c r="F703" i="5"/>
  <c r="F702" i="5"/>
  <c r="F701" i="5"/>
  <c r="F700" i="5"/>
  <c r="F699" i="5"/>
  <c r="F698" i="5"/>
  <c r="F697" i="5"/>
  <c r="F696" i="5"/>
  <c r="F695" i="5"/>
  <c r="F694" i="5"/>
  <c r="F693" i="5"/>
  <c r="F692" i="5"/>
  <c r="F691" i="5"/>
  <c r="F690" i="5"/>
  <c r="F689" i="5"/>
  <c r="F688" i="5"/>
  <c r="F687" i="5"/>
  <c r="F686" i="5"/>
  <c r="F685" i="5"/>
  <c r="F684" i="5"/>
  <c r="F683" i="5"/>
  <c r="F682" i="5"/>
  <c r="F681" i="5"/>
  <c r="F680" i="5"/>
  <c r="F679" i="5"/>
  <c r="F678" i="5"/>
  <c r="F677" i="5"/>
  <c r="F676" i="5"/>
  <c r="F675" i="5"/>
  <c r="F674" i="5"/>
  <c r="F673" i="5"/>
  <c r="F672" i="5"/>
  <c r="F671" i="5"/>
  <c r="F670" i="5"/>
  <c r="F669" i="5"/>
  <c r="F668" i="5"/>
  <c r="F667" i="5"/>
  <c r="F666" i="5"/>
  <c r="F665" i="5"/>
  <c r="F664" i="5"/>
  <c r="F663" i="5"/>
  <c r="F662" i="5"/>
  <c r="F661" i="5"/>
  <c r="F660" i="5"/>
  <c r="F659" i="5"/>
  <c r="F658" i="5"/>
  <c r="F657" i="5"/>
  <c r="F656" i="5"/>
  <c r="F655" i="5"/>
  <c r="F654" i="5"/>
  <c r="F653" i="5"/>
  <c r="F652" i="5"/>
  <c r="F651" i="5"/>
  <c r="F650" i="5"/>
  <c r="F649" i="5"/>
  <c r="F648" i="5"/>
  <c r="F647" i="5"/>
  <c r="F646" i="5"/>
  <c r="F645" i="5"/>
  <c r="F644" i="5"/>
  <c r="F643" i="5"/>
  <c r="F642" i="5"/>
  <c r="F641" i="5"/>
  <c r="F640" i="5"/>
  <c r="F639" i="5"/>
  <c r="F638" i="5"/>
  <c r="F637" i="5"/>
  <c r="F636" i="5"/>
  <c r="F635" i="5"/>
  <c r="F634" i="5"/>
  <c r="F633" i="5"/>
  <c r="F632" i="5"/>
  <c r="F631" i="5"/>
  <c r="F630" i="5"/>
  <c r="F629" i="5"/>
  <c r="F628" i="5"/>
  <c r="F627" i="5"/>
  <c r="F626" i="5"/>
  <c r="F625" i="5"/>
  <c r="F624" i="5"/>
  <c r="F623" i="5"/>
  <c r="F622" i="5"/>
  <c r="F621" i="5"/>
  <c r="F620" i="5"/>
  <c r="F619" i="5"/>
  <c r="F618" i="5"/>
  <c r="F617" i="5"/>
  <c r="F616" i="5"/>
  <c r="F615" i="5"/>
  <c r="F614" i="5"/>
  <c r="F613" i="5"/>
  <c r="F612" i="5"/>
  <c r="F611" i="5"/>
  <c r="F610" i="5"/>
  <c r="F609" i="5"/>
  <c r="F608" i="5"/>
  <c r="F607" i="5"/>
  <c r="F606" i="5"/>
  <c r="F605" i="5"/>
  <c r="F604" i="5"/>
  <c r="F603" i="5"/>
  <c r="F602" i="5"/>
  <c r="F601" i="5"/>
  <c r="F600" i="5"/>
  <c r="F599" i="5"/>
  <c r="F598" i="5"/>
  <c r="F597" i="5"/>
  <c r="F596" i="5"/>
  <c r="F595" i="5"/>
  <c r="F594" i="5"/>
  <c r="F593" i="5"/>
  <c r="F592" i="5"/>
  <c r="F591" i="5"/>
  <c r="F590" i="5"/>
  <c r="F589" i="5"/>
  <c r="F588" i="5"/>
  <c r="F587" i="5"/>
  <c r="F586" i="5"/>
  <c r="F585" i="5"/>
  <c r="F584" i="5"/>
  <c r="F583" i="5"/>
  <c r="F582" i="5"/>
  <c r="F581" i="5"/>
  <c r="F580" i="5"/>
  <c r="F579" i="5"/>
  <c r="F578" i="5"/>
  <c r="F577" i="5"/>
  <c r="F576" i="5"/>
  <c r="F575" i="5"/>
  <c r="F574" i="5"/>
  <c r="F573" i="5"/>
  <c r="F572" i="5"/>
  <c r="F571" i="5"/>
  <c r="F570" i="5"/>
  <c r="F569" i="5"/>
  <c r="F568" i="5"/>
  <c r="F567" i="5"/>
  <c r="F566" i="5"/>
  <c r="F565" i="5"/>
  <c r="F564" i="5"/>
  <c r="F563" i="5"/>
  <c r="F562" i="5"/>
  <c r="F561" i="5"/>
  <c r="F560" i="5"/>
  <c r="F559" i="5"/>
  <c r="F558" i="5"/>
  <c r="F557" i="5"/>
  <c r="F556" i="5"/>
  <c r="F555" i="5"/>
  <c r="F554" i="5"/>
  <c r="F553" i="5"/>
  <c r="F552" i="5"/>
  <c r="F551" i="5"/>
  <c r="F550" i="5"/>
  <c r="F549" i="5"/>
  <c r="F548" i="5"/>
  <c r="F547" i="5"/>
  <c r="F546" i="5"/>
  <c r="F545" i="5"/>
  <c r="F544" i="5"/>
  <c r="F543" i="5"/>
  <c r="F542" i="5"/>
  <c r="F541" i="5"/>
  <c r="F540" i="5"/>
  <c r="F539" i="5"/>
  <c r="F538" i="5"/>
  <c r="F537" i="5"/>
  <c r="F536" i="5"/>
  <c r="F535" i="5"/>
  <c r="F534" i="5"/>
  <c r="F533" i="5"/>
  <c r="F532" i="5"/>
  <c r="F531" i="5"/>
  <c r="F530" i="5"/>
  <c r="F529" i="5"/>
  <c r="F528" i="5"/>
  <c r="F527" i="5"/>
  <c r="F526" i="5"/>
  <c r="F525" i="5"/>
  <c r="F524" i="5"/>
  <c r="F523" i="5"/>
  <c r="F522" i="5"/>
  <c r="F521" i="5"/>
  <c r="F520" i="5"/>
  <c r="F519" i="5"/>
  <c r="F518" i="5"/>
  <c r="F517" i="5"/>
  <c r="F516" i="5"/>
  <c r="F515" i="5"/>
  <c r="F514" i="5"/>
  <c r="F513" i="5"/>
  <c r="F512" i="5"/>
  <c r="F511" i="5"/>
  <c r="F510" i="5"/>
  <c r="F509" i="5"/>
  <c r="F508" i="5"/>
  <c r="F507" i="5"/>
  <c r="F506" i="5"/>
  <c r="F505" i="5"/>
  <c r="F504" i="5"/>
  <c r="F503" i="5"/>
  <c r="F502" i="5"/>
  <c r="F501" i="5"/>
  <c r="F500" i="5"/>
  <c r="F499" i="5"/>
  <c r="F498" i="5"/>
  <c r="F497" i="5"/>
  <c r="F496" i="5"/>
  <c r="F495" i="5"/>
  <c r="F494" i="5"/>
  <c r="F493" i="5"/>
  <c r="F492" i="5"/>
  <c r="F491" i="5"/>
  <c r="F490" i="5"/>
  <c r="F489" i="5"/>
  <c r="F488" i="5"/>
  <c r="F487" i="5"/>
  <c r="F486" i="5"/>
  <c r="F485" i="5"/>
  <c r="F484" i="5"/>
  <c r="F483" i="5"/>
  <c r="F482" i="5"/>
  <c r="F481" i="5"/>
  <c r="F480" i="5"/>
  <c r="F479" i="5"/>
  <c r="F478" i="5"/>
  <c r="F477" i="5"/>
  <c r="F476" i="5"/>
  <c r="F475" i="5"/>
  <c r="F474" i="5"/>
  <c r="F473" i="5"/>
  <c r="F472" i="5"/>
  <c r="F471" i="5"/>
  <c r="F470" i="5"/>
  <c r="F469" i="5"/>
  <c r="F468" i="5"/>
  <c r="F467" i="5"/>
  <c r="F466" i="5"/>
  <c r="F465" i="5"/>
  <c r="F464" i="5"/>
  <c r="F463" i="5"/>
  <c r="F462" i="5"/>
  <c r="F461" i="5"/>
  <c r="F460" i="5"/>
  <c r="F459" i="5"/>
  <c r="F458" i="5"/>
  <c r="F457" i="5"/>
  <c r="F456" i="5"/>
  <c r="F455" i="5"/>
  <c r="F454" i="5"/>
  <c r="F453" i="5"/>
  <c r="F452" i="5"/>
  <c r="F451" i="5"/>
  <c r="F450" i="5"/>
  <c r="F449" i="5"/>
  <c r="F448" i="5"/>
  <c r="F447" i="5"/>
  <c r="F446" i="5"/>
  <c r="F445" i="5"/>
  <c r="F444" i="5"/>
  <c r="F443" i="5"/>
  <c r="F442" i="5"/>
  <c r="F441" i="5"/>
  <c r="F440" i="5"/>
  <c r="F439" i="5"/>
  <c r="F438" i="5"/>
  <c r="F437" i="5"/>
  <c r="F436" i="5"/>
  <c r="F435" i="5"/>
  <c r="F434" i="5"/>
  <c r="F433" i="5"/>
  <c r="F432" i="5"/>
  <c r="F431" i="5"/>
  <c r="F430" i="5"/>
  <c r="F429" i="5"/>
  <c r="F428" i="5"/>
  <c r="F427" i="5"/>
  <c r="F426" i="5"/>
  <c r="F425" i="5"/>
  <c r="F424" i="5"/>
  <c r="F423" i="5"/>
  <c r="F422" i="5"/>
  <c r="F421" i="5"/>
  <c r="F420" i="5"/>
  <c r="F419" i="5"/>
  <c r="F418" i="5"/>
  <c r="F417" i="5"/>
  <c r="F416" i="5"/>
  <c r="F415" i="5"/>
  <c r="F414" i="5"/>
  <c r="F413" i="5"/>
  <c r="F412" i="5"/>
  <c r="F411" i="5"/>
  <c r="F410" i="5"/>
  <c r="F409" i="5"/>
  <c r="F408" i="5"/>
  <c r="F407" i="5"/>
  <c r="F406" i="5"/>
  <c r="F405" i="5"/>
  <c r="F404" i="5"/>
  <c r="F403" i="5"/>
  <c r="F402" i="5"/>
  <c r="F401" i="5"/>
  <c r="F400" i="5"/>
  <c r="F399" i="5"/>
  <c r="F398" i="5"/>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8" i="5"/>
  <c r="F237" i="5"/>
  <c r="F236" i="5"/>
  <c r="F235" i="5"/>
  <c r="F234" i="5"/>
  <c r="F233" i="5"/>
  <c r="F232" i="5"/>
  <c r="F231" i="5"/>
  <c r="F230" i="5"/>
  <c r="F229" i="5"/>
  <c r="F228" i="5"/>
  <c r="F227" i="5"/>
  <c r="F226" i="5"/>
  <c r="F225" i="5"/>
  <c r="F224" i="5"/>
  <c r="F223" i="5"/>
  <c r="F222" i="5"/>
  <c r="F221" i="5"/>
  <c r="F220" i="5"/>
  <c r="F219" i="5"/>
  <c r="F218" i="5"/>
  <c r="F217" i="5"/>
  <c r="F216" i="5"/>
  <c r="F215" i="5"/>
  <c r="F214" i="5"/>
  <c r="F213" i="5"/>
  <c r="F212" i="5"/>
  <c r="F211" i="5"/>
  <c r="F210" i="5"/>
  <c r="F209" i="5"/>
  <c r="F208" i="5"/>
  <c r="F207" i="5"/>
  <c r="F206" i="5"/>
  <c r="F205" i="5"/>
  <c r="F204" i="5"/>
  <c r="F203" i="5"/>
  <c r="F202" i="5"/>
  <c r="F201" i="5"/>
  <c r="F200" i="5"/>
  <c r="F199" i="5"/>
  <c r="F198" i="5"/>
  <c r="F197" i="5"/>
  <c r="F196" i="5"/>
  <c r="F195" i="5"/>
  <c r="F194" i="5"/>
  <c r="F193" i="5"/>
  <c r="F192" i="5"/>
  <c r="F191" i="5"/>
  <c r="F190" i="5"/>
  <c r="F189" i="5"/>
  <c r="F188" i="5"/>
  <c r="F187" i="5"/>
  <c r="F186" i="5"/>
  <c r="F185" i="5"/>
  <c r="F184" i="5"/>
  <c r="F183" i="5"/>
  <c r="F182" i="5"/>
  <c r="F181"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30" i="5"/>
  <c r="F129" i="5"/>
  <c r="F128" i="5"/>
  <c r="F127" i="5"/>
  <c r="F126" i="5"/>
  <c r="F125" i="5"/>
  <c r="F124" i="5"/>
  <c r="F123" i="5"/>
  <c r="F122" i="5"/>
  <c r="F121"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Q503" i="4"/>
  <c r="O503" i="4"/>
  <c r="N503" i="4"/>
  <c r="M503" i="4"/>
  <c r="L503" i="4"/>
  <c r="C503" i="4"/>
  <c r="Q502" i="4"/>
  <c r="O502" i="4"/>
  <c r="N502" i="4"/>
  <c r="M502" i="4"/>
  <c r="L502" i="4"/>
  <c r="C502" i="4"/>
  <c r="Q501" i="4"/>
  <c r="O501" i="4"/>
  <c r="N501" i="4"/>
  <c r="M501" i="4"/>
  <c r="P501" i="4" s="1"/>
  <c r="L501" i="4"/>
  <c r="C501" i="4"/>
  <c r="Q500" i="4"/>
  <c r="O500" i="4"/>
  <c r="N500" i="4"/>
  <c r="M500" i="4"/>
  <c r="L500" i="4"/>
  <c r="C500" i="4"/>
  <c r="Q499" i="4"/>
  <c r="O499" i="4"/>
  <c r="P499" i="4" s="1"/>
  <c r="N499" i="4"/>
  <c r="M499" i="4"/>
  <c r="L499" i="4"/>
  <c r="C499" i="4"/>
  <c r="Q498" i="4"/>
  <c r="O498" i="4"/>
  <c r="N498" i="4"/>
  <c r="M498" i="4"/>
  <c r="L498" i="4"/>
  <c r="C498" i="4"/>
  <c r="Q497" i="4"/>
  <c r="O497" i="4"/>
  <c r="N497" i="4"/>
  <c r="M497" i="4"/>
  <c r="L497" i="4"/>
  <c r="C497" i="4"/>
  <c r="Q496" i="4"/>
  <c r="O496" i="4"/>
  <c r="P496" i="4" s="1"/>
  <c r="N496" i="4"/>
  <c r="M496" i="4"/>
  <c r="L496" i="4"/>
  <c r="C496" i="4"/>
  <c r="Q495" i="4"/>
  <c r="O495" i="4"/>
  <c r="N495" i="4"/>
  <c r="M495" i="4"/>
  <c r="L495" i="4"/>
  <c r="C495" i="4"/>
  <c r="Q494" i="4"/>
  <c r="O494" i="4"/>
  <c r="N494" i="4"/>
  <c r="M494" i="4"/>
  <c r="L494" i="4"/>
  <c r="C494" i="4"/>
  <c r="Q493" i="4"/>
  <c r="O493" i="4"/>
  <c r="N493" i="4"/>
  <c r="M493" i="4"/>
  <c r="L493" i="4"/>
  <c r="C493" i="4"/>
  <c r="Q492" i="4"/>
  <c r="O492" i="4"/>
  <c r="N492" i="4"/>
  <c r="M492" i="4"/>
  <c r="L492" i="4"/>
  <c r="C492" i="4"/>
  <c r="Q491" i="4"/>
  <c r="O491" i="4"/>
  <c r="N491" i="4"/>
  <c r="M491" i="4"/>
  <c r="L491" i="4"/>
  <c r="C491" i="4"/>
  <c r="Q490" i="4"/>
  <c r="O490" i="4"/>
  <c r="P490" i="4" s="1"/>
  <c r="N490" i="4"/>
  <c r="M490" i="4"/>
  <c r="L490" i="4"/>
  <c r="C490" i="4"/>
  <c r="Q489" i="4"/>
  <c r="O489" i="4"/>
  <c r="P489" i="4" s="1"/>
  <c r="N489" i="4"/>
  <c r="M489" i="4"/>
  <c r="L489" i="4"/>
  <c r="C489" i="4"/>
  <c r="Q488" i="4"/>
  <c r="O488" i="4"/>
  <c r="N488" i="4"/>
  <c r="M488" i="4"/>
  <c r="P488" i="4" s="1"/>
  <c r="L488" i="4"/>
  <c r="C488" i="4"/>
  <c r="Q487" i="4"/>
  <c r="O487" i="4"/>
  <c r="N487" i="4"/>
  <c r="M487" i="4"/>
  <c r="L487" i="4"/>
  <c r="C487" i="4"/>
  <c r="Q486" i="4"/>
  <c r="O486" i="4"/>
  <c r="P486" i="4" s="1"/>
  <c r="N486" i="4"/>
  <c r="M486" i="4"/>
  <c r="L486" i="4"/>
  <c r="C486" i="4"/>
  <c r="Q485" i="4"/>
  <c r="O485" i="4"/>
  <c r="N485" i="4"/>
  <c r="M485" i="4"/>
  <c r="L485" i="4"/>
  <c r="C485" i="4"/>
  <c r="Q484" i="4"/>
  <c r="O484" i="4"/>
  <c r="N484" i="4"/>
  <c r="M484" i="4"/>
  <c r="L484" i="4"/>
  <c r="C484" i="4"/>
  <c r="Q483" i="4"/>
  <c r="O483" i="4"/>
  <c r="N483" i="4"/>
  <c r="M483" i="4"/>
  <c r="L483" i="4"/>
  <c r="C483" i="4"/>
  <c r="Q482" i="4"/>
  <c r="O482" i="4"/>
  <c r="N482" i="4"/>
  <c r="M482" i="4"/>
  <c r="L482" i="4"/>
  <c r="C482" i="4"/>
  <c r="Q481" i="4"/>
  <c r="O481" i="4"/>
  <c r="N481" i="4"/>
  <c r="M481" i="4"/>
  <c r="L481" i="4"/>
  <c r="C481" i="4"/>
  <c r="Q480" i="4"/>
  <c r="O480" i="4"/>
  <c r="P480" i="4" s="1"/>
  <c r="N480" i="4"/>
  <c r="M480" i="4"/>
  <c r="L480" i="4"/>
  <c r="C480" i="4"/>
  <c r="Q479" i="4"/>
  <c r="O479" i="4"/>
  <c r="P479" i="4" s="1"/>
  <c r="N479" i="4"/>
  <c r="M479" i="4"/>
  <c r="L479" i="4"/>
  <c r="C479" i="4"/>
  <c r="Q478" i="4"/>
  <c r="O478" i="4"/>
  <c r="N478" i="4"/>
  <c r="M478" i="4"/>
  <c r="L478" i="4"/>
  <c r="C478" i="4"/>
  <c r="Q477" i="4"/>
  <c r="P477" i="4"/>
  <c r="O477" i="4"/>
  <c r="N477" i="4"/>
  <c r="M477" i="4"/>
  <c r="L477" i="4"/>
  <c r="C477" i="4"/>
  <c r="Q476" i="4"/>
  <c r="O476" i="4"/>
  <c r="P476" i="4" s="1"/>
  <c r="N476" i="4"/>
  <c r="M476" i="4"/>
  <c r="L476" i="4"/>
  <c r="C476" i="4"/>
  <c r="Q475" i="4"/>
  <c r="O475" i="4"/>
  <c r="N475" i="4"/>
  <c r="M475" i="4"/>
  <c r="L475" i="4"/>
  <c r="C475" i="4"/>
  <c r="Q474" i="4"/>
  <c r="P474" i="4"/>
  <c r="O474" i="4"/>
  <c r="N474" i="4"/>
  <c r="M474" i="4"/>
  <c r="L474" i="4"/>
  <c r="C474" i="4"/>
  <c r="Q473" i="4"/>
  <c r="O473" i="4"/>
  <c r="N473" i="4"/>
  <c r="M473" i="4"/>
  <c r="L473" i="4"/>
  <c r="C473" i="4"/>
  <c r="Q472" i="4"/>
  <c r="O472" i="4"/>
  <c r="N472" i="4"/>
  <c r="M472" i="4"/>
  <c r="L472" i="4"/>
  <c r="C472" i="4"/>
  <c r="Q471" i="4"/>
  <c r="O471" i="4"/>
  <c r="N471" i="4"/>
  <c r="M471" i="4"/>
  <c r="L471" i="4"/>
  <c r="C471" i="4"/>
  <c r="Q470" i="4"/>
  <c r="O470" i="4"/>
  <c r="N470" i="4"/>
  <c r="M470" i="4"/>
  <c r="L470" i="4"/>
  <c r="C470" i="4"/>
  <c r="Q469" i="4"/>
  <c r="O469" i="4"/>
  <c r="N469" i="4"/>
  <c r="M469" i="4"/>
  <c r="L469" i="4"/>
  <c r="C469" i="4"/>
  <c r="Q468" i="4"/>
  <c r="O468" i="4"/>
  <c r="N468" i="4"/>
  <c r="M468" i="4"/>
  <c r="L468" i="4"/>
  <c r="C468" i="4"/>
  <c r="Q467" i="4"/>
  <c r="O467" i="4"/>
  <c r="N467" i="4"/>
  <c r="M467" i="4"/>
  <c r="L467" i="4"/>
  <c r="C467" i="4"/>
  <c r="Q466" i="4"/>
  <c r="O466" i="4"/>
  <c r="N466" i="4"/>
  <c r="M466" i="4"/>
  <c r="L466" i="4"/>
  <c r="C466" i="4"/>
  <c r="Q465" i="4"/>
  <c r="O465" i="4"/>
  <c r="N465" i="4"/>
  <c r="M465" i="4"/>
  <c r="L465" i="4"/>
  <c r="C465" i="4"/>
  <c r="Q464" i="4"/>
  <c r="O464" i="4"/>
  <c r="P464" i="4" s="1"/>
  <c r="N464" i="4"/>
  <c r="M464" i="4"/>
  <c r="L464" i="4"/>
  <c r="C464" i="4"/>
  <c r="Q463" i="4"/>
  <c r="O463" i="4"/>
  <c r="N463" i="4"/>
  <c r="M463" i="4"/>
  <c r="L463" i="4"/>
  <c r="C463" i="4"/>
  <c r="Q462" i="4"/>
  <c r="O462" i="4"/>
  <c r="N462" i="4"/>
  <c r="M462" i="4"/>
  <c r="L462" i="4"/>
  <c r="C462" i="4"/>
  <c r="Q461" i="4"/>
  <c r="O461" i="4"/>
  <c r="N461" i="4"/>
  <c r="M461" i="4"/>
  <c r="L461" i="4"/>
  <c r="C461" i="4"/>
  <c r="Q460" i="4"/>
  <c r="O460" i="4"/>
  <c r="N460" i="4"/>
  <c r="M460" i="4"/>
  <c r="L460" i="4"/>
  <c r="C460" i="4"/>
  <c r="Q459" i="4"/>
  <c r="O459" i="4"/>
  <c r="N459" i="4"/>
  <c r="M459" i="4"/>
  <c r="L459" i="4"/>
  <c r="C459" i="4"/>
  <c r="Q458" i="4"/>
  <c r="O458" i="4"/>
  <c r="N458" i="4"/>
  <c r="M458" i="4"/>
  <c r="L458" i="4"/>
  <c r="C458" i="4"/>
  <c r="Q457" i="4"/>
  <c r="O457" i="4"/>
  <c r="P457" i="4" s="1"/>
  <c r="N457" i="4"/>
  <c r="M457" i="4"/>
  <c r="L457" i="4"/>
  <c r="C457" i="4"/>
  <c r="Q456" i="4"/>
  <c r="O456" i="4"/>
  <c r="N456" i="4"/>
  <c r="M456" i="4"/>
  <c r="L456" i="4"/>
  <c r="C456" i="4"/>
  <c r="Q455" i="4"/>
  <c r="O455" i="4"/>
  <c r="P455" i="4" s="1"/>
  <c r="N455" i="4"/>
  <c r="M455" i="4"/>
  <c r="L455" i="4"/>
  <c r="C455" i="4"/>
  <c r="Q454" i="4"/>
  <c r="O454" i="4"/>
  <c r="N454" i="4"/>
  <c r="M454" i="4"/>
  <c r="L454" i="4"/>
  <c r="C454" i="4"/>
  <c r="Q453" i="4"/>
  <c r="O453" i="4"/>
  <c r="P453" i="4" s="1"/>
  <c r="N453" i="4"/>
  <c r="M453" i="4"/>
  <c r="L453" i="4"/>
  <c r="C453" i="4"/>
  <c r="Q452" i="4"/>
  <c r="O452" i="4"/>
  <c r="N452" i="4"/>
  <c r="M452" i="4"/>
  <c r="L452" i="4"/>
  <c r="C452" i="4"/>
  <c r="Q451" i="4"/>
  <c r="O451" i="4"/>
  <c r="N451" i="4"/>
  <c r="M451" i="4"/>
  <c r="L451" i="4"/>
  <c r="C451" i="4"/>
  <c r="Q450" i="4"/>
  <c r="O450" i="4"/>
  <c r="N450" i="4"/>
  <c r="M450" i="4"/>
  <c r="L450" i="4"/>
  <c r="C450" i="4"/>
  <c r="Q449" i="4"/>
  <c r="O449" i="4"/>
  <c r="N449" i="4"/>
  <c r="M449" i="4"/>
  <c r="L449" i="4"/>
  <c r="C449" i="4"/>
  <c r="Q448" i="4"/>
  <c r="O448" i="4"/>
  <c r="N448" i="4"/>
  <c r="M448" i="4"/>
  <c r="L448" i="4"/>
  <c r="C448" i="4"/>
  <c r="Q447" i="4"/>
  <c r="O447" i="4"/>
  <c r="N447" i="4"/>
  <c r="M447" i="4"/>
  <c r="L447" i="4"/>
  <c r="C447" i="4"/>
  <c r="Q446" i="4"/>
  <c r="O446" i="4"/>
  <c r="N446" i="4"/>
  <c r="M446" i="4"/>
  <c r="L446" i="4"/>
  <c r="C446" i="4"/>
  <c r="Q445" i="4"/>
  <c r="O445" i="4"/>
  <c r="P445" i="4" s="1"/>
  <c r="N445" i="4"/>
  <c r="M445" i="4"/>
  <c r="L445" i="4"/>
  <c r="C445" i="4"/>
  <c r="Q444" i="4"/>
  <c r="O444" i="4"/>
  <c r="N444" i="4"/>
  <c r="M444" i="4"/>
  <c r="L444" i="4"/>
  <c r="C444" i="4"/>
  <c r="Q443" i="4"/>
  <c r="O443" i="4"/>
  <c r="N443" i="4"/>
  <c r="M443" i="4"/>
  <c r="L443" i="4"/>
  <c r="C443" i="4"/>
  <c r="Q442" i="4"/>
  <c r="O442" i="4"/>
  <c r="N442" i="4"/>
  <c r="M442" i="4"/>
  <c r="L442" i="4"/>
  <c r="C442" i="4"/>
  <c r="Q441" i="4"/>
  <c r="O441" i="4"/>
  <c r="N441" i="4"/>
  <c r="M441" i="4"/>
  <c r="L441" i="4"/>
  <c r="C441" i="4"/>
  <c r="Q440" i="4"/>
  <c r="O440" i="4"/>
  <c r="N440" i="4"/>
  <c r="M440" i="4"/>
  <c r="L440" i="4"/>
  <c r="C440" i="4"/>
  <c r="Q439" i="4"/>
  <c r="O439" i="4"/>
  <c r="N439" i="4"/>
  <c r="M439" i="4"/>
  <c r="L439" i="4"/>
  <c r="C439" i="4"/>
  <c r="Q438" i="4"/>
  <c r="O438" i="4"/>
  <c r="N438" i="4"/>
  <c r="M438" i="4"/>
  <c r="L438" i="4"/>
  <c r="C438" i="4"/>
  <c r="Q437" i="4"/>
  <c r="O437" i="4"/>
  <c r="N437" i="4"/>
  <c r="M437" i="4"/>
  <c r="L437" i="4"/>
  <c r="C437" i="4"/>
  <c r="Q436" i="4"/>
  <c r="O436" i="4"/>
  <c r="N436" i="4"/>
  <c r="M436" i="4"/>
  <c r="L436" i="4"/>
  <c r="C436" i="4"/>
  <c r="Q435" i="4"/>
  <c r="O435" i="4"/>
  <c r="N435" i="4"/>
  <c r="M435" i="4"/>
  <c r="L435" i="4"/>
  <c r="C435" i="4"/>
  <c r="Q434" i="4"/>
  <c r="O434" i="4"/>
  <c r="N434" i="4"/>
  <c r="M434" i="4"/>
  <c r="L434" i="4"/>
  <c r="C434" i="4"/>
  <c r="Q433" i="4"/>
  <c r="O433" i="4"/>
  <c r="P433" i="4" s="1"/>
  <c r="N433" i="4"/>
  <c r="M433" i="4"/>
  <c r="L433" i="4"/>
  <c r="C433" i="4"/>
  <c r="Q432" i="4"/>
  <c r="P432" i="4"/>
  <c r="O432" i="4"/>
  <c r="N432" i="4"/>
  <c r="M432" i="4"/>
  <c r="L432" i="4"/>
  <c r="C432" i="4"/>
  <c r="Q431" i="4"/>
  <c r="O431" i="4"/>
  <c r="N431" i="4"/>
  <c r="M431" i="4"/>
  <c r="L431" i="4"/>
  <c r="C431" i="4"/>
  <c r="Q430" i="4"/>
  <c r="O430" i="4"/>
  <c r="N430" i="4"/>
  <c r="M430" i="4"/>
  <c r="L430" i="4"/>
  <c r="C430" i="4"/>
  <c r="Q429" i="4"/>
  <c r="O429" i="4"/>
  <c r="P429" i="4" s="1"/>
  <c r="N429" i="4"/>
  <c r="M429" i="4"/>
  <c r="L429" i="4"/>
  <c r="C429" i="4"/>
  <c r="Q428" i="4"/>
  <c r="O428" i="4"/>
  <c r="P428" i="4" s="1"/>
  <c r="N428" i="4"/>
  <c r="M428" i="4"/>
  <c r="L428" i="4"/>
  <c r="C428" i="4"/>
  <c r="Q427" i="4"/>
  <c r="O427" i="4"/>
  <c r="P427" i="4" s="1"/>
  <c r="N427" i="4"/>
  <c r="M427" i="4"/>
  <c r="L427" i="4"/>
  <c r="C427" i="4"/>
  <c r="Q426" i="4"/>
  <c r="O426" i="4"/>
  <c r="N426" i="4"/>
  <c r="M426" i="4"/>
  <c r="L426" i="4"/>
  <c r="C426" i="4"/>
  <c r="Q425" i="4"/>
  <c r="O425" i="4"/>
  <c r="N425" i="4"/>
  <c r="M425" i="4"/>
  <c r="L425" i="4"/>
  <c r="C425" i="4"/>
  <c r="Q424" i="4"/>
  <c r="O424" i="4"/>
  <c r="N424" i="4"/>
  <c r="M424" i="4"/>
  <c r="L424" i="4"/>
  <c r="C424" i="4"/>
  <c r="Q423" i="4"/>
  <c r="O423" i="4"/>
  <c r="N423" i="4"/>
  <c r="M423" i="4"/>
  <c r="L423" i="4"/>
  <c r="C423" i="4"/>
  <c r="Q422" i="4"/>
  <c r="O422" i="4"/>
  <c r="N422" i="4"/>
  <c r="M422" i="4"/>
  <c r="L422" i="4"/>
  <c r="C422" i="4"/>
  <c r="Q421" i="4"/>
  <c r="O421" i="4"/>
  <c r="N421" i="4"/>
  <c r="M421" i="4"/>
  <c r="L421" i="4"/>
  <c r="C421" i="4"/>
  <c r="Q420" i="4"/>
  <c r="O420" i="4"/>
  <c r="P420" i="4" s="1"/>
  <c r="N420" i="4"/>
  <c r="M420" i="4"/>
  <c r="L420" i="4"/>
  <c r="C420" i="4"/>
  <c r="Q419" i="4"/>
  <c r="O419" i="4"/>
  <c r="N419" i="4"/>
  <c r="M419" i="4"/>
  <c r="L419" i="4"/>
  <c r="C419" i="4"/>
  <c r="Q418" i="4"/>
  <c r="O418" i="4"/>
  <c r="P418" i="4" s="1"/>
  <c r="N418" i="4"/>
  <c r="M418" i="4"/>
  <c r="L418" i="4"/>
  <c r="C418" i="4"/>
  <c r="Q417" i="4"/>
  <c r="O417" i="4"/>
  <c r="N417" i="4"/>
  <c r="M417" i="4"/>
  <c r="L417" i="4"/>
  <c r="C417" i="4"/>
  <c r="Q416" i="4"/>
  <c r="O416" i="4"/>
  <c r="P416" i="4" s="1"/>
  <c r="N416" i="4"/>
  <c r="M416" i="4"/>
  <c r="L416" i="4"/>
  <c r="C416" i="4"/>
  <c r="Q415" i="4"/>
  <c r="O415" i="4"/>
  <c r="N415" i="4"/>
  <c r="M415" i="4"/>
  <c r="L415" i="4"/>
  <c r="C415" i="4"/>
  <c r="Q414" i="4"/>
  <c r="O414" i="4"/>
  <c r="P414" i="4" s="1"/>
  <c r="N414" i="4"/>
  <c r="M414" i="4"/>
  <c r="L414" i="4"/>
  <c r="C414" i="4"/>
  <c r="Q413" i="4"/>
  <c r="O413" i="4"/>
  <c r="N413" i="4"/>
  <c r="M413" i="4"/>
  <c r="L413" i="4"/>
  <c r="C413" i="4"/>
  <c r="Q412" i="4"/>
  <c r="O412" i="4"/>
  <c r="N412" i="4"/>
  <c r="M412" i="4"/>
  <c r="L412" i="4"/>
  <c r="C412" i="4"/>
  <c r="Q411" i="4"/>
  <c r="O411" i="4"/>
  <c r="P411" i="4" s="1"/>
  <c r="N411" i="4"/>
  <c r="M411" i="4"/>
  <c r="L411" i="4"/>
  <c r="C411" i="4"/>
  <c r="Q410" i="4"/>
  <c r="O410" i="4"/>
  <c r="N410" i="4"/>
  <c r="M410" i="4"/>
  <c r="L410" i="4"/>
  <c r="C410" i="4"/>
  <c r="Q409" i="4"/>
  <c r="O409" i="4"/>
  <c r="N409" i="4"/>
  <c r="M409" i="4"/>
  <c r="L409" i="4"/>
  <c r="C409" i="4"/>
  <c r="Q408" i="4"/>
  <c r="O408" i="4"/>
  <c r="N408" i="4"/>
  <c r="M408" i="4"/>
  <c r="L408" i="4"/>
  <c r="C408" i="4"/>
  <c r="Q407" i="4"/>
  <c r="O407" i="4"/>
  <c r="P407" i="4" s="1"/>
  <c r="N407" i="4"/>
  <c r="M407" i="4"/>
  <c r="L407" i="4"/>
  <c r="C407" i="4"/>
  <c r="Q406" i="4"/>
  <c r="O406" i="4"/>
  <c r="P406" i="4" s="1"/>
  <c r="N406" i="4"/>
  <c r="M406" i="4"/>
  <c r="L406" i="4"/>
  <c r="C406" i="4"/>
  <c r="Q405" i="4"/>
  <c r="O405" i="4"/>
  <c r="P405" i="4" s="1"/>
  <c r="N405" i="4"/>
  <c r="M405" i="4"/>
  <c r="L405" i="4"/>
  <c r="C405" i="4"/>
  <c r="Q404" i="4"/>
  <c r="O404" i="4"/>
  <c r="N404" i="4"/>
  <c r="M404" i="4"/>
  <c r="L404" i="4"/>
  <c r="C404" i="4"/>
  <c r="Q403" i="4"/>
  <c r="O403" i="4"/>
  <c r="N403" i="4"/>
  <c r="M403" i="4"/>
  <c r="L403" i="4"/>
  <c r="C403" i="4"/>
  <c r="Q402" i="4"/>
  <c r="O402" i="4"/>
  <c r="N402" i="4"/>
  <c r="M402" i="4"/>
  <c r="L402" i="4"/>
  <c r="C402" i="4"/>
  <c r="Q401" i="4"/>
  <c r="O401" i="4"/>
  <c r="N401" i="4"/>
  <c r="M401" i="4"/>
  <c r="L401" i="4"/>
  <c r="C401" i="4"/>
  <c r="Q400" i="4"/>
  <c r="O400" i="4"/>
  <c r="N400" i="4"/>
  <c r="M400" i="4"/>
  <c r="L400" i="4"/>
  <c r="C400" i="4"/>
  <c r="Q399" i="4"/>
  <c r="O399" i="4"/>
  <c r="N399" i="4"/>
  <c r="M399" i="4"/>
  <c r="L399" i="4"/>
  <c r="C399" i="4"/>
  <c r="Q398" i="4"/>
  <c r="O398" i="4"/>
  <c r="N398" i="4"/>
  <c r="M398" i="4"/>
  <c r="L398" i="4"/>
  <c r="C398" i="4"/>
  <c r="Q397" i="4"/>
  <c r="O397" i="4"/>
  <c r="N397" i="4"/>
  <c r="M397" i="4"/>
  <c r="L397" i="4"/>
  <c r="C397" i="4"/>
  <c r="Q396" i="4"/>
  <c r="O396" i="4"/>
  <c r="N396" i="4"/>
  <c r="M396" i="4"/>
  <c r="L396" i="4"/>
  <c r="C396" i="4"/>
  <c r="Q395" i="4"/>
  <c r="O395" i="4"/>
  <c r="P395" i="4" s="1"/>
  <c r="N395" i="4"/>
  <c r="M395" i="4"/>
  <c r="L395" i="4"/>
  <c r="C395" i="4"/>
  <c r="Q394" i="4"/>
  <c r="O394" i="4"/>
  <c r="N394" i="4"/>
  <c r="M394" i="4"/>
  <c r="L394" i="4"/>
  <c r="C394" i="4"/>
  <c r="Q393" i="4"/>
  <c r="O393" i="4"/>
  <c r="N393" i="4"/>
  <c r="M393" i="4"/>
  <c r="L393" i="4"/>
  <c r="C393" i="4"/>
  <c r="Q392" i="4"/>
  <c r="O392" i="4"/>
  <c r="N392" i="4"/>
  <c r="M392" i="4"/>
  <c r="L392" i="4"/>
  <c r="C392" i="4"/>
  <c r="Q391" i="4"/>
  <c r="O391" i="4"/>
  <c r="P391" i="4" s="1"/>
  <c r="N391" i="4"/>
  <c r="M391" i="4"/>
  <c r="L391" i="4"/>
  <c r="C391" i="4"/>
  <c r="Q390" i="4"/>
  <c r="O390" i="4"/>
  <c r="N390" i="4"/>
  <c r="M390" i="4"/>
  <c r="L390" i="4"/>
  <c r="C390" i="4"/>
  <c r="Q389" i="4"/>
  <c r="O389" i="4"/>
  <c r="N389" i="4"/>
  <c r="M389" i="4"/>
  <c r="L389" i="4"/>
  <c r="C389" i="4"/>
  <c r="Q388" i="4"/>
  <c r="O388" i="4"/>
  <c r="N388" i="4"/>
  <c r="M388" i="4"/>
  <c r="L388" i="4"/>
  <c r="C388" i="4"/>
  <c r="Q387" i="4"/>
  <c r="O387" i="4"/>
  <c r="P387" i="4" s="1"/>
  <c r="N387" i="4"/>
  <c r="M387" i="4"/>
  <c r="L387" i="4"/>
  <c r="C387" i="4"/>
  <c r="Q386" i="4"/>
  <c r="O386" i="4"/>
  <c r="P386" i="4" s="1"/>
  <c r="N386" i="4"/>
  <c r="M386" i="4"/>
  <c r="L386" i="4"/>
  <c r="C386" i="4"/>
  <c r="Q385" i="4"/>
  <c r="O385" i="4"/>
  <c r="P385" i="4" s="1"/>
  <c r="N385" i="4"/>
  <c r="M385" i="4"/>
  <c r="L385" i="4"/>
  <c r="C385" i="4"/>
  <c r="Q384" i="4"/>
  <c r="O384" i="4"/>
  <c r="N384" i="4"/>
  <c r="M384" i="4"/>
  <c r="L384" i="4"/>
  <c r="C384" i="4"/>
  <c r="Q383" i="4"/>
  <c r="O383" i="4"/>
  <c r="N383" i="4"/>
  <c r="M383" i="4"/>
  <c r="L383" i="4"/>
  <c r="C383" i="4"/>
  <c r="Q382" i="4"/>
  <c r="O382" i="4"/>
  <c r="N382" i="4"/>
  <c r="M382" i="4"/>
  <c r="L382" i="4"/>
  <c r="C382" i="4"/>
  <c r="Q381" i="4"/>
  <c r="P381" i="4"/>
  <c r="O381" i="4"/>
  <c r="N381" i="4"/>
  <c r="M381" i="4"/>
  <c r="L381" i="4"/>
  <c r="C381" i="4"/>
  <c r="Q380" i="4"/>
  <c r="O380" i="4"/>
  <c r="N380" i="4"/>
  <c r="M380" i="4"/>
  <c r="L380" i="4"/>
  <c r="C380" i="4"/>
  <c r="Q379" i="4"/>
  <c r="O379" i="4"/>
  <c r="N379" i="4"/>
  <c r="M379" i="4"/>
  <c r="L379" i="4"/>
  <c r="C379" i="4"/>
  <c r="Q378" i="4"/>
  <c r="O378" i="4"/>
  <c r="P378" i="4" s="1"/>
  <c r="N378" i="4"/>
  <c r="M378" i="4"/>
  <c r="L378" i="4"/>
  <c r="C378" i="4"/>
  <c r="Q377" i="4"/>
  <c r="O377" i="4"/>
  <c r="N377" i="4"/>
  <c r="M377" i="4"/>
  <c r="L377" i="4"/>
  <c r="C377" i="4"/>
  <c r="Q376" i="4"/>
  <c r="O376" i="4"/>
  <c r="N376" i="4"/>
  <c r="M376" i="4"/>
  <c r="L376" i="4"/>
  <c r="C376" i="4"/>
  <c r="Q375" i="4"/>
  <c r="O375" i="4"/>
  <c r="N375" i="4"/>
  <c r="M375" i="4"/>
  <c r="L375" i="4"/>
  <c r="C375" i="4"/>
  <c r="Q374" i="4"/>
  <c r="O374" i="4"/>
  <c r="N374" i="4"/>
  <c r="M374" i="4"/>
  <c r="L374" i="4"/>
  <c r="C374" i="4"/>
  <c r="Q373" i="4"/>
  <c r="O373" i="4"/>
  <c r="N373" i="4"/>
  <c r="M373" i="4"/>
  <c r="L373" i="4"/>
  <c r="C373" i="4"/>
  <c r="Q372" i="4"/>
  <c r="O372" i="4"/>
  <c r="N372" i="4"/>
  <c r="M372" i="4"/>
  <c r="L372" i="4"/>
  <c r="C372" i="4"/>
  <c r="Q371" i="4"/>
  <c r="O371" i="4"/>
  <c r="N371" i="4"/>
  <c r="M371" i="4"/>
  <c r="L371" i="4"/>
  <c r="C371" i="4"/>
  <c r="Q370" i="4"/>
  <c r="O370" i="4"/>
  <c r="N370" i="4"/>
  <c r="M370" i="4"/>
  <c r="L370" i="4"/>
  <c r="C370" i="4"/>
  <c r="Q369" i="4"/>
  <c r="O369" i="4"/>
  <c r="N369" i="4"/>
  <c r="M369" i="4"/>
  <c r="L369" i="4"/>
  <c r="C369" i="4"/>
  <c r="Q368" i="4"/>
  <c r="O368" i="4"/>
  <c r="N368" i="4"/>
  <c r="M368" i="4"/>
  <c r="L368" i="4"/>
  <c r="C368" i="4"/>
  <c r="Q367" i="4"/>
  <c r="O367" i="4"/>
  <c r="N367" i="4"/>
  <c r="M367" i="4"/>
  <c r="L367" i="4"/>
  <c r="C367" i="4"/>
  <c r="Q366" i="4"/>
  <c r="O366" i="4"/>
  <c r="N366" i="4"/>
  <c r="M366" i="4"/>
  <c r="L366" i="4"/>
  <c r="C366" i="4"/>
  <c r="Q365" i="4"/>
  <c r="O365" i="4"/>
  <c r="N365" i="4"/>
  <c r="M365" i="4"/>
  <c r="L365" i="4"/>
  <c r="C365" i="4"/>
  <c r="Q364" i="4"/>
  <c r="O364" i="4"/>
  <c r="N364" i="4"/>
  <c r="M364" i="4"/>
  <c r="L364" i="4"/>
  <c r="C364" i="4"/>
  <c r="Q363" i="4"/>
  <c r="O363" i="4"/>
  <c r="N363" i="4"/>
  <c r="M363" i="4"/>
  <c r="L363" i="4"/>
  <c r="C363" i="4"/>
  <c r="Q362" i="4"/>
  <c r="O362" i="4"/>
  <c r="N362" i="4"/>
  <c r="M362" i="4"/>
  <c r="L362" i="4"/>
  <c r="C362" i="4"/>
  <c r="Q361" i="4"/>
  <c r="O361" i="4"/>
  <c r="N361" i="4"/>
  <c r="M361" i="4"/>
  <c r="L361" i="4"/>
  <c r="C361" i="4"/>
  <c r="Q360" i="4"/>
  <c r="O360" i="4"/>
  <c r="N360" i="4"/>
  <c r="M360" i="4"/>
  <c r="L360" i="4"/>
  <c r="C360" i="4"/>
  <c r="Q359" i="4"/>
  <c r="O359" i="4"/>
  <c r="N359" i="4"/>
  <c r="M359" i="4"/>
  <c r="P359" i="4" s="1"/>
  <c r="L359" i="4"/>
  <c r="C359" i="4"/>
  <c r="Q358" i="4"/>
  <c r="O358" i="4"/>
  <c r="N358" i="4"/>
  <c r="M358" i="4"/>
  <c r="L358" i="4"/>
  <c r="C358" i="4"/>
  <c r="Q357" i="4"/>
  <c r="O357" i="4"/>
  <c r="N357" i="4"/>
  <c r="M357" i="4"/>
  <c r="L357" i="4"/>
  <c r="C357" i="4"/>
  <c r="Q356" i="4"/>
  <c r="O356" i="4"/>
  <c r="P356" i="4" s="1"/>
  <c r="N356" i="4"/>
  <c r="M356" i="4"/>
  <c r="L356" i="4"/>
  <c r="C356" i="4"/>
  <c r="Q355" i="4"/>
  <c r="O355" i="4"/>
  <c r="P355" i="4" s="1"/>
  <c r="N355" i="4"/>
  <c r="M355" i="4"/>
  <c r="L355" i="4"/>
  <c r="C355" i="4"/>
  <c r="Q354" i="4"/>
  <c r="O354" i="4"/>
  <c r="N354" i="4"/>
  <c r="M354" i="4"/>
  <c r="L354" i="4"/>
  <c r="C354" i="4"/>
  <c r="Q353" i="4"/>
  <c r="P353" i="4"/>
  <c r="O353" i="4"/>
  <c r="N353" i="4"/>
  <c r="M353" i="4"/>
  <c r="L353" i="4"/>
  <c r="C353" i="4"/>
  <c r="Q352" i="4"/>
  <c r="O352" i="4"/>
  <c r="N352" i="4"/>
  <c r="M352" i="4"/>
  <c r="P352" i="4" s="1"/>
  <c r="L352" i="4"/>
  <c r="C352" i="4"/>
  <c r="Q351" i="4"/>
  <c r="O351" i="4"/>
  <c r="N351" i="4"/>
  <c r="M351" i="4"/>
  <c r="L351" i="4"/>
  <c r="C351" i="4"/>
  <c r="Q350" i="4"/>
  <c r="O350" i="4"/>
  <c r="P350" i="4" s="1"/>
  <c r="N350" i="4"/>
  <c r="M350" i="4"/>
  <c r="L350" i="4"/>
  <c r="C350" i="4"/>
  <c r="Q349" i="4"/>
  <c r="O349" i="4"/>
  <c r="N349" i="4"/>
  <c r="M349" i="4"/>
  <c r="L349" i="4"/>
  <c r="C349" i="4"/>
  <c r="Q348" i="4"/>
  <c r="O348" i="4"/>
  <c r="N348" i="4"/>
  <c r="M348" i="4"/>
  <c r="L348" i="4"/>
  <c r="C348" i="4"/>
  <c r="Q347" i="4"/>
  <c r="O347" i="4"/>
  <c r="N347" i="4"/>
  <c r="M347" i="4"/>
  <c r="L347" i="4"/>
  <c r="C347" i="4"/>
  <c r="Q346" i="4"/>
  <c r="O346" i="4"/>
  <c r="N346" i="4"/>
  <c r="M346" i="4"/>
  <c r="L346" i="4"/>
  <c r="C346" i="4"/>
  <c r="Q345" i="4"/>
  <c r="O345" i="4"/>
  <c r="N345" i="4"/>
  <c r="M345" i="4"/>
  <c r="L345" i="4"/>
  <c r="C345" i="4"/>
  <c r="Q344" i="4"/>
  <c r="O344" i="4"/>
  <c r="N344" i="4"/>
  <c r="M344" i="4"/>
  <c r="L344" i="4"/>
  <c r="C344" i="4"/>
  <c r="Q343" i="4"/>
  <c r="O343" i="4"/>
  <c r="N343" i="4"/>
  <c r="M343" i="4"/>
  <c r="L343" i="4"/>
  <c r="C343" i="4"/>
  <c r="Q342" i="4"/>
  <c r="O342" i="4"/>
  <c r="N342" i="4"/>
  <c r="M342" i="4"/>
  <c r="L342" i="4"/>
  <c r="C342" i="4"/>
  <c r="Q341" i="4"/>
  <c r="O341" i="4"/>
  <c r="P341" i="4" s="1"/>
  <c r="N341" i="4"/>
  <c r="M341" i="4"/>
  <c r="L341" i="4"/>
  <c r="C341" i="4"/>
  <c r="Q340" i="4"/>
  <c r="O340" i="4"/>
  <c r="P340" i="4" s="1"/>
  <c r="N340" i="4"/>
  <c r="M340" i="4"/>
  <c r="L340" i="4"/>
  <c r="C340" i="4"/>
  <c r="Q339" i="4"/>
  <c r="O339" i="4"/>
  <c r="N339" i="4"/>
  <c r="M339" i="4"/>
  <c r="L339" i="4"/>
  <c r="C339" i="4"/>
  <c r="Q338" i="4"/>
  <c r="O338" i="4"/>
  <c r="N338" i="4"/>
  <c r="M338" i="4"/>
  <c r="L338" i="4"/>
  <c r="C338" i="4"/>
  <c r="Q337" i="4"/>
  <c r="O337" i="4"/>
  <c r="N337" i="4"/>
  <c r="M337" i="4"/>
  <c r="L337" i="4"/>
  <c r="C337" i="4"/>
  <c r="Q336" i="4"/>
  <c r="O336" i="4"/>
  <c r="N336" i="4"/>
  <c r="M336" i="4"/>
  <c r="L336" i="4"/>
  <c r="C336" i="4"/>
  <c r="Q335" i="4"/>
  <c r="O335" i="4"/>
  <c r="N335" i="4"/>
  <c r="M335" i="4"/>
  <c r="L335" i="4"/>
  <c r="C335" i="4"/>
  <c r="Q334" i="4"/>
  <c r="O334" i="4"/>
  <c r="N334" i="4"/>
  <c r="M334" i="4"/>
  <c r="L334" i="4"/>
  <c r="C334" i="4"/>
  <c r="Q333" i="4"/>
  <c r="O333" i="4"/>
  <c r="N333" i="4"/>
  <c r="M333" i="4"/>
  <c r="L333" i="4"/>
  <c r="C333" i="4"/>
  <c r="Q332" i="4"/>
  <c r="O332" i="4"/>
  <c r="N332" i="4"/>
  <c r="M332" i="4"/>
  <c r="P332" i="4" s="1"/>
  <c r="L332" i="4"/>
  <c r="C332" i="4"/>
  <c r="Q331" i="4"/>
  <c r="O331" i="4"/>
  <c r="N331" i="4"/>
  <c r="M331" i="4"/>
  <c r="L331" i="4"/>
  <c r="C331" i="4"/>
  <c r="Q330" i="4"/>
  <c r="O330" i="4"/>
  <c r="P330" i="4" s="1"/>
  <c r="N330" i="4"/>
  <c r="M330" i="4"/>
  <c r="L330" i="4"/>
  <c r="C330" i="4"/>
  <c r="Q329" i="4"/>
  <c r="O329" i="4"/>
  <c r="P329" i="4" s="1"/>
  <c r="N329" i="4"/>
  <c r="M329" i="4"/>
  <c r="L329" i="4"/>
  <c r="C329" i="4"/>
  <c r="Q328" i="4"/>
  <c r="O328" i="4"/>
  <c r="N328" i="4"/>
  <c r="M328" i="4"/>
  <c r="P328" i="4" s="1"/>
  <c r="L328" i="4"/>
  <c r="C328" i="4"/>
  <c r="Q327" i="4"/>
  <c r="O327" i="4"/>
  <c r="N327" i="4"/>
  <c r="M327" i="4"/>
  <c r="L327" i="4"/>
  <c r="C327" i="4"/>
  <c r="Q326" i="4"/>
  <c r="O326" i="4"/>
  <c r="N326" i="4"/>
  <c r="M326" i="4"/>
  <c r="P326" i="4" s="1"/>
  <c r="L326" i="4"/>
  <c r="C326" i="4"/>
  <c r="Q325" i="4"/>
  <c r="O325" i="4"/>
  <c r="N325" i="4"/>
  <c r="M325" i="4"/>
  <c r="L325" i="4"/>
  <c r="C325" i="4"/>
  <c r="Q324" i="4"/>
  <c r="O324" i="4"/>
  <c r="N324" i="4"/>
  <c r="M324" i="4"/>
  <c r="L324" i="4"/>
  <c r="C324" i="4"/>
  <c r="Q323" i="4"/>
  <c r="O323" i="4"/>
  <c r="N323" i="4"/>
  <c r="M323" i="4"/>
  <c r="L323" i="4"/>
  <c r="C323" i="4"/>
  <c r="Q322" i="4"/>
  <c r="O322" i="4"/>
  <c r="N322" i="4"/>
  <c r="M322" i="4"/>
  <c r="L322" i="4"/>
  <c r="C322" i="4"/>
  <c r="Q321" i="4"/>
  <c r="O321" i="4"/>
  <c r="N321" i="4"/>
  <c r="M321" i="4"/>
  <c r="L321" i="4"/>
  <c r="C321" i="4"/>
  <c r="Q320" i="4"/>
  <c r="O320" i="4"/>
  <c r="P320" i="4" s="1"/>
  <c r="N320" i="4"/>
  <c r="M320" i="4"/>
  <c r="L320" i="4"/>
  <c r="C320" i="4"/>
  <c r="Q319" i="4"/>
  <c r="O319" i="4"/>
  <c r="P319" i="4" s="1"/>
  <c r="N319" i="4"/>
  <c r="M319" i="4"/>
  <c r="L319" i="4"/>
  <c r="C319" i="4"/>
  <c r="Q318" i="4"/>
  <c r="O318" i="4"/>
  <c r="N318" i="4"/>
  <c r="M318" i="4"/>
  <c r="L318" i="4"/>
  <c r="C318" i="4"/>
  <c r="Q317" i="4"/>
  <c r="O317" i="4"/>
  <c r="N317" i="4"/>
  <c r="M317" i="4"/>
  <c r="L317" i="4"/>
  <c r="C317" i="4"/>
  <c r="Q316" i="4"/>
  <c r="O316" i="4"/>
  <c r="N316" i="4"/>
  <c r="M316" i="4"/>
  <c r="L316" i="4"/>
  <c r="C316" i="4"/>
  <c r="Q315" i="4"/>
  <c r="O315" i="4"/>
  <c r="N315" i="4"/>
  <c r="M315" i="4"/>
  <c r="L315" i="4"/>
  <c r="C315" i="4"/>
  <c r="Q314" i="4"/>
  <c r="O314" i="4"/>
  <c r="N314" i="4"/>
  <c r="M314" i="4"/>
  <c r="L314" i="4"/>
  <c r="C314" i="4"/>
  <c r="Q313" i="4"/>
  <c r="O313" i="4"/>
  <c r="N313" i="4"/>
  <c r="M313" i="4"/>
  <c r="L313" i="4"/>
  <c r="C313" i="4"/>
  <c r="Q312" i="4"/>
  <c r="O312" i="4"/>
  <c r="N312" i="4"/>
  <c r="M312" i="4"/>
  <c r="L312" i="4"/>
  <c r="C312" i="4"/>
  <c r="Q311" i="4"/>
  <c r="O311" i="4"/>
  <c r="P311" i="4" s="1"/>
  <c r="N311" i="4"/>
  <c r="M311" i="4"/>
  <c r="L311" i="4"/>
  <c r="C311" i="4"/>
  <c r="Q310" i="4"/>
  <c r="O310" i="4"/>
  <c r="N310" i="4"/>
  <c r="M310" i="4"/>
  <c r="L310" i="4"/>
  <c r="C310" i="4"/>
  <c r="Q309" i="4"/>
  <c r="O309" i="4"/>
  <c r="P309" i="4" s="1"/>
  <c r="N309" i="4"/>
  <c r="M309" i="4"/>
  <c r="L309" i="4"/>
  <c r="C309" i="4"/>
  <c r="Q308" i="4"/>
  <c r="O308" i="4"/>
  <c r="N308" i="4"/>
  <c r="M308" i="4"/>
  <c r="L308" i="4"/>
  <c r="C308" i="4"/>
  <c r="Q307" i="4"/>
  <c r="O307" i="4"/>
  <c r="N307" i="4"/>
  <c r="M307" i="4"/>
  <c r="L307" i="4"/>
  <c r="C307" i="4"/>
  <c r="Q306" i="4"/>
  <c r="O306" i="4"/>
  <c r="N306" i="4"/>
  <c r="M306" i="4"/>
  <c r="L306" i="4"/>
  <c r="C306" i="4"/>
  <c r="Q305" i="4"/>
  <c r="O305" i="4"/>
  <c r="P305" i="4" s="1"/>
  <c r="N305" i="4"/>
  <c r="M305" i="4"/>
  <c r="L305" i="4"/>
  <c r="C305" i="4"/>
  <c r="Q304" i="4"/>
  <c r="O304" i="4"/>
  <c r="N304" i="4"/>
  <c r="M304" i="4"/>
  <c r="P304" i="4" s="1"/>
  <c r="L304" i="4"/>
  <c r="C304" i="4"/>
  <c r="Q303" i="4"/>
  <c r="O303" i="4"/>
  <c r="N303" i="4"/>
  <c r="M303" i="4"/>
  <c r="P303" i="4" s="1"/>
  <c r="L303" i="4"/>
  <c r="C303" i="4"/>
  <c r="Q302" i="4"/>
  <c r="O302" i="4"/>
  <c r="N302" i="4"/>
  <c r="M302" i="4"/>
  <c r="L302" i="4"/>
  <c r="C302" i="4"/>
  <c r="Q301" i="4"/>
  <c r="O301" i="4"/>
  <c r="P301" i="4" s="1"/>
  <c r="N301" i="4"/>
  <c r="M301" i="4"/>
  <c r="L301" i="4"/>
  <c r="C301" i="4"/>
  <c r="Q300" i="4"/>
  <c r="O300" i="4"/>
  <c r="N300" i="4"/>
  <c r="M300" i="4"/>
  <c r="L300" i="4"/>
  <c r="C300" i="4"/>
  <c r="Q299" i="4"/>
  <c r="O299" i="4"/>
  <c r="N299" i="4"/>
  <c r="M299" i="4"/>
  <c r="L299" i="4"/>
  <c r="C299" i="4"/>
  <c r="Q298" i="4"/>
  <c r="O298" i="4"/>
  <c r="N298" i="4"/>
  <c r="M298" i="4"/>
  <c r="L298" i="4"/>
  <c r="C298" i="4"/>
  <c r="Q297" i="4"/>
  <c r="O297" i="4"/>
  <c r="N297" i="4"/>
  <c r="M297" i="4"/>
  <c r="L297" i="4"/>
  <c r="C297" i="4"/>
  <c r="Q296" i="4"/>
  <c r="O296" i="4"/>
  <c r="P296" i="4" s="1"/>
  <c r="N296" i="4"/>
  <c r="M296" i="4"/>
  <c r="L296" i="4"/>
  <c r="C296" i="4"/>
  <c r="Q295" i="4"/>
  <c r="O295" i="4"/>
  <c r="N295" i="4"/>
  <c r="M295" i="4"/>
  <c r="L295" i="4"/>
  <c r="C295" i="4"/>
  <c r="Q294" i="4"/>
  <c r="O294" i="4"/>
  <c r="N294" i="4"/>
  <c r="M294" i="4"/>
  <c r="L294" i="4"/>
  <c r="C294" i="4"/>
  <c r="Q293" i="4"/>
  <c r="O293" i="4"/>
  <c r="N293" i="4"/>
  <c r="M293" i="4"/>
  <c r="L293" i="4"/>
  <c r="C293" i="4"/>
  <c r="Q292" i="4"/>
  <c r="O292" i="4"/>
  <c r="N292" i="4"/>
  <c r="M292" i="4"/>
  <c r="L292" i="4"/>
  <c r="C292" i="4"/>
  <c r="Q291" i="4"/>
  <c r="O291" i="4"/>
  <c r="N291" i="4"/>
  <c r="M291" i="4"/>
  <c r="L291" i="4"/>
  <c r="C291" i="4"/>
  <c r="Q290" i="4"/>
  <c r="O290" i="4"/>
  <c r="N290" i="4"/>
  <c r="M290" i="4"/>
  <c r="P290" i="4" s="1"/>
  <c r="L290" i="4"/>
  <c r="C290" i="4"/>
  <c r="Q289" i="4"/>
  <c r="O289" i="4"/>
  <c r="N289" i="4"/>
  <c r="M289" i="4"/>
  <c r="L289" i="4"/>
  <c r="C289" i="4"/>
  <c r="Q288" i="4"/>
  <c r="O288" i="4"/>
  <c r="P288" i="4" s="1"/>
  <c r="N288" i="4"/>
  <c r="M288" i="4"/>
  <c r="L288" i="4"/>
  <c r="C288" i="4"/>
  <c r="Q287" i="4"/>
  <c r="O287" i="4"/>
  <c r="P287" i="4" s="1"/>
  <c r="N287" i="4"/>
  <c r="M287" i="4"/>
  <c r="L287" i="4"/>
  <c r="C287" i="4"/>
  <c r="Q286" i="4"/>
  <c r="O286" i="4"/>
  <c r="N286" i="4"/>
  <c r="M286" i="4"/>
  <c r="L286" i="4"/>
  <c r="C286" i="4"/>
  <c r="Q285" i="4"/>
  <c r="O285" i="4"/>
  <c r="N285" i="4"/>
  <c r="M285" i="4"/>
  <c r="L285" i="4"/>
  <c r="C285" i="4"/>
  <c r="Q284" i="4"/>
  <c r="O284" i="4"/>
  <c r="N284" i="4"/>
  <c r="M284" i="4"/>
  <c r="L284" i="4"/>
  <c r="C284" i="4"/>
  <c r="Q283" i="4"/>
  <c r="O283" i="4"/>
  <c r="N283" i="4"/>
  <c r="M283" i="4"/>
  <c r="L283" i="4"/>
  <c r="C283" i="4"/>
  <c r="Q282" i="4"/>
  <c r="O282" i="4"/>
  <c r="P282" i="4" s="1"/>
  <c r="N282" i="4"/>
  <c r="M282" i="4"/>
  <c r="L282" i="4"/>
  <c r="C282" i="4"/>
  <c r="Q281" i="4"/>
  <c r="O281" i="4"/>
  <c r="N281" i="4"/>
  <c r="M281" i="4"/>
  <c r="L281" i="4"/>
  <c r="C281" i="4"/>
  <c r="Q280" i="4"/>
  <c r="O280" i="4"/>
  <c r="N280" i="4"/>
  <c r="M280" i="4"/>
  <c r="P280" i="4" s="1"/>
  <c r="L280" i="4"/>
  <c r="C280" i="4"/>
  <c r="Q279" i="4"/>
  <c r="O279" i="4"/>
  <c r="N279" i="4"/>
  <c r="M279" i="4"/>
  <c r="L279" i="4"/>
  <c r="C279" i="4"/>
  <c r="Q278" i="4"/>
  <c r="O278" i="4"/>
  <c r="N278" i="4"/>
  <c r="M278" i="4"/>
  <c r="L278" i="4"/>
  <c r="C278" i="4"/>
  <c r="Q277" i="4"/>
  <c r="O277" i="4"/>
  <c r="N277" i="4"/>
  <c r="M277" i="4"/>
  <c r="L277" i="4"/>
  <c r="C277" i="4"/>
  <c r="Q276" i="4"/>
  <c r="O276" i="4"/>
  <c r="N276" i="4"/>
  <c r="M276" i="4"/>
  <c r="L276" i="4"/>
  <c r="C276" i="4"/>
  <c r="Q275" i="4"/>
  <c r="O275" i="4"/>
  <c r="N275" i="4"/>
  <c r="M275" i="4"/>
  <c r="L275" i="4"/>
  <c r="C275" i="4"/>
  <c r="Q274" i="4"/>
  <c r="O274" i="4"/>
  <c r="N274" i="4"/>
  <c r="M274" i="4"/>
  <c r="L274" i="4"/>
  <c r="C274" i="4"/>
  <c r="Q273" i="4"/>
  <c r="O273" i="4"/>
  <c r="N273" i="4"/>
  <c r="M273" i="4"/>
  <c r="L273" i="4"/>
  <c r="C273" i="4"/>
  <c r="Q272" i="4"/>
  <c r="O272" i="4"/>
  <c r="N272" i="4"/>
  <c r="M272" i="4"/>
  <c r="L272" i="4"/>
  <c r="C272" i="4"/>
  <c r="Q271" i="4"/>
  <c r="O271" i="4"/>
  <c r="N271" i="4"/>
  <c r="M271" i="4"/>
  <c r="L271" i="4"/>
  <c r="C271" i="4"/>
  <c r="Q270" i="4"/>
  <c r="O270" i="4"/>
  <c r="N270" i="4"/>
  <c r="M270" i="4"/>
  <c r="L270" i="4"/>
  <c r="C270" i="4"/>
  <c r="Q269" i="4"/>
  <c r="O269" i="4"/>
  <c r="N269" i="4"/>
  <c r="M269" i="4"/>
  <c r="L269" i="4"/>
  <c r="C269" i="4"/>
  <c r="Q268" i="4"/>
  <c r="O268" i="4"/>
  <c r="N268" i="4"/>
  <c r="M268" i="4"/>
  <c r="L268" i="4"/>
  <c r="C268" i="4"/>
  <c r="Q267" i="4"/>
  <c r="O267" i="4"/>
  <c r="P267" i="4" s="1"/>
  <c r="N267" i="4"/>
  <c r="M267" i="4"/>
  <c r="L267" i="4"/>
  <c r="C267" i="4"/>
  <c r="Q266" i="4"/>
  <c r="O266" i="4"/>
  <c r="N266" i="4"/>
  <c r="M266" i="4"/>
  <c r="L266" i="4"/>
  <c r="C266" i="4"/>
  <c r="Q265" i="4"/>
  <c r="O265" i="4"/>
  <c r="N265" i="4"/>
  <c r="M265" i="4"/>
  <c r="P265" i="4" s="1"/>
  <c r="L265" i="4"/>
  <c r="C265" i="4"/>
  <c r="Q264" i="4"/>
  <c r="O264" i="4"/>
  <c r="N264" i="4"/>
  <c r="M264" i="4"/>
  <c r="L264" i="4"/>
  <c r="C264" i="4"/>
  <c r="Q263" i="4"/>
  <c r="O263" i="4"/>
  <c r="N263" i="4"/>
  <c r="M263" i="4"/>
  <c r="L263" i="4"/>
  <c r="C263" i="4"/>
  <c r="Q262" i="4"/>
  <c r="O262" i="4"/>
  <c r="N262" i="4"/>
  <c r="M262" i="4"/>
  <c r="L262" i="4"/>
  <c r="C262" i="4"/>
  <c r="Q261" i="4"/>
  <c r="O261" i="4"/>
  <c r="P261" i="4" s="1"/>
  <c r="N261" i="4"/>
  <c r="M261" i="4"/>
  <c r="L261" i="4"/>
  <c r="C261" i="4"/>
  <c r="Q260" i="4"/>
  <c r="O260" i="4"/>
  <c r="P260" i="4" s="1"/>
  <c r="N260" i="4"/>
  <c r="M260" i="4"/>
  <c r="L260" i="4"/>
  <c r="C260" i="4"/>
  <c r="Q259" i="4"/>
  <c r="O259" i="4"/>
  <c r="N259" i="4"/>
  <c r="M259" i="4"/>
  <c r="L259" i="4"/>
  <c r="C259" i="4"/>
  <c r="Q258" i="4"/>
  <c r="O258" i="4"/>
  <c r="P258" i="4" s="1"/>
  <c r="N258" i="4"/>
  <c r="M258" i="4"/>
  <c r="L258" i="4"/>
  <c r="C258" i="4"/>
  <c r="Q257" i="4"/>
  <c r="O257" i="4"/>
  <c r="N257" i="4"/>
  <c r="M257" i="4"/>
  <c r="L257" i="4"/>
  <c r="C257" i="4"/>
  <c r="Q256" i="4"/>
  <c r="O256" i="4"/>
  <c r="N256" i="4"/>
  <c r="M256" i="4"/>
  <c r="L256" i="4"/>
  <c r="C256" i="4"/>
  <c r="Q255" i="4"/>
  <c r="P255" i="4"/>
  <c r="O255" i="4"/>
  <c r="N255" i="4"/>
  <c r="M255" i="4"/>
  <c r="L255" i="4"/>
  <c r="C255" i="4"/>
  <c r="Q254" i="4"/>
  <c r="O254" i="4"/>
  <c r="N254" i="4"/>
  <c r="M254" i="4"/>
  <c r="L254" i="4"/>
  <c r="C254" i="4"/>
  <c r="Q253" i="4"/>
  <c r="O253" i="4"/>
  <c r="N253" i="4"/>
  <c r="M253" i="4"/>
  <c r="L253" i="4"/>
  <c r="C253" i="4"/>
  <c r="Q252" i="4"/>
  <c r="O252" i="4"/>
  <c r="P252" i="4" s="1"/>
  <c r="N252" i="4"/>
  <c r="M252" i="4"/>
  <c r="L252" i="4"/>
  <c r="C252" i="4"/>
  <c r="Q251" i="4"/>
  <c r="O251" i="4"/>
  <c r="N251" i="4"/>
  <c r="M251" i="4"/>
  <c r="L251" i="4"/>
  <c r="C251" i="4"/>
  <c r="Q250" i="4"/>
  <c r="O250" i="4"/>
  <c r="N250" i="4"/>
  <c r="M250" i="4"/>
  <c r="L250" i="4"/>
  <c r="C250" i="4"/>
  <c r="Q249" i="4"/>
  <c r="O249" i="4"/>
  <c r="N249" i="4"/>
  <c r="M249" i="4"/>
  <c r="L249" i="4"/>
  <c r="C249" i="4"/>
  <c r="Q248" i="4"/>
  <c r="O248" i="4"/>
  <c r="N248" i="4"/>
  <c r="M248" i="4"/>
  <c r="L248" i="4"/>
  <c r="C248" i="4"/>
  <c r="Q247" i="4"/>
  <c r="O247" i="4"/>
  <c r="N247" i="4"/>
  <c r="M247" i="4"/>
  <c r="L247" i="4"/>
  <c r="C247" i="4"/>
  <c r="Q246" i="4"/>
  <c r="O246" i="4"/>
  <c r="P246" i="4" s="1"/>
  <c r="N246" i="4"/>
  <c r="M246" i="4"/>
  <c r="L246" i="4"/>
  <c r="C246" i="4"/>
  <c r="Q245" i="4"/>
  <c r="O245" i="4"/>
  <c r="N245" i="4"/>
  <c r="M245" i="4"/>
  <c r="L245" i="4"/>
  <c r="C245" i="4"/>
  <c r="Q244" i="4"/>
  <c r="O244" i="4"/>
  <c r="N244" i="4"/>
  <c r="M244" i="4"/>
  <c r="L244" i="4"/>
  <c r="C244" i="4"/>
  <c r="Q243" i="4"/>
  <c r="O243" i="4"/>
  <c r="N243" i="4"/>
  <c r="M243" i="4"/>
  <c r="L243" i="4"/>
  <c r="C243" i="4"/>
  <c r="Q242" i="4"/>
  <c r="O242" i="4"/>
  <c r="P242" i="4" s="1"/>
  <c r="N242" i="4"/>
  <c r="M242" i="4"/>
  <c r="L242" i="4"/>
  <c r="C242" i="4"/>
  <c r="Q241" i="4"/>
  <c r="O241" i="4"/>
  <c r="P241" i="4" s="1"/>
  <c r="N241" i="4"/>
  <c r="M241" i="4"/>
  <c r="L241" i="4"/>
  <c r="C241" i="4"/>
  <c r="Q240" i="4"/>
  <c r="O240" i="4"/>
  <c r="N240" i="4"/>
  <c r="M240" i="4"/>
  <c r="P240" i="4" s="1"/>
  <c r="L240" i="4"/>
  <c r="C240" i="4"/>
  <c r="Q239" i="4"/>
  <c r="O239" i="4"/>
  <c r="N239" i="4"/>
  <c r="M239" i="4"/>
  <c r="L239" i="4"/>
  <c r="C239" i="4"/>
  <c r="Q238" i="4"/>
  <c r="O238" i="4"/>
  <c r="N238" i="4"/>
  <c r="M238" i="4"/>
  <c r="L238" i="4"/>
  <c r="C238" i="4"/>
  <c r="Q237" i="4"/>
  <c r="O237" i="4"/>
  <c r="N237" i="4"/>
  <c r="M237" i="4"/>
  <c r="L237" i="4"/>
  <c r="C237" i="4"/>
  <c r="Q236" i="4"/>
  <c r="O236" i="4"/>
  <c r="N236" i="4"/>
  <c r="M236" i="4"/>
  <c r="L236" i="4"/>
  <c r="C236" i="4"/>
  <c r="Q235" i="4"/>
  <c r="O235" i="4"/>
  <c r="N235" i="4"/>
  <c r="M235" i="4"/>
  <c r="L235" i="4"/>
  <c r="C235" i="4"/>
  <c r="Q234" i="4"/>
  <c r="O234" i="4"/>
  <c r="N234" i="4"/>
  <c r="M234" i="4"/>
  <c r="L234" i="4"/>
  <c r="C234" i="4"/>
  <c r="Q233" i="4"/>
  <c r="O233" i="4"/>
  <c r="N233" i="4"/>
  <c r="M233" i="4"/>
  <c r="L233" i="4"/>
  <c r="C233" i="4"/>
  <c r="Q232" i="4"/>
  <c r="O232" i="4"/>
  <c r="N232" i="4"/>
  <c r="M232" i="4"/>
  <c r="L232" i="4"/>
  <c r="C232" i="4"/>
  <c r="Q231" i="4"/>
  <c r="O231" i="4"/>
  <c r="N231" i="4"/>
  <c r="M231" i="4"/>
  <c r="L231" i="4"/>
  <c r="C231" i="4"/>
  <c r="Q230" i="4"/>
  <c r="O230" i="4"/>
  <c r="N230" i="4"/>
  <c r="M230" i="4"/>
  <c r="L230" i="4"/>
  <c r="C230" i="4"/>
  <c r="Q229" i="4"/>
  <c r="O229" i="4"/>
  <c r="N229" i="4"/>
  <c r="M229" i="4"/>
  <c r="L229" i="4"/>
  <c r="C229" i="4"/>
  <c r="Q228" i="4"/>
  <c r="O228" i="4"/>
  <c r="N228" i="4"/>
  <c r="M228" i="4"/>
  <c r="L228" i="4"/>
  <c r="C228" i="4"/>
  <c r="Q227" i="4"/>
  <c r="O227" i="4"/>
  <c r="N227" i="4"/>
  <c r="M227" i="4"/>
  <c r="L227" i="4"/>
  <c r="C227" i="4"/>
  <c r="Q226" i="4"/>
  <c r="O226" i="4"/>
  <c r="P226" i="4" s="1"/>
  <c r="N226" i="4"/>
  <c r="M226" i="4"/>
  <c r="L226" i="4"/>
  <c r="C226" i="4"/>
  <c r="Q225" i="4"/>
  <c r="O225" i="4"/>
  <c r="N225" i="4"/>
  <c r="M225" i="4"/>
  <c r="L225" i="4"/>
  <c r="C225" i="4"/>
  <c r="Q224" i="4"/>
  <c r="O224" i="4"/>
  <c r="N224" i="4"/>
  <c r="M224" i="4"/>
  <c r="L224" i="4"/>
  <c r="C224" i="4"/>
  <c r="Q223" i="4"/>
  <c r="O223" i="4"/>
  <c r="N223" i="4"/>
  <c r="M223" i="4"/>
  <c r="L223" i="4"/>
  <c r="C223" i="4"/>
  <c r="Q222" i="4"/>
  <c r="O222" i="4"/>
  <c r="P222" i="4" s="1"/>
  <c r="N222" i="4"/>
  <c r="M222" i="4"/>
  <c r="L222" i="4"/>
  <c r="C222" i="4"/>
  <c r="Q221" i="4"/>
  <c r="O221" i="4"/>
  <c r="P221" i="4" s="1"/>
  <c r="N221" i="4"/>
  <c r="M221" i="4"/>
  <c r="L221" i="4"/>
  <c r="C221" i="4"/>
  <c r="Q220" i="4"/>
  <c r="O220" i="4"/>
  <c r="N220" i="4"/>
  <c r="M220" i="4"/>
  <c r="L220" i="4"/>
  <c r="C220" i="4"/>
  <c r="Q219" i="4"/>
  <c r="O219" i="4"/>
  <c r="N219" i="4"/>
  <c r="M219" i="4"/>
  <c r="L219" i="4"/>
  <c r="C219" i="4"/>
  <c r="Q218" i="4"/>
  <c r="O218" i="4"/>
  <c r="N218" i="4"/>
  <c r="M218" i="4"/>
  <c r="L218" i="4"/>
  <c r="C218" i="4"/>
  <c r="Q217" i="4"/>
  <c r="O217" i="4"/>
  <c r="N217" i="4"/>
  <c r="M217" i="4"/>
  <c r="L217" i="4"/>
  <c r="C217" i="4"/>
  <c r="Q216" i="4"/>
  <c r="O216" i="4"/>
  <c r="P216" i="4" s="1"/>
  <c r="N216" i="4"/>
  <c r="M216" i="4"/>
  <c r="L216" i="4"/>
  <c r="C216" i="4"/>
  <c r="Q215" i="4"/>
  <c r="O215" i="4"/>
  <c r="N215" i="4"/>
  <c r="M215" i="4"/>
  <c r="L215" i="4"/>
  <c r="C215" i="4"/>
  <c r="Q214" i="4"/>
  <c r="O214" i="4"/>
  <c r="N214" i="4"/>
  <c r="M214" i="4"/>
  <c r="L214" i="4"/>
  <c r="C214" i="4"/>
  <c r="Q213" i="4"/>
  <c r="O213" i="4"/>
  <c r="N213" i="4"/>
  <c r="M213" i="4"/>
  <c r="P213" i="4" s="1"/>
  <c r="L213" i="4"/>
  <c r="C213" i="4"/>
  <c r="Q212" i="4"/>
  <c r="O212" i="4"/>
  <c r="N212" i="4"/>
  <c r="M212" i="4"/>
  <c r="L212" i="4"/>
  <c r="C212" i="4"/>
  <c r="Q211" i="4"/>
  <c r="O211" i="4"/>
  <c r="N211" i="4"/>
  <c r="M211" i="4"/>
  <c r="L211" i="4"/>
  <c r="C211" i="4"/>
  <c r="Q210" i="4"/>
  <c r="O210" i="4"/>
  <c r="N210" i="4"/>
  <c r="M210" i="4"/>
  <c r="L210" i="4"/>
  <c r="C210" i="4"/>
  <c r="Q209" i="4"/>
  <c r="O209" i="4"/>
  <c r="N209" i="4"/>
  <c r="M209" i="4"/>
  <c r="L209" i="4"/>
  <c r="C209" i="4"/>
  <c r="Q208" i="4"/>
  <c r="O208" i="4"/>
  <c r="N208" i="4"/>
  <c r="M208" i="4"/>
  <c r="L208" i="4"/>
  <c r="C208" i="4"/>
  <c r="Q207" i="4"/>
  <c r="O207" i="4"/>
  <c r="N207" i="4"/>
  <c r="M207" i="4"/>
  <c r="L207" i="4"/>
  <c r="C207" i="4"/>
  <c r="Q206" i="4"/>
  <c r="O206" i="4"/>
  <c r="N206" i="4"/>
  <c r="M206" i="4"/>
  <c r="L206" i="4"/>
  <c r="C206" i="4"/>
  <c r="Q205" i="4"/>
  <c r="O205" i="4"/>
  <c r="N205" i="4"/>
  <c r="M205" i="4"/>
  <c r="L205" i="4"/>
  <c r="C205" i="4"/>
  <c r="Q204" i="4"/>
  <c r="O204" i="4"/>
  <c r="N204" i="4"/>
  <c r="M204" i="4"/>
  <c r="L204" i="4"/>
  <c r="C204" i="4"/>
  <c r="Q203" i="4"/>
  <c r="O203" i="4"/>
  <c r="N203" i="4"/>
  <c r="M203" i="4"/>
  <c r="L203" i="4"/>
  <c r="C203" i="4"/>
  <c r="Q202" i="4"/>
  <c r="O202" i="4"/>
  <c r="N202" i="4"/>
  <c r="M202" i="4"/>
  <c r="L202" i="4"/>
  <c r="C202" i="4"/>
  <c r="Q201" i="4"/>
  <c r="O201" i="4"/>
  <c r="P201" i="4" s="1"/>
  <c r="N201" i="4"/>
  <c r="M201" i="4"/>
  <c r="L201" i="4"/>
  <c r="C201" i="4"/>
  <c r="Q200" i="4"/>
  <c r="O200" i="4"/>
  <c r="P200" i="4" s="1"/>
  <c r="N200" i="4"/>
  <c r="M200" i="4"/>
  <c r="L200" i="4"/>
  <c r="C200" i="4"/>
  <c r="Q199" i="4"/>
  <c r="O199" i="4"/>
  <c r="N199" i="4"/>
  <c r="M199" i="4"/>
  <c r="L199" i="4"/>
  <c r="C199" i="4"/>
  <c r="Q198" i="4"/>
  <c r="O198" i="4"/>
  <c r="N198" i="4"/>
  <c r="M198" i="4"/>
  <c r="L198" i="4"/>
  <c r="C198" i="4"/>
  <c r="Q197" i="4"/>
  <c r="O197" i="4"/>
  <c r="N197" i="4"/>
  <c r="M197" i="4"/>
  <c r="L197" i="4"/>
  <c r="C197" i="4"/>
  <c r="Q196" i="4"/>
  <c r="O196" i="4"/>
  <c r="N196" i="4"/>
  <c r="M196" i="4"/>
  <c r="L196" i="4"/>
  <c r="C196" i="4"/>
  <c r="Q195" i="4"/>
  <c r="P195" i="4"/>
  <c r="O195" i="4"/>
  <c r="N195" i="4"/>
  <c r="M195" i="4"/>
  <c r="L195" i="4"/>
  <c r="C195" i="4"/>
  <c r="Q194" i="4"/>
  <c r="O194" i="4"/>
  <c r="N194" i="4"/>
  <c r="M194" i="4"/>
  <c r="L194" i="4"/>
  <c r="C194" i="4"/>
  <c r="Q193" i="4"/>
  <c r="O193" i="4"/>
  <c r="N193" i="4"/>
  <c r="M193" i="4"/>
  <c r="L193" i="4"/>
  <c r="C193" i="4"/>
  <c r="Q192" i="4"/>
  <c r="O192" i="4"/>
  <c r="N192" i="4"/>
  <c r="M192" i="4"/>
  <c r="L192" i="4"/>
  <c r="C192" i="4"/>
  <c r="Q191" i="4"/>
  <c r="O191" i="4"/>
  <c r="N191" i="4"/>
  <c r="M191" i="4"/>
  <c r="L191" i="4"/>
  <c r="C191" i="4"/>
  <c r="Q190" i="4"/>
  <c r="O190" i="4"/>
  <c r="P190" i="4" s="1"/>
  <c r="N190" i="4"/>
  <c r="M190" i="4"/>
  <c r="L190" i="4"/>
  <c r="C190" i="4"/>
  <c r="Q189" i="4"/>
  <c r="O189" i="4"/>
  <c r="N189" i="4"/>
  <c r="M189" i="4"/>
  <c r="L189" i="4"/>
  <c r="C189" i="4"/>
  <c r="Q188" i="4"/>
  <c r="O188" i="4"/>
  <c r="N188" i="4"/>
  <c r="M188" i="4"/>
  <c r="L188" i="4"/>
  <c r="C188" i="4"/>
  <c r="Q187" i="4"/>
  <c r="O187" i="4"/>
  <c r="P187" i="4" s="1"/>
  <c r="N187" i="4"/>
  <c r="M187" i="4"/>
  <c r="L187" i="4"/>
  <c r="C187" i="4"/>
  <c r="Q186" i="4"/>
  <c r="O186" i="4"/>
  <c r="N186" i="4"/>
  <c r="M186" i="4"/>
  <c r="L186" i="4"/>
  <c r="C186" i="4"/>
  <c r="Q185" i="4"/>
  <c r="O185" i="4"/>
  <c r="N185" i="4"/>
  <c r="M185" i="4"/>
  <c r="P185" i="4" s="1"/>
  <c r="L185" i="4"/>
  <c r="C185" i="4"/>
  <c r="Q184" i="4"/>
  <c r="O184" i="4"/>
  <c r="N184" i="4"/>
  <c r="M184" i="4"/>
  <c r="L184" i="4"/>
  <c r="C184" i="4"/>
  <c r="Q183" i="4"/>
  <c r="O183" i="4"/>
  <c r="P183" i="4" s="1"/>
  <c r="N183" i="4"/>
  <c r="M183" i="4"/>
  <c r="L183" i="4"/>
  <c r="C183" i="4"/>
  <c r="Q182" i="4"/>
  <c r="O182" i="4"/>
  <c r="N182" i="4"/>
  <c r="M182" i="4"/>
  <c r="L182" i="4"/>
  <c r="C182" i="4"/>
  <c r="Q181" i="4"/>
  <c r="O181" i="4"/>
  <c r="N181" i="4"/>
  <c r="M181" i="4"/>
  <c r="L181" i="4"/>
  <c r="C181" i="4"/>
  <c r="Q180" i="4"/>
  <c r="O180" i="4"/>
  <c r="N180" i="4"/>
  <c r="M180" i="4"/>
  <c r="L180" i="4"/>
  <c r="C180" i="4"/>
  <c r="Q179" i="4"/>
  <c r="O179" i="4"/>
  <c r="N179" i="4"/>
  <c r="M179" i="4"/>
  <c r="L179" i="4"/>
  <c r="C179" i="4"/>
  <c r="Q178" i="4"/>
  <c r="O178" i="4"/>
  <c r="N178" i="4"/>
  <c r="M178" i="4"/>
  <c r="L178" i="4"/>
  <c r="C178" i="4"/>
  <c r="Q177" i="4"/>
  <c r="O177" i="4"/>
  <c r="N177" i="4"/>
  <c r="M177" i="4"/>
  <c r="L177" i="4"/>
  <c r="C177" i="4"/>
  <c r="Q176" i="4"/>
  <c r="O176" i="4"/>
  <c r="N176" i="4"/>
  <c r="M176" i="4"/>
  <c r="L176" i="4"/>
  <c r="C176" i="4"/>
  <c r="Q175" i="4"/>
  <c r="O175" i="4"/>
  <c r="N175" i="4"/>
  <c r="M175" i="4"/>
  <c r="L175" i="4"/>
  <c r="C175" i="4"/>
  <c r="Q174" i="4"/>
  <c r="O174" i="4"/>
  <c r="N174" i="4"/>
  <c r="M174" i="4"/>
  <c r="L174" i="4"/>
  <c r="C174" i="4"/>
  <c r="Q173" i="4"/>
  <c r="P173" i="4"/>
  <c r="O173" i="4"/>
  <c r="N173" i="4"/>
  <c r="M173" i="4"/>
  <c r="L173" i="4"/>
  <c r="C173" i="4"/>
  <c r="Q172" i="4"/>
  <c r="O172" i="4"/>
  <c r="N172" i="4"/>
  <c r="M172" i="4"/>
  <c r="L172" i="4"/>
  <c r="C172" i="4"/>
  <c r="Q171" i="4"/>
  <c r="O171" i="4"/>
  <c r="N171" i="4"/>
  <c r="M171" i="4"/>
  <c r="L171" i="4"/>
  <c r="C171" i="4"/>
  <c r="Q170" i="4"/>
  <c r="O170" i="4"/>
  <c r="P170" i="4" s="1"/>
  <c r="N170" i="4"/>
  <c r="M170" i="4"/>
  <c r="L170" i="4"/>
  <c r="C170" i="4"/>
  <c r="Q169" i="4"/>
  <c r="O169" i="4"/>
  <c r="N169" i="4"/>
  <c r="M169" i="4"/>
  <c r="L169" i="4"/>
  <c r="C169" i="4"/>
  <c r="Q168" i="4"/>
  <c r="O168" i="4"/>
  <c r="N168" i="4"/>
  <c r="M168" i="4"/>
  <c r="L168" i="4"/>
  <c r="C168" i="4"/>
  <c r="Q167" i="4"/>
  <c r="O167" i="4"/>
  <c r="N167" i="4"/>
  <c r="M167" i="4"/>
  <c r="L167" i="4"/>
  <c r="C167" i="4"/>
  <c r="Q166" i="4"/>
  <c r="O166" i="4"/>
  <c r="P166" i="4" s="1"/>
  <c r="N166" i="4"/>
  <c r="M166" i="4"/>
  <c r="L166" i="4"/>
  <c r="C166" i="4"/>
  <c r="Q165" i="4"/>
  <c r="O165" i="4"/>
  <c r="P165" i="4" s="1"/>
  <c r="N165" i="4"/>
  <c r="M165" i="4"/>
  <c r="L165" i="4"/>
  <c r="C165" i="4"/>
  <c r="Q164" i="4"/>
  <c r="O164" i="4"/>
  <c r="N164" i="4"/>
  <c r="M164" i="4"/>
  <c r="L164" i="4"/>
  <c r="C164" i="4"/>
  <c r="Q163" i="4"/>
  <c r="O163" i="4"/>
  <c r="P163" i="4" s="1"/>
  <c r="N163" i="4"/>
  <c r="M163" i="4"/>
  <c r="L163" i="4"/>
  <c r="C163" i="4"/>
  <c r="Q162" i="4"/>
  <c r="O162" i="4"/>
  <c r="N162" i="4"/>
  <c r="M162" i="4"/>
  <c r="L162" i="4"/>
  <c r="C162" i="4"/>
  <c r="Q161" i="4"/>
  <c r="O161" i="4"/>
  <c r="N161" i="4"/>
  <c r="M161" i="4"/>
  <c r="L161" i="4"/>
  <c r="C161" i="4"/>
  <c r="Q160" i="4"/>
  <c r="O160" i="4"/>
  <c r="N160" i="4"/>
  <c r="M160" i="4"/>
  <c r="L160" i="4"/>
  <c r="C160" i="4"/>
  <c r="Q159" i="4"/>
  <c r="O159" i="4"/>
  <c r="N159" i="4"/>
  <c r="M159" i="4"/>
  <c r="L159" i="4"/>
  <c r="C159" i="4"/>
  <c r="Q158" i="4"/>
  <c r="O158" i="4"/>
  <c r="N158" i="4"/>
  <c r="M158" i="4"/>
  <c r="L158" i="4"/>
  <c r="C158" i="4"/>
  <c r="Q157" i="4"/>
  <c r="O157" i="4"/>
  <c r="P157" i="4" s="1"/>
  <c r="N157" i="4"/>
  <c r="M157" i="4"/>
  <c r="L157" i="4"/>
  <c r="C157" i="4"/>
  <c r="Q156" i="4"/>
  <c r="O156" i="4"/>
  <c r="N156" i="4"/>
  <c r="M156" i="4"/>
  <c r="L156" i="4"/>
  <c r="C156" i="4"/>
  <c r="Q155" i="4"/>
  <c r="O155" i="4"/>
  <c r="N155" i="4"/>
  <c r="M155" i="4"/>
  <c r="L155" i="4"/>
  <c r="C155" i="4"/>
  <c r="Q154" i="4"/>
  <c r="O154" i="4"/>
  <c r="N154" i="4"/>
  <c r="M154" i="4"/>
  <c r="P154" i="4" s="1"/>
  <c r="L154" i="4"/>
  <c r="C154" i="4"/>
  <c r="Q153" i="4"/>
  <c r="O153" i="4"/>
  <c r="N153" i="4"/>
  <c r="M153" i="4"/>
  <c r="L153" i="4"/>
  <c r="C153" i="4"/>
  <c r="Q152" i="4"/>
  <c r="O152" i="4"/>
  <c r="N152" i="4"/>
  <c r="M152" i="4"/>
  <c r="L152" i="4"/>
  <c r="C152" i="4"/>
  <c r="Q151" i="4"/>
  <c r="O151" i="4"/>
  <c r="N151" i="4"/>
  <c r="M151" i="4"/>
  <c r="L151" i="4"/>
  <c r="C151" i="4"/>
  <c r="Q150" i="4"/>
  <c r="O150" i="4"/>
  <c r="N150" i="4"/>
  <c r="M150" i="4"/>
  <c r="L150" i="4"/>
  <c r="C150" i="4"/>
  <c r="Q149" i="4"/>
  <c r="O149" i="4"/>
  <c r="N149" i="4"/>
  <c r="M149" i="4"/>
  <c r="L149" i="4"/>
  <c r="C149" i="4"/>
  <c r="Q148" i="4"/>
  <c r="O148" i="4"/>
  <c r="P148" i="4" s="1"/>
  <c r="N148" i="4"/>
  <c r="M148" i="4"/>
  <c r="L148" i="4"/>
  <c r="C148" i="4"/>
  <c r="Q147" i="4"/>
  <c r="O147" i="4"/>
  <c r="N147" i="4"/>
  <c r="M147" i="4"/>
  <c r="L147" i="4"/>
  <c r="C147" i="4"/>
  <c r="Q146" i="4"/>
  <c r="O146" i="4"/>
  <c r="N146" i="4"/>
  <c r="M146" i="4"/>
  <c r="L146" i="4"/>
  <c r="C146" i="4"/>
  <c r="Q145" i="4"/>
  <c r="O145" i="4"/>
  <c r="N145" i="4"/>
  <c r="M145" i="4"/>
  <c r="L145" i="4"/>
  <c r="C145" i="4"/>
  <c r="Q144" i="4"/>
  <c r="O144" i="4"/>
  <c r="P144" i="4" s="1"/>
  <c r="N144" i="4"/>
  <c r="M144" i="4"/>
  <c r="L144" i="4"/>
  <c r="C144" i="4"/>
  <c r="Q143" i="4"/>
  <c r="O143" i="4"/>
  <c r="N143" i="4"/>
  <c r="M143" i="4"/>
  <c r="L143" i="4"/>
  <c r="C143" i="4"/>
  <c r="Q142" i="4"/>
  <c r="O142" i="4"/>
  <c r="N142" i="4"/>
  <c r="M142" i="4"/>
  <c r="L142" i="4"/>
  <c r="C142" i="4"/>
  <c r="Q141" i="4"/>
  <c r="O141" i="4"/>
  <c r="N141" i="4"/>
  <c r="M141" i="4"/>
  <c r="L141" i="4"/>
  <c r="C141" i="4"/>
  <c r="Q140" i="4"/>
  <c r="O140" i="4"/>
  <c r="N140" i="4"/>
  <c r="M140" i="4"/>
  <c r="L140" i="4"/>
  <c r="C140" i="4"/>
  <c r="Q139" i="4"/>
  <c r="O139" i="4"/>
  <c r="N139" i="4"/>
  <c r="M139" i="4"/>
  <c r="L139" i="4"/>
  <c r="C139" i="4"/>
  <c r="Q138" i="4"/>
  <c r="O138" i="4"/>
  <c r="N138" i="4"/>
  <c r="M138" i="4"/>
  <c r="L138" i="4"/>
  <c r="C138" i="4"/>
  <c r="Q137" i="4"/>
  <c r="O137" i="4"/>
  <c r="N137" i="4"/>
  <c r="M137" i="4"/>
  <c r="L137" i="4"/>
  <c r="C137" i="4"/>
  <c r="Q136" i="4"/>
  <c r="O136" i="4"/>
  <c r="N136" i="4"/>
  <c r="M136" i="4"/>
  <c r="L136" i="4"/>
  <c r="C136" i="4"/>
  <c r="Q135" i="4"/>
  <c r="O135" i="4"/>
  <c r="N135" i="4"/>
  <c r="M135" i="4"/>
  <c r="L135" i="4"/>
  <c r="C135" i="4"/>
  <c r="Q134" i="4"/>
  <c r="O134" i="4"/>
  <c r="N134" i="4"/>
  <c r="M134" i="4"/>
  <c r="L134" i="4"/>
  <c r="C134" i="4"/>
  <c r="Q133" i="4"/>
  <c r="O133" i="4"/>
  <c r="N133" i="4"/>
  <c r="M133" i="4"/>
  <c r="L133" i="4"/>
  <c r="C133" i="4"/>
  <c r="Q132" i="4"/>
  <c r="O132" i="4"/>
  <c r="N132" i="4"/>
  <c r="M132" i="4"/>
  <c r="P132" i="4" s="1"/>
  <c r="L132" i="4"/>
  <c r="C132" i="4"/>
  <c r="Q131" i="4"/>
  <c r="O131" i="4"/>
  <c r="P131" i="4" s="1"/>
  <c r="N131" i="4"/>
  <c r="M131" i="4"/>
  <c r="L131" i="4"/>
  <c r="C131" i="4"/>
  <c r="Q130" i="4"/>
  <c r="O130" i="4"/>
  <c r="N130" i="4"/>
  <c r="M130" i="4"/>
  <c r="L130" i="4"/>
  <c r="C130" i="4"/>
  <c r="Q129" i="4"/>
  <c r="O129" i="4"/>
  <c r="N129" i="4"/>
  <c r="M129" i="4"/>
  <c r="L129" i="4"/>
  <c r="C129" i="4"/>
  <c r="Q128" i="4"/>
  <c r="O128" i="4"/>
  <c r="N128" i="4"/>
  <c r="M128" i="4"/>
  <c r="L128" i="4"/>
  <c r="C128" i="4"/>
  <c r="Q127" i="4"/>
  <c r="O127" i="4"/>
  <c r="P127" i="4" s="1"/>
  <c r="N127" i="4"/>
  <c r="M127" i="4"/>
  <c r="L127" i="4"/>
  <c r="C127" i="4"/>
  <c r="Q126" i="4"/>
  <c r="O126" i="4"/>
  <c r="N126" i="4"/>
  <c r="M126" i="4"/>
  <c r="P126" i="4" s="1"/>
  <c r="L126" i="4"/>
  <c r="C126" i="4"/>
  <c r="Q125" i="4"/>
  <c r="O125" i="4"/>
  <c r="N125" i="4"/>
  <c r="M125" i="4"/>
  <c r="L125" i="4"/>
  <c r="C125" i="4"/>
  <c r="Q124" i="4"/>
  <c r="O124" i="4"/>
  <c r="N124" i="4"/>
  <c r="M124" i="4"/>
  <c r="L124" i="4"/>
  <c r="C124" i="4"/>
  <c r="Q123" i="4"/>
  <c r="O123" i="4"/>
  <c r="N123" i="4"/>
  <c r="M123" i="4"/>
  <c r="L123" i="4"/>
  <c r="C123" i="4"/>
  <c r="Q122" i="4"/>
  <c r="O122" i="4"/>
  <c r="N122" i="4"/>
  <c r="M122" i="4"/>
  <c r="L122" i="4"/>
  <c r="C122" i="4"/>
  <c r="Q121" i="4"/>
  <c r="O121" i="4"/>
  <c r="N121" i="4"/>
  <c r="M121" i="4"/>
  <c r="L121" i="4"/>
  <c r="C121" i="4"/>
  <c r="Q120" i="4"/>
  <c r="O120" i="4"/>
  <c r="N120" i="4"/>
  <c r="M120" i="4"/>
  <c r="L120" i="4"/>
  <c r="C120" i="4"/>
  <c r="Q119" i="4"/>
  <c r="O119" i="4"/>
  <c r="P119" i="4" s="1"/>
  <c r="N119" i="4"/>
  <c r="M119" i="4"/>
  <c r="L119" i="4"/>
  <c r="C119" i="4"/>
  <c r="Q118" i="4"/>
  <c r="O118" i="4"/>
  <c r="N118" i="4"/>
  <c r="M118" i="4"/>
  <c r="L118" i="4"/>
  <c r="C118" i="4"/>
  <c r="Q117" i="4"/>
  <c r="O117" i="4"/>
  <c r="N117" i="4"/>
  <c r="M117" i="4"/>
  <c r="L117" i="4"/>
  <c r="C117" i="4"/>
  <c r="Q116" i="4"/>
  <c r="P116" i="4"/>
  <c r="O116" i="4"/>
  <c r="N116" i="4"/>
  <c r="M116" i="4"/>
  <c r="L116" i="4"/>
  <c r="C116" i="4"/>
  <c r="Q115" i="4"/>
  <c r="O115" i="4"/>
  <c r="N115" i="4"/>
  <c r="M115" i="4"/>
  <c r="L115" i="4"/>
  <c r="C115" i="4"/>
  <c r="Q114" i="4"/>
  <c r="O114" i="4"/>
  <c r="N114" i="4"/>
  <c r="M114" i="4"/>
  <c r="L114" i="4"/>
  <c r="C114" i="4"/>
  <c r="Q113" i="4"/>
  <c r="O113" i="4"/>
  <c r="N113" i="4"/>
  <c r="M113" i="4"/>
  <c r="L113" i="4"/>
  <c r="C113" i="4"/>
  <c r="Q112" i="4"/>
  <c r="O112" i="4"/>
  <c r="N112" i="4"/>
  <c r="M112" i="4"/>
  <c r="L112" i="4"/>
  <c r="C112" i="4"/>
  <c r="Q111" i="4"/>
  <c r="O111" i="4"/>
  <c r="N111" i="4"/>
  <c r="M111" i="4"/>
  <c r="L111" i="4"/>
  <c r="C111" i="4"/>
  <c r="Q110" i="4"/>
  <c r="O110" i="4"/>
  <c r="N110" i="4"/>
  <c r="M110" i="4"/>
  <c r="L110" i="4"/>
  <c r="C110" i="4"/>
  <c r="Q109" i="4"/>
  <c r="O109" i="4"/>
  <c r="N109" i="4"/>
  <c r="M109" i="4"/>
  <c r="L109" i="4"/>
  <c r="C109" i="4"/>
  <c r="Q108" i="4"/>
  <c r="O108" i="4"/>
  <c r="N108" i="4"/>
  <c r="M108" i="4"/>
  <c r="L108" i="4"/>
  <c r="C108" i="4"/>
  <c r="Q107" i="4"/>
  <c r="O107" i="4"/>
  <c r="N107" i="4"/>
  <c r="M107" i="4"/>
  <c r="L107" i="4"/>
  <c r="C107" i="4"/>
  <c r="Q106" i="4"/>
  <c r="O106" i="4"/>
  <c r="P106" i="4" s="1"/>
  <c r="N106" i="4"/>
  <c r="M106" i="4"/>
  <c r="L106" i="4"/>
  <c r="C106" i="4"/>
  <c r="Q105" i="4"/>
  <c r="O105" i="4"/>
  <c r="N105" i="4"/>
  <c r="M105" i="4"/>
  <c r="L105" i="4"/>
  <c r="C105" i="4"/>
  <c r="Q104" i="4"/>
  <c r="O104" i="4"/>
  <c r="N104" i="4"/>
  <c r="M104" i="4"/>
  <c r="L104" i="4"/>
  <c r="C104" i="4"/>
  <c r="Q103" i="4"/>
  <c r="O103" i="4"/>
  <c r="N103" i="4"/>
  <c r="M103" i="4"/>
  <c r="L103" i="4"/>
  <c r="C103" i="4"/>
  <c r="Q102" i="4"/>
  <c r="O102" i="4"/>
  <c r="N102" i="4"/>
  <c r="M102" i="4"/>
  <c r="L102" i="4"/>
  <c r="C102" i="4"/>
  <c r="Q101" i="4"/>
  <c r="O101" i="4"/>
  <c r="P101" i="4" s="1"/>
  <c r="N101" i="4"/>
  <c r="M101" i="4"/>
  <c r="L101" i="4"/>
  <c r="C101" i="4"/>
  <c r="Q100" i="4"/>
  <c r="O100" i="4"/>
  <c r="N100" i="4"/>
  <c r="M100" i="4"/>
  <c r="L100" i="4"/>
  <c r="C100" i="4"/>
  <c r="Q99" i="4"/>
  <c r="O99" i="4"/>
  <c r="N99" i="4"/>
  <c r="M99" i="4"/>
  <c r="L99" i="4"/>
  <c r="C99" i="4"/>
  <c r="Q98" i="4"/>
  <c r="O98" i="4"/>
  <c r="N98" i="4"/>
  <c r="M98" i="4"/>
  <c r="L98" i="4"/>
  <c r="C98" i="4"/>
  <c r="Q97" i="4"/>
  <c r="O97" i="4"/>
  <c r="N97" i="4"/>
  <c r="M97" i="4"/>
  <c r="L97" i="4"/>
  <c r="C97" i="4"/>
  <c r="Q96" i="4"/>
  <c r="O96" i="4"/>
  <c r="N96" i="4"/>
  <c r="M96" i="4"/>
  <c r="L96" i="4"/>
  <c r="C96" i="4"/>
  <c r="Q95" i="4"/>
  <c r="O95" i="4"/>
  <c r="N95" i="4"/>
  <c r="M95" i="4"/>
  <c r="L95" i="4"/>
  <c r="C95" i="4"/>
  <c r="Q94" i="4"/>
  <c r="O94" i="4"/>
  <c r="N94" i="4"/>
  <c r="M94" i="4"/>
  <c r="L94" i="4"/>
  <c r="C94" i="4"/>
  <c r="Q93" i="4"/>
  <c r="O93" i="4"/>
  <c r="N93" i="4"/>
  <c r="M93" i="4"/>
  <c r="L93" i="4"/>
  <c r="C93" i="4"/>
  <c r="Q92" i="4"/>
  <c r="O92" i="4"/>
  <c r="N92" i="4"/>
  <c r="M92" i="4"/>
  <c r="P92" i="4" s="1"/>
  <c r="L92" i="4"/>
  <c r="C92" i="4"/>
  <c r="Q91" i="4"/>
  <c r="O91" i="4"/>
  <c r="P91" i="4" s="1"/>
  <c r="N91" i="4"/>
  <c r="M91" i="4"/>
  <c r="L91" i="4"/>
  <c r="C91" i="4"/>
  <c r="Q90" i="4"/>
  <c r="O90" i="4"/>
  <c r="N90" i="4"/>
  <c r="M90" i="4"/>
  <c r="L90" i="4"/>
  <c r="C90" i="4"/>
  <c r="Q89" i="4"/>
  <c r="O89" i="4"/>
  <c r="N89" i="4"/>
  <c r="M89" i="4"/>
  <c r="L89" i="4"/>
  <c r="C89" i="4"/>
  <c r="Q88" i="4"/>
  <c r="O88" i="4"/>
  <c r="N88" i="4"/>
  <c r="M88" i="4"/>
  <c r="L88" i="4"/>
  <c r="C88" i="4"/>
  <c r="Q87" i="4"/>
  <c r="O87" i="4"/>
  <c r="N87" i="4"/>
  <c r="M87" i="4"/>
  <c r="L87" i="4"/>
  <c r="C87" i="4"/>
  <c r="Q86" i="4"/>
  <c r="O86" i="4"/>
  <c r="P86" i="4" s="1"/>
  <c r="N86" i="4"/>
  <c r="M86" i="4"/>
  <c r="L86" i="4"/>
  <c r="C86" i="4"/>
  <c r="Q85" i="4"/>
  <c r="O85" i="4"/>
  <c r="N85" i="4"/>
  <c r="M85" i="4"/>
  <c r="L85" i="4"/>
  <c r="C85" i="4"/>
  <c r="Q84" i="4"/>
  <c r="O84" i="4"/>
  <c r="N84" i="4"/>
  <c r="M84" i="4"/>
  <c r="L84" i="4"/>
  <c r="C84" i="4"/>
  <c r="Q83" i="4"/>
  <c r="O83" i="4"/>
  <c r="N83" i="4"/>
  <c r="M83" i="4"/>
  <c r="P83" i="4" s="1"/>
  <c r="L83" i="4"/>
  <c r="C83" i="4"/>
  <c r="Q82" i="4"/>
  <c r="O82" i="4"/>
  <c r="N82" i="4"/>
  <c r="M82" i="4"/>
  <c r="L82" i="4"/>
  <c r="C82" i="4"/>
  <c r="Q81" i="4"/>
  <c r="O81" i="4"/>
  <c r="P81" i="4" s="1"/>
  <c r="N81" i="4"/>
  <c r="M81" i="4"/>
  <c r="L81" i="4"/>
  <c r="C81" i="4"/>
  <c r="Q80" i="4"/>
  <c r="P80" i="4"/>
  <c r="O80" i="4"/>
  <c r="N80" i="4"/>
  <c r="M80" i="4"/>
  <c r="L80" i="4"/>
  <c r="C80" i="4"/>
  <c r="Q79" i="4"/>
  <c r="O79" i="4"/>
  <c r="N79" i="4"/>
  <c r="M79" i="4"/>
  <c r="L79" i="4"/>
  <c r="C79" i="4"/>
  <c r="Q78" i="4"/>
  <c r="O78" i="4"/>
  <c r="P78" i="4" s="1"/>
  <c r="N78" i="4"/>
  <c r="M78" i="4"/>
  <c r="L78" i="4"/>
  <c r="C78" i="4"/>
  <c r="Q77" i="4"/>
  <c r="O77" i="4"/>
  <c r="N77" i="4"/>
  <c r="M77" i="4"/>
  <c r="L77" i="4"/>
  <c r="C77" i="4"/>
  <c r="Q76" i="4"/>
  <c r="O76" i="4"/>
  <c r="N76" i="4"/>
  <c r="M76" i="4"/>
  <c r="L76" i="4"/>
  <c r="C76" i="4"/>
  <c r="Q75" i="4"/>
  <c r="O75" i="4"/>
  <c r="P75" i="4" s="1"/>
  <c r="N75" i="4"/>
  <c r="M75" i="4"/>
  <c r="L75" i="4"/>
  <c r="C75" i="4"/>
  <c r="Q74" i="4"/>
  <c r="O74" i="4"/>
  <c r="N74" i="4"/>
  <c r="M74" i="4"/>
  <c r="L74" i="4"/>
  <c r="C74" i="4"/>
  <c r="Q73" i="4"/>
  <c r="O73" i="4"/>
  <c r="P73" i="4" s="1"/>
  <c r="N73" i="4"/>
  <c r="M73" i="4"/>
  <c r="L73" i="4"/>
  <c r="C73" i="4"/>
  <c r="Q72" i="4"/>
  <c r="O72" i="4"/>
  <c r="N72" i="4"/>
  <c r="M72" i="4"/>
  <c r="P72" i="4" s="1"/>
  <c r="L72" i="4"/>
  <c r="C72" i="4"/>
  <c r="Q71" i="4"/>
  <c r="O71" i="4"/>
  <c r="N71" i="4"/>
  <c r="M71" i="4"/>
  <c r="L71" i="4"/>
  <c r="C71" i="4"/>
  <c r="Q70" i="4"/>
  <c r="O70" i="4"/>
  <c r="N70" i="4"/>
  <c r="M70" i="4"/>
  <c r="L70" i="4"/>
  <c r="C70" i="4"/>
  <c r="Q69" i="4"/>
  <c r="O69" i="4"/>
  <c r="N69" i="4"/>
  <c r="M69" i="4"/>
  <c r="L69" i="4"/>
  <c r="C69" i="4"/>
  <c r="Q68" i="4"/>
  <c r="O68" i="4"/>
  <c r="N68" i="4"/>
  <c r="M68" i="4"/>
  <c r="L68" i="4"/>
  <c r="C68" i="4"/>
  <c r="Q67" i="4"/>
  <c r="O67" i="4"/>
  <c r="N67" i="4"/>
  <c r="M67" i="4"/>
  <c r="P67" i="4" s="1"/>
  <c r="L67" i="4"/>
  <c r="C67" i="4"/>
  <c r="Q66" i="4"/>
  <c r="O66" i="4"/>
  <c r="N66" i="4"/>
  <c r="M66" i="4"/>
  <c r="L66" i="4"/>
  <c r="C66" i="4"/>
  <c r="Q65" i="4"/>
  <c r="O65" i="4"/>
  <c r="N65" i="4"/>
  <c r="M65" i="4"/>
  <c r="P65" i="4" s="1"/>
  <c r="L65" i="4"/>
  <c r="C65" i="4"/>
  <c r="Q64" i="4"/>
  <c r="O64" i="4"/>
  <c r="N64" i="4"/>
  <c r="M64" i="4"/>
  <c r="L64" i="4"/>
  <c r="C64" i="4"/>
  <c r="Q63" i="4"/>
  <c r="O63" i="4"/>
  <c r="N63" i="4"/>
  <c r="M63" i="4"/>
  <c r="L63" i="4"/>
  <c r="C63" i="4"/>
  <c r="Q62" i="4"/>
  <c r="O62" i="4"/>
  <c r="P62" i="4" s="1"/>
  <c r="N62" i="4"/>
  <c r="M62" i="4"/>
  <c r="L62" i="4"/>
  <c r="C62" i="4"/>
  <c r="Q61" i="4"/>
  <c r="O61" i="4"/>
  <c r="N61" i="4"/>
  <c r="M61" i="4"/>
  <c r="L61" i="4"/>
  <c r="C61" i="4"/>
  <c r="Q60" i="4"/>
  <c r="O60" i="4"/>
  <c r="N60" i="4"/>
  <c r="M60" i="4"/>
  <c r="L60" i="4"/>
  <c r="C60" i="4"/>
  <c r="Q59" i="4"/>
  <c r="O59" i="4"/>
  <c r="N59" i="4"/>
  <c r="M59" i="4"/>
  <c r="L59" i="4"/>
  <c r="C59" i="4"/>
  <c r="Q58" i="4"/>
  <c r="O58" i="4"/>
  <c r="N58" i="4"/>
  <c r="M58" i="4"/>
  <c r="L58" i="4"/>
  <c r="C58" i="4"/>
  <c r="Q57" i="4"/>
  <c r="O57" i="4"/>
  <c r="N57" i="4"/>
  <c r="M57" i="4"/>
  <c r="L57" i="4"/>
  <c r="C57" i="4"/>
  <c r="Q56" i="4"/>
  <c r="O56" i="4"/>
  <c r="P56" i="4" s="1"/>
  <c r="N56" i="4"/>
  <c r="M56" i="4"/>
  <c r="L56" i="4"/>
  <c r="C56" i="4"/>
  <c r="Q55" i="4"/>
  <c r="O55" i="4"/>
  <c r="N55" i="4"/>
  <c r="M55" i="4"/>
  <c r="L55" i="4"/>
  <c r="C55" i="4"/>
  <c r="Q54" i="4"/>
  <c r="O54" i="4"/>
  <c r="N54" i="4"/>
  <c r="M54" i="4"/>
  <c r="L54" i="4"/>
  <c r="C54" i="4"/>
  <c r="Q53" i="4"/>
  <c r="O53" i="4"/>
  <c r="N53" i="4"/>
  <c r="M53" i="4"/>
  <c r="L53" i="4"/>
  <c r="C53" i="4"/>
  <c r="Q52" i="4"/>
  <c r="O52" i="4"/>
  <c r="P52" i="4" s="1"/>
  <c r="N52" i="4"/>
  <c r="M52" i="4"/>
  <c r="L52" i="4"/>
  <c r="C52" i="4"/>
  <c r="Q51" i="4"/>
  <c r="O51" i="4"/>
  <c r="P51" i="4" s="1"/>
  <c r="N51" i="4"/>
  <c r="M51" i="4"/>
  <c r="L51" i="4"/>
  <c r="C51" i="4"/>
  <c r="Q50" i="4"/>
  <c r="O50" i="4"/>
  <c r="N50" i="4"/>
  <c r="M50" i="4"/>
  <c r="L50" i="4"/>
  <c r="C50" i="4"/>
  <c r="Q49" i="4"/>
  <c r="O49" i="4"/>
  <c r="N49" i="4"/>
  <c r="M49" i="4"/>
  <c r="P49" i="4" s="1"/>
  <c r="L49" i="4"/>
  <c r="C49" i="4"/>
  <c r="Q48" i="4"/>
  <c r="O48" i="4"/>
  <c r="P48" i="4" s="1"/>
  <c r="N48" i="4"/>
  <c r="M48" i="4"/>
  <c r="L48" i="4"/>
  <c r="C48" i="4"/>
  <c r="Q47" i="4"/>
  <c r="O47" i="4"/>
  <c r="N47" i="4"/>
  <c r="M47" i="4"/>
  <c r="L47" i="4"/>
  <c r="C47" i="4"/>
  <c r="Q46" i="4"/>
  <c r="O46" i="4"/>
  <c r="N46" i="4"/>
  <c r="M46" i="4"/>
  <c r="L46" i="4"/>
  <c r="C46" i="4"/>
  <c r="Q45" i="4"/>
  <c r="O45" i="4"/>
  <c r="P45" i="4" s="1"/>
  <c r="N45" i="4"/>
  <c r="M45" i="4"/>
  <c r="L45" i="4"/>
  <c r="C45" i="4"/>
  <c r="Q44" i="4"/>
  <c r="O44" i="4"/>
  <c r="N44" i="4"/>
  <c r="M44" i="4"/>
  <c r="L44" i="4"/>
  <c r="C44" i="4"/>
  <c r="Q43" i="4"/>
  <c r="O43" i="4"/>
  <c r="N43" i="4"/>
  <c r="M43" i="4"/>
  <c r="L43" i="4"/>
  <c r="C43" i="4"/>
  <c r="Q42" i="4"/>
  <c r="O42" i="4"/>
  <c r="N42" i="4"/>
  <c r="M42" i="4"/>
  <c r="L42" i="4"/>
  <c r="C42" i="4"/>
  <c r="Q41" i="4"/>
  <c r="O41" i="4"/>
  <c r="N41" i="4"/>
  <c r="M41" i="4"/>
  <c r="L41" i="4"/>
  <c r="C41" i="4"/>
  <c r="Q40" i="4"/>
  <c r="O40" i="4"/>
  <c r="N40" i="4"/>
  <c r="M40" i="4"/>
  <c r="L40" i="4"/>
  <c r="C40" i="4"/>
  <c r="Q39" i="4"/>
  <c r="O39" i="4"/>
  <c r="N39" i="4"/>
  <c r="M39" i="4"/>
  <c r="L39" i="4"/>
  <c r="C39" i="4"/>
  <c r="Q38" i="4"/>
  <c r="O38" i="4"/>
  <c r="N38" i="4"/>
  <c r="M38" i="4"/>
  <c r="L38" i="4"/>
  <c r="C38" i="4"/>
  <c r="Q37" i="4"/>
  <c r="O37" i="4"/>
  <c r="N37" i="4"/>
  <c r="M37" i="4"/>
  <c r="L37" i="4"/>
  <c r="C37" i="4"/>
  <c r="Q36" i="4"/>
  <c r="O36" i="4"/>
  <c r="N36" i="4"/>
  <c r="M36" i="4"/>
  <c r="L36" i="4"/>
  <c r="C36" i="4"/>
  <c r="Q35" i="4"/>
  <c r="O35" i="4"/>
  <c r="P35" i="4" s="1"/>
  <c r="N35" i="4"/>
  <c r="M35" i="4"/>
  <c r="L35" i="4"/>
  <c r="C35" i="4"/>
  <c r="Q34" i="4"/>
  <c r="O34" i="4"/>
  <c r="N34" i="4"/>
  <c r="M34" i="4"/>
  <c r="L34" i="4"/>
  <c r="C34" i="4"/>
  <c r="Q33" i="4"/>
  <c r="O33" i="4"/>
  <c r="P33" i="4" s="1"/>
  <c r="N33" i="4"/>
  <c r="M33" i="4"/>
  <c r="L33" i="4"/>
  <c r="C33" i="4"/>
  <c r="Q32" i="4"/>
  <c r="O32" i="4"/>
  <c r="P32" i="4" s="1"/>
  <c r="N32" i="4"/>
  <c r="M32" i="4"/>
  <c r="L32" i="4"/>
  <c r="C32" i="4"/>
  <c r="Q31" i="4"/>
  <c r="O31" i="4"/>
  <c r="N31" i="4"/>
  <c r="M31" i="4"/>
  <c r="L31" i="4"/>
  <c r="C31" i="4"/>
  <c r="Q30" i="4"/>
  <c r="O30" i="4"/>
  <c r="P30" i="4" s="1"/>
  <c r="N30" i="4"/>
  <c r="M30" i="4"/>
  <c r="L30" i="4"/>
  <c r="C30" i="4"/>
  <c r="Q29" i="4"/>
  <c r="O29" i="4"/>
  <c r="N29" i="4"/>
  <c r="M29" i="4"/>
  <c r="L29" i="4"/>
  <c r="C29" i="4"/>
  <c r="Q28" i="4"/>
  <c r="O28" i="4"/>
  <c r="N28" i="4"/>
  <c r="M28" i="4"/>
  <c r="L28" i="4"/>
  <c r="C28" i="4"/>
  <c r="Q27" i="4"/>
  <c r="O27" i="4"/>
  <c r="N27" i="4"/>
  <c r="M27" i="4"/>
  <c r="P27" i="4" s="1"/>
  <c r="L27" i="4"/>
  <c r="C27" i="4"/>
  <c r="Q26" i="4"/>
  <c r="O26" i="4"/>
  <c r="N26" i="4"/>
  <c r="M26" i="4"/>
  <c r="L26" i="4"/>
  <c r="C26" i="4"/>
  <c r="Q25" i="4"/>
  <c r="O25" i="4"/>
  <c r="P25" i="4" s="1"/>
  <c r="N25" i="4"/>
  <c r="M25" i="4"/>
  <c r="L25" i="4"/>
  <c r="C25" i="4"/>
  <c r="Q24" i="4"/>
  <c r="O24" i="4"/>
  <c r="N24" i="4"/>
  <c r="M24" i="4"/>
  <c r="L24" i="4"/>
  <c r="C24" i="4"/>
  <c r="Q23" i="4"/>
  <c r="O23" i="4"/>
  <c r="N23" i="4"/>
  <c r="M23" i="4"/>
  <c r="L23" i="4"/>
  <c r="C23" i="4"/>
  <c r="Q22" i="4"/>
  <c r="O22" i="4"/>
  <c r="N22" i="4"/>
  <c r="M22" i="4"/>
  <c r="L22" i="4"/>
  <c r="C22" i="4"/>
  <c r="Q21" i="4"/>
  <c r="O21" i="4"/>
  <c r="N21" i="4"/>
  <c r="M21" i="4"/>
  <c r="L21" i="4"/>
  <c r="C21" i="4"/>
  <c r="Q20" i="4"/>
  <c r="O20" i="4"/>
  <c r="N20" i="4"/>
  <c r="M20" i="4"/>
  <c r="L20" i="4"/>
  <c r="C20" i="4"/>
  <c r="Q19" i="4"/>
  <c r="O19" i="4"/>
  <c r="P19" i="4" s="1"/>
  <c r="N19" i="4"/>
  <c r="M19" i="4"/>
  <c r="L19" i="4"/>
  <c r="C19" i="4"/>
  <c r="Q18" i="4"/>
  <c r="O18" i="4"/>
  <c r="N18" i="4"/>
  <c r="M18" i="4"/>
  <c r="L18" i="4"/>
  <c r="C18" i="4"/>
  <c r="Q17" i="4"/>
  <c r="O17" i="4"/>
  <c r="N17" i="4"/>
  <c r="M17" i="4"/>
  <c r="L17" i="4"/>
  <c r="C17" i="4"/>
  <c r="Q16" i="4"/>
  <c r="O16" i="4"/>
  <c r="N16" i="4"/>
  <c r="M16" i="4"/>
  <c r="L16" i="4"/>
  <c r="C16" i="4"/>
  <c r="Q15" i="4"/>
  <c r="O15" i="4"/>
  <c r="P15" i="4" s="1"/>
  <c r="N15" i="4"/>
  <c r="M15" i="4"/>
  <c r="L15" i="4"/>
  <c r="C15" i="4"/>
  <c r="Q14" i="4"/>
  <c r="O14" i="4"/>
  <c r="P14" i="4" s="1"/>
  <c r="N14" i="4"/>
  <c r="M14" i="4"/>
  <c r="L14" i="4"/>
  <c r="C14" i="4"/>
  <c r="Q13" i="4"/>
  <c r="O13" i="4"/>
  <c r="N13" i="4"/>
  <c r="M13" i="4"/>
  <c r="L13" i="4"/>
  <c r="C13" i="4"/>
  <c r="Q12" i="4"/>
  <c r="O12" i="4"/>
  <c r="N12" i="4"/>
  <c r="M12" i="4"/>
  <c r="L12" i="4"/>
  <c r="C12" i="4"/>
  <c r="Q11" i="4"/>
  <c r="O11" i="4"/>
  <c r="N11" i="4"/>
  <c r="M11" i="4"/>
  <c r="P11" i="4" s="1"/>
  <c r="L11" i="4"/>
  <c r="C11" i="4"/>
  <c r="O10" i="4"/>
  <c r="N10" i="4"/>
  <c r="M10" i="4"/>
  <c r="L10" i="4"/>
  <c r="C10" i="4"/>
  <c r="O9" i="4"/>
  <c r="N9" i="4"/>
  <c r="M9" i="4"/>
  <c r="L9" i="4"/>
  <c r="C9" i="4"/>
  <c r="O8" i="4"/>
  <c r="N8" i="4"/>
  <c r="L8" i="4"/>
  <c r="F8" i="6" s="1"/>
  <c r="C8" i="4"/>
  <c r="O7" i="4"/>
  <c r="N7" i="4"/>
  <c r="L7" i="4"/>
  <c r="M7" i="4" s="1"/>
  <c r="C7" i="4"/>
  <c r="O6" i="4"/>
  <c r="N6" i="4"/>
  <c r="L6" i="4"/>
  <c r="M6" i="4" s="1"/>
  <c r="C6" i="4"/>
  <c r="O5" i="4"/>
  <c r="N5" i="4"/>
  <c r="M5" i="4"/>
  <c r="L5" i="4"/>
  <c r="C5" i="4"/>
  <c r="O4" i="4"/>
  <c r="N4" i="4"/>
  <c r="L4" i="4"/>
  <c r="M4" i="4" s="1"/>
  <c r="C4" i="4"/>
  <c r="B5" i="2"/>
  <c r="P250" i="4" l="1"/>
  <c r="P438" i="4"/>
  <c r="P471" i="4"/>
  <c r="B16" i="6"/>
  <c r="D22" i="6"/>
  <c r="B47" i="6"/>
  <c r="B56" i="6"/>
  <c r="B79" i="6"/>
  <c r="D161" i="6"/>
  <c r="D184" i="6"/>
  <c r="P36" i="4"/>
  <c r="P174" i="4"/>
  <c r="P184" i="4"/>
  <c r="P306" i="4"/>
  <c r="P316" i="4"/>
  <c r="P402" i="4"/>
  <c r="P448" i="4"/>
  <c r="D11" i="6"/>
  <c r="C16" i="6"/>
  <c r="E22" i="6"/>
  <c r="C40" i="6"/>
  <c r="D47" i="6"/>
  <c r="C56" i="6"/>
  <c r="B63" i="6"/>
  <c r="D70" i="6"/>
  <c r="G79" i="6"/>
  <c r="B95" i="6"/>
  <c r="H126" i="6"/>
  <c r="I126" i="6" s="1"/>
  <c r="E161" i="6"/>
  <c r="F167" i="6"/>
  <c r="E184" i="6"/>
  <c r="P217" i="4"/>
  <c r="P293" i="4"/>
  <c r="H11" i="6"/>
  <c r="I11" i="6" s="1"/>
  <c r="D16" i="6"/>
  <c r="E47" i="6"/>
  <c r="P5" i="4"/>
  <c r="Q5" i="4" s="1"/>
  <c r="P171" i="4"/>
  <c r="P194" i="4"/>
  <c r="P237" i="4"/>
  <c r="P435" i="4"/>
  <c r="P458" i="4"/>
  <c r="P481" i="4"/>
  <c r="D56" i="6"/>
  <c r="G161" i="6"/>
  <c r="P10" i="4"/>
  <c r="Q10" i="4" s="1"/>
  <c r="P122" i="4"/>
  <c r="P181" i="4"/>
  <c r="E16" i="6"/>
  <c r="E28" i="6"/>
  <c r="F47" i="6"/>
  <c r="E56" i="6"/>
  <c r="G70" i="6"/>
  <c r="D88" i="6"/>
  <c r="B185" i="6"/>
  <c r="C190" i="6"/>
  <c r="P115" i="4"/>
  <c r="P20" i="4"/>
  <c r="P79" i="4"/>
  <c r="P263" i="4"/>
  <c r="P53" i="4"/>
  <c r="P139" i="4"/>
  <c r="P155" i="4"/>
  <c r="P168" i="4"/>
  <c r="P224" i="4"/>
  <c r="P234" i="4"/>
  <c r="P244" i="4"/>
  <c r="P419" i="4"/>
  <c r="P465" i="4"/>
  <c r="F16" i="6"/>
  <c r="B24" i="6"/>
  <c r="H47" i="6"/>
  <c r="I47" i="6" s="1"/>
  <c r="F56" i="6"/>
  <c r="E88" i="6"/>
  <c r="C97" i="6"/>
  <c r="C106" i="6"/>
  <c r="G118" i="6"/>
  <c r="B127" i="6"/>
  <c r="C185" i="6"/>
  <c r="D190" i="6"/>
  <c r="P128" i="4"/>
  <c r="P449" i="4"/>
  <c r="G16" i="6"/>
  <c r="G56" i="6"/>
  <c r="F88" i="6"/>
  <c r="P105" i="4"/>
  <c r="B8" i="6"/>
  <c r="G65" i="6"/>
  <c r="C82" i="6"/>
  <c r="G144" i="6"/>
  <c r="B186" i="6"/>
  <c r="P266" i="4"/>
  <c r="P317" i="4"/>
  <c r="P327" i="4"/>
  <c r="P403" i="4"/>
  <c r="E82" i="6"/>
  <c r="P337" i="4"/>
  <c r="P360" i="4"/>
  <c r="P370" i="4"/>
  <c r="P393" i="4"/>
  <c r="P18" i="4"/>
  <c r="P172" i="4"/>
  <c r="P218" i="4"/>
  <c r="P248" i="4"/>
  <c r="P264" i="4"/>
  <c r="P284" i="4"/>
  <c r="P380" i="4"/>
  <c r="P436" i="4"/>
  <c r="P459" i="4"/>
  <c r="P469" i="4"/>
  <c r="P492" i="4"/>
  <c r="B26" i="6"/>
  <c r="C44" i="6"/>
  <c r="F49" i="6"/>
  <c r="D66" i="6"/>
  <c r="B73" i="6"/>
  <c r="H82" i="6"/>
  <c r="I82" i="6" s="1"/>
  <c r="G97" i="6"/>
  <c r="H106" i="6"/>
  <c r="I106" i="6" s="1"/>
  <c r="F127" i="6"/>
  <c r="I136" i="6"/>
  <c r="D145" i="6"/>
  <c r="B165" i="6"/>
  <c r="H169" i="6"/>
  <c r="I169" i="6" s="1"/>
  <c r="F177" i="6"/>
  <c r="E186" i="6"/>
  <c r="H192" i="6"/>
  <c r="P276" i="4"/>
  <c r="P60" i="4"/>
  <c r="P57" i="4"/>
  <c r="P123" i="4"/>
  <c r="P314" i="4"/>
  <c r="P324" i="4"/>
  <c r="P331" i="4"/>
  <c r="P334" i="4"/>
  <c r="P357" i="4"/>
  <c r="P367" i="4"/>
  <c r="P390" i="4"/>
  <c r="P410" i="4"/>
  <c r="P456" i="4"/>
  <c r="D26" i="6"/>
  <c r="D44" i="6"/>
  <c r="E66" i="6"/>
  <c r="D73" i="6"/>
  <c r="C165" i="6"/>
  <c r="F186" i="6"/>
  <c r="P97" i="4"/>
  <c r="P120" i="4"/>
  <c r="P54" i="4"/>
  <c r="P110" i="4"/>
  <c r="P215" i="4"/>
  <c r="P232" i="4"/>
  <c r="P245" i="4"/>
  <c r="P473" i="4"/>
  <c r="E13" i="6"/>
  <c r="E18" i="6"/>
  <c r="E26" i="6"/>
  <c r="B50" i="6"/>
  <c r="F73" i="6"/>
  <c r="B107" i="6"/>
  <c r="C115" i="6"/>
  <c r="I127" i="6"/>
  <c r="G146" i="6"/>
  <c r="D156" i="6"/>
  <c r="G186" i="6"/>
  <c r="D193" i="6"/>
  <c r="F26" i="6"/>
  <c r="H186" i="6"/>
  <c r="I186" i="6" s="1"/>
  <c r="G26" i="6"/>
  <c r="B68" i="6"/>
  <c r="C123" i="6"/>
  <c r="E128" i="6"/>
  <c r="P94" i="4"/>
  <c r="P199" i="4"/>
  <c r="P298" i="4"/>
  <c r="P308" i="4"/>
  <c r="P335" i="4"/>
  <c r="P338" i="4"/>
  <c r="P12" i="4"/>
  <c r="P68" i="4"/>
  <c r="P104" i="4"/>
  <c r="P114" i="4"/>
  <c r="P160" i="4"/>
  <c r="P259" i="4"/>
  <c r="P285" i="4"/>
  <c r="P421" i="4"/>
  <c r="P424" i="4"/>
  <c r="P444" i="4"/>
  <c r="P460" i="4"/>
  <c r="P483" i="4"/>
  <c r="P493" i="4"/>
  <c r="P503" i="4"/>
  <c r="C10" i="6"/>
  <c r="D15" i="6"/>
  <c r="F45" i="6"/>
  <c r="B76" i="6"/>
  <c r="B86" i="6"/>
  <c r="F100" i="6"/>
  <c r="G107" i="6"/>
  <c r="E123" i="6"/>
  <c r="B129" i="6"/>
  <c r="C139" i="6"/>
  <c r="H147" i="6"/>
  <c r="I147" i="6" s="1"/>
  <c r="E166" i="6"/>
  <c r="F187" i="6"/>
  <c r="D194" i="6"/>
  <c r="D10" i="6"/>
  <c r="E15" i="6"/>
  <c r="H45" i="6"/>
  <c r="D76" i="6"/>
  <c r="C86" i="6"/>
  <c r="E129" i="6"/>
  <c r="H194" i="6"/>
  <c r="P243" i="4"/>
  <c r="E10" i="6"/>
  <c r="F15" i="6"/>
  <c r="G36" i="6"/>
  <c r="E69" i="6"/>
  <c r="F76" i="6"/>
  <c r="D86" i="6"/>
  <c r="B94" i="6"/>
  <c r="C101" i="6"/>
  <c r="I116" i="6"/>
  <c r="D148" i="6"/>
  <c r="G166" i="6"/>
  <c r="B188" i="6"/>
  <c r="P88" i="4"/>
  <c r="P95" i="4"/>
  <c r="P118" i="4"/>
  <c r="P151" i="4"/>
  <c r="P203" i="4"/>
  <c r="P339" i="4"/>
  <c r="P342" i="4"/>
  <c r="P365" i="4"/>
  <c r="P372" i="4"/>
  <c r="P388" i="4"/>
  <c r="P398" i="4"/>
  <c r="F10" i="6"/>
  <c r="G15" i="6"/>
  <c r="C62" i="6"/>
  <c r="F69" i="6"/>
  <c r="E86" i="6"/>
  <c r="C94" i="6"/>
  <c r="D101" i="6"/>
  <c r="C116" i="6"/>
  <c r="G125" i="6"/>
  <c r="B141" i="6"/>
  <c r="F148" i="6"/>
  <c r="E188" i="6"/>
  <c r="P7" i="4"/>
  <c r="Q7" i="4" s="1"/>
  <c r="P59" i="4"/>
  <c r="P219" i="4"/>
  <c r="P239" i="4"/>
  <c r="P347" i="4"/>
  <c r="P484" i="4"/>
  <c r="P17" i="4"/>
  <c r="P85" i="4"/>
  <c r="P236" i="4"/>
  <c r="P412" i="4"/>
  <c r="P461" i="4"/>
  <c r="P164" i="4"/>
  <c r="P249" i="4"/>
  <c r="P321" i="4"/>
  <c r="F133" i="6"/>
  <c r="E133" i="6"/>
  <c r="D133" i="6"/>
  <c r="C133" i="6"/>
  <c r="B133" i="6"/>
  <c r="H41" i="6"/>
  <c r="I41" i="6" s="1"/>
  <c r="G41" i="6"/>
  <c r="P383" i="4"/>
  <c r="P396" i="4"/>
  <c r="H151" i="6"/>
  <c r="I151" i="6" s="1"/>
  <c r="G151" i="6"/>
  <c r="D151" i="6"/>
  <c r="C151" i="6"/>
  <c r="B151" i="6"/>
  <c r="P145" i="4"/>
  <c r="P47" i="4"/>
  <c r="P302" i="4"/>
  <c r="P439" i="4"/>
  <c r="P485" i="4"/>
  <c r="P312" i="4"/>
  <c r="P142" i="4"/>
  <c r="P197" i="4"/>
  <c r="P207" i="4"/>
  <c r="P286" i="4"/>
  <c r="P162" i="4"/>
  <c r="P257" i="4"/>
  <c r="H89" i="6"/>
  <c r="I89" i="6" s="1"/>
  <c r="B89" i="6"/>
  <c r="H120" i="6"/>
  <c r="I120" i="6" s="1"/>
  <c r="G120" i="6"/>
  <c r="F120" i="6"/>
  <c r="C120" i="6"/>
  <c r="B120" i="6"/>
  <c r="D9" i="6"/>
  <c r="C9" i="6"/>
  <c r="P430" i="4"/>
  <c r="H14" i="6"/>
  <c r="I14" i="6" s="1"/>
  <c r="G14" i="6"/>
  <c r="F14" i="6"/>
  <c r="E14" i="6"/>
  <c r="D14" i="6"/>
  <c r="C14" i="6"/>
  <c r="B14" i="6"/>
  <c r="H67" i="6"/>
  <c r="I67" i="6" s="1"/>
  <c r="G67" i="6"/>
  <c r="F67" i="6"/>
  <c r="E67" i="6"/>
  <c r="D67" i="6"/>
  <c r="B67" i="6"/>
  <c r="P74" i="4"/>
  <c r="C67" i="6"/>
  <c r="P143" i="4"/>
  <c r="P188" i="4"/>
  <c r="P211" i="4"/>
  <c r="P133" i="4"/>
  <c r="P450" i="4"/>
  <c r="P16" i="4"/>
  <c r="P71" i="4"/>
  <c r="P107" i="4"/>
  <c r="P156" i="4"/>
  <c r="P238" i="4"/>
  <c r="P401" i="4"/>
  <c r="H35" i="6"/>
  <c r="I35" i="6" s="1"/>
  <c r="E35" i="6"/>
  <c r="B35" i="6"/>
  <c r="P42" i="4"/>
  <c r="P55" i="4"/>
  <c r="P117" i="4"/>
  <c r="P130" i="4"/>
  <c r="P153" i="4"/>
  <c r="P310" i="4"/>
  <c r="C35" i="6"/>
  <c r="P146" i="4"/>
  <c r="P111" i="4"/>
  <c r="H20" i="6"/>
  <c r="I20" i="6" s="1"/>
  <c r="G20" i="6"/>
  <c r="F20" i="6"/>
  <c r="C20" i="6"/>
  <c r="B20" i="6"/>
  <c r="P98" i="4"/>
  <c r="P376" i="4"/>
  <c r="H38" i="6"/>
  <c r="I38" i="6" s="1"/>
  <c r="G38" i="6"/>
  <c r="F36" i="6"/>
  <c r="H85" i="6"/>
  <c r="I85" i="6" s="1"/>
  <c r="F92" i="6"/>
  <c r="G96" i="6"/>
  <c r="H109" i="6"/>
  <c r="I109" i="6" s="1"/>
  <c r="I122" i="6"/>
  <c r="F146" i="6"/>
  <c r="F192" i="6"/>
  <c r="H199" i="6"/>
  <c r="I199" i="6" s="1"/>
  <c r="H96" i="6"/>
  <c r="I96" i="6" s="1"/>
  <c r="P247" i="4"/>
  <c r="P423" i="4"/>
  <c r="P9" i="4"/>
  <c r="Q9" i="4" s="1"/>
  <c r="P22" i="4"/>
  <c r="P29" i="4"/>
  <c r="P38" i="4"/>
  <c r="P77" i="4"/>
  <c r="P93" i="4"/>
  <c r="P96" i="4"/>
  <c r="P99" i="4"/>
  <c r="P125" i="4"/>
  <c r="P138" i="4"/>
  <c r="P176" i="4"/>
  <c r="P186" i="4"/>
  <c r="P212" i="4"/>
  <c r="P231" i="4"/>
  <c r="P279" i="4"/>
  <c r="P292" i="4"/>
  <c r="P295" i="4"/>
  <c r="P362" i="4"/>
  <c r="P413" i="4"/>
  <c r="P426" i="4"/>
  <c r="P442" i="4"/>
  <c r="G18" i="6"/>
  <c r="H36" i="6"/>
  <c r="I36" i="6" s="1"/>
  <c r="C47" i="6"/>
  <c r="C53" i="6"/>
  <c r="B66" i="6"/>
  <c r="E106" i="6"/>
  <c r="I118" i="6"/>
  <c r="B123" i="6"/>
  <c r="H146" i="6"/>
  <c r="I146" i="6" s="1"/>
  <c r="G149" i="6"/>
  <c r="B156" i="6"/>
  <c r="C161" i="6"/>
  <c r="C186" i="6"/>
  <c r="I192" i="6"/>
  <c r="C66" i="6"/>
  <c r="C171" i="6"/>
  <c r="B189" i="6"/>
  <c r="B19" i="6"/>
  <c r="B23" i="6"/>
  <c r="F66" i="6"/>
  <c r="G69" i="6"/>
  <c r="B74" i="6"/>
  <c r="D94" i="6"/>
  <c r="B102" i="6"/>
  <c r="F123" i="6"/>
  <c r="F138" i="6"/>
  <c r="D147" i="6"/>
  <c r="F156" i="6"/>
  <c r="H161" i="6"/>
  <c r="I161" i="6" s="1"/>
  <c r="D171" i="6"/>
  <c r="D201" i="6"/>
  <c r="P273" i="4"/>
  <c r="B13" i="6"/>
  <c r="C19" i="6"/>
  <c r="C23" i="6"/>
  <c r="C34" i="6"/>
  <c r="B45" i="6"/>
  <c r="G66" i="6"/>
  <c r="E94" i="6"/>
  <c r="G123" i="6"/>
  <c r="G138" i="6"/>
  <c r="E147" i="6"/>
  <c r="G156" i="6"/>
  <c r="E201" i="6"/>
  <c r="P167" i="4"/>
  <c r="P180" i="4"/>
  <c r="P193" i="4"/>
  <c r="P196" i="4"/>
  <c r="P225" i="4"/>
  <c r="P379" i="4"/>
  <c r="P382" i="4"/>
  <c r="P13" i="4"/>
  <c r="P58" i="4"/>
  <c r="P103" i="4"/>
  <c r="P113" i="4"/>
  <c r="P152" i="4"/>
  <c r="P206" i="4"/>
  <c r="P235" i="4"/>
  <c r="P251" i="4"/>
  <c r="P283" i="4"/>
  <c r="P315" i="4"/>
  <c r="P318" i="4"/>
  <c r="P344" i="4"/>
  <c r="P404" i="4"/>
  <c r="P446" i="4"/>
  <c r="P452" i="4"/>
  <c r="P468" i="4"/>
  <c r="P497" i="4"/>
  <c r="P500" i="4"/>
  <c r="G171" i="6"/>
  <c r="P39" i="4"/>
  <c r="P100" i="4"/>
  <c r="P158" i="4"/>
  <c r="P177" i="4"/>
  <c r="P270" i="4"/>
  <c r="P354" i="4"/>
  <c r="P363" i="4"/>
  <c r="P373" i="4"/>
  <c r="P392" i="4"/>
  <c r="P478" i="4"/>
  <c r="C13" i="6"/>
  <c r="E19" i="6"/>
  <c r="B62" i="6"/>
  <c r="C90" i="6"/>
  <c r="H97" i="6"/>
  <c r="I97" i="6" s="1"/>
  <c r="C107" i="6"/>
  <c r="H110" i="6"/>
  <c r="I110" i="6" s="1"/>
  <c r="B116" i="6"/>
  <c r="I123" i="6"/>
  <c r="H138" i="6"/>
  <c r="I138" i="6" s="1"/>
  <c r="F147" i="6"/>
  <c r="B167" i="6"/>
  <c r="C184" i="6"/>
  <c r="B190" i="6"/>
  <c r="B194" i="6"/>
  <c r="E197" i="6"/>
  <c r="G201" i="6"/>
  <c r="F19" i="6"/>
  <c r="H201" i="6"/>
  <c r="I201" i="6" s="1"/>
  <c r="P322" i="4"/>
  <c r="P377" i="4"/>
  <c r="P408" i="4"/>
  <c r="P437" i="4"/>
  <c r="P462" i="4"/>
  <c r="P472" i="4"/>
  <c r="P494" i="4"/>
  <c r="H19" i="6"/>
  <c r="I19" i="6" s="1"/>
  <c r="C24" i="6"/>
  <c r="C76" i="6"/>
  <c r="B87" i="6"/>
  <c r="B91" i="6"/>
  <c r="B99" i="6"/>
  <c r="B105" i="6"/>
  <c r="E116" i="6"/>
  <c r="D121" i="6"/>
  <c r="B139" i="6"/>
  <c r="C145" i="6"/>
  <c r="C157" i="6"/>
  <c r="E167" i="6"/>
  <c r="F172" i="6"/>
  <c r="F184" i="6"/>
  <c r="C187" i="6"/>
  <c r="F190" i="6"/>
  <c r="E194" i="6"/>
  <c r="F198" i="6"/>
  <c r="B202" i="6"/>
  <c r="D187" i="6"/>
  <c r="F194" i="6"/>
  <c r="G198" i="6"/>
  <c r="P491" i="4"/>
  <c r="C46" i="6"/>
  <c r="E76" i="6"/>
  <c r="D87" i="6"/>
  <c r="G91" i="6"/>
  <c r="E99" i="6"/>
  <c r="D105" i="6"/>
  <c r="G116" i="6"/>
  <c r="H121" i="6"/>
  <c r="I121" i="6" s="1"/>
  <c r="E139" i="6"/>
  <c r="E145" i="6"/>
  <c r="E148" i="6"/>
  <c r="E157" i="6"/>
  <c r="E187" i="6"/>
  <c r="P40" i="4"/>
  <c r="P140" i="4"/>
  <c r="P178" i="4"/>
  <c r="P191" i="4"/>
  <c r="P220" i="4"/>
  <c r="P223" i="4"/>
  <c r="P271" i="4"/>
  <c r="P281" i="4"/>
  <c r="P313" i="4"/>
  <c r="P364" i="4"/>
  <c r="P374" i="4"/>
  <c r="P399" i="4"/>
  <c r="P431" i="4"/>
  <c r="P434" i="4"/>
  <c r="E87" i="6"/>
  <c r="F99" i="6"/>
  <c r="E105" i="6"/>
  <c r="F139" i="6"/>
  <c r="G157" i="6"/>
  <c r="P447" i="4"/>
  <c r="P466" i="4"/>
  <c r="P482" i="4"/>
  <c r="B7" i="6"/>
  <c r="B25" i="6"/>
  <c r="E46" i="6"/>
  <c r="G76" i="6"/>
  <c r="F87" i="6"/>
  <c r="B96" i="6"/>
  <c r="G99" i="6"/>
  <c r="F105" i="6"/>
  <c r="B114" i="6"/>
  <c r="B122" i="6"/>
  <c r="G148" i="6"/>
  <c r="B154" i="6"/>
  <c r="G187" i="6"/>
  <c r="B199" i="6"/>
  <c r="P37" i="4"/>
  <c r="P82" i="4"/>
  <c r="P124" i="4"/>
  <c r="P137" i="4"/>
  <c r="P150" i="4"/>
  <c r="P175" i="4"/>
  <c r="P268" i="4"/>
  <c r="P278" i="4"/>
  <c r="P294" i="4"/>
  <c r="P358" i="4"/>
  <c r="P361" i="4"/>
  <c r="P371" i="4"/>
  <c r="P425" i="4"/>
  <c r="D7" i="6"/>
  <c r="C25" i="6"/>
  <c r="B36" i="6"/>
  <c r="F46" i="6"/>
  <c r="D50" i="6"/>
  <c r="C71" i="6"/>
  <c r="B85" i="6"/>
  <c r="G87" i="6"/>
  <c r="B92" i="6"/>
  <c r="C96" i="6"/>
  <c r="H99" i="6"/>
  <c r="I99" i="6" s="1"/>
  <c r="G105" i="6"/>
  <c r="B109" i="6"/>
  <c r="C114" i="6"/>
  <c r="C122" i="6"/>
  <c r="D126" i="6"/>
  <c r="G129" i="6"/>
  <c r="D136" i="6"/>
  <c r="B146" i="6"/>
  <c r="H148" i="6"/>
  <c r="I148" i="6" s="1"/>
  <c r="E154" i="6"/>
  <c r="D165" i="6"/>
  <c r="B175" i="6"/>
  <c r="D178" i="6"/>
  <c r="D185" i="6"/>
  <c r="B192" i="6"/>
  <c r="B195" i="6"/>
  <c r="C199" i="6"/>
  <c r="D203" i="6"/>
  <c r="P108" i="4"/>
  <c r="P147" i="4"/>
  <c r="P208" i="4"/>
  <c r="P214" i="4"/>
  <c r="P307" i="4"/>
  <c r="P422" i="4"/>
  <c r="P463" i="4"/>
  <c r="P470" i="4"/>
  <c r="P502" i="4"/>
  <c r="E25" i="6"/>
  <c r="C36" i="6"/>
  <c r="G46" i="6"/>
  <c r="G50" i="6"/>
  <c r="C85" i="6"/>
  <c r="H87" i="6"/>
  <c r="I87" i="6" s="1"/>
  <c r="C92" i="6"/>
  <c r="D96" i="6"/>
  <c r="E109" i="6"/>
  <c r="E114" i="6"/>
  <c r="D122" i="6"/>
  <c r="E126" i="6"/>
  <c r="E136" i="6"/>
  <c r="C146" i="6"/>
  <c r="F154" i="6"/>
  <c r="F165" i="6"/>
  <c r="F175" i="6"/>
  <c r="E178" i="6"/>
  <c r="E185" i="6"/>
  <c r="C192" i="6"/>
  <c r="D195" i="6"/>
  <c r="E199" i="6"/>
  <c r="E203" i="6"/>
  <c r="P31" i="4"/>
  <c r="P34" i="4"/>
  <c r="P50" i="4"/>
  <c r="P28" i="4"/>
  <c r="P44" i="4"/>
  <c r="P76" i="4"/>
  <c r="P121" i="4"/>
  <c r="P134" i="4"/>
  <c r="P141" i="4"/>
  <c r="P169" i="4"/>
  <c r="P192" i="4"/>
  <c r="P198" i="4"/>
  <c r="P227" i="4"/>
  <c r="P262" i="4"/>
  <c r="P272" i="4"/>
  <c r="P275" i="4"/>
  <c r="P291" i="4"/>
  <c r="P333" i="4"/>
  <c r="P336" i="4"/>
  <c r="P368" i="4"/>
  <c r="P375" i="4"/>
  <c r="P384" i="4"/>
  <c r="P400" i="4"/>
  <c r="P441" i="4"/>
  <c r="P454" i="4"/>
  <c r="F25" i="6"/>
  <c r="D36" i="6"/>
  <c r="H46" i="6"/>
  <c r="I46" i="6" s="1"/>
  <c r="D85" i="6"/>
  <c r="D92" i="6"/>
  <c r="E96" i="6"/>
  <c r="F109" i="6"/>
  <c r="E122" i="6"/>
  <c r="F126" i="6"/>
  <c r="F136" i="6"/>
  <c r="D146" i="6"/>
  <c r="G154" i="6"/>
  <c r="H165" i="6"/>
  <c r="G175" i="6"/>
  <c r="F185" i="6"/>
  <c r="D192" i="6"/>
  <c r="F199" i="6"/>
  <c r="P4" i="4"/>
  <c r="Q4" i="4" s="1"/>
  <c r="P70" i="4"/>
  <c r="P102" i="4"/>
  <c r="P112" i="4"/>
  <c r="P346" i="4"/>
  <c r="P451" i="4"/>
  <c r="F65" i="6"/>
  <c r="D72" i="6"/>
  <c r="G85" i="6"/>
  <c r="E92" i="6"/>
  <c r="C141" i="6"/>
  <c r="I185" i="6"/>
  <c r="D188" i="6"/>
  <c r="E192" i="6"/>
  <c r="G199" i="6"/>
  <c r="E30" i="6"/>
  <c r="H30" i="6"/>
  <c r="B30" i="6"/>
  <c r="C30" i="6"/>
  <c r="D29" i="6"/>
  <c r="C29" i="6"/>
  <c r="H29" i="6"/>
  <c r="I29" i="6" s="1"/>
  <c r="G29" i="6"/>
  <c r="F29" i="6"/>
  <c r="E29" i="6"/>
  <c r="B29" i="6"/>
  <c r="I55" i="6"/>
  <c r="G55" i="6"/>
  <c r="H55" i="6"/>
  <c r="F55" i="6"/>
  <c r="E55" i="6"/>
  <c r="D55" i="6"/>
  <c r="C55" i="6"/>
  <c r="B55" i="6"/>
  <c r="G162" i="6"/>
  <c r="F162" i="6"/>
  <c r="H162" i="6"/>
  <c r="I162" i="6" s="1"/>
  <c r="D162" i="6"/>
  <c r="C162" i="6"/>
  <c r="B162" i="6"/>
  <c r="H183" i="6"/>
  <c r="I183" i="6" s="1"/>
  <c r="C183" i="6"/>
  <c r="G183" i="6"/>
  <c r="E183" i="6"/>
  <c r="D183" i="6"/>
  <c r="B183" i="6"/>
  <c r="H193" i="6"/>
  <c r="I193" i="6" s="1"/>
  <c r="G193" i="6"/>
  <c r="C193" i="6"/>
  <c r="B193" i="6"/>
  <c r="B170" i="6"/>
  <c r="P46" i="4"/>
  <c r="P84" i="4"/>
  <c r="P348" i="4"/>
  <c r="P440" i="4"/>
  <c r="B17" i="6"/>
  <c r="E17" i="6"/>
  <c r="F17" i="6"/>
  <c r="C31" i="6"/>
  <c r="I39" i="6"/>
  <c r="C78" i="6"/>
  <c r="B78" i="6"/>
  <c r="G78" i="6"/>
  <c r="H78" i="6"/>
  <c r="I78" i="6" s="1"/>
  <c r="F78" i="6"/>
  <c r="E78" i="6"/>
  <c r="D78" i="6"/>
  <c r="B83" i="6"/>
  <c r="C113" i="6"/>
  <c r="E130" i="6"/>
  <c r="D130" i="6"/>
  <c r="C130" i="6"/>
  <c r="B130" i="6"/>
  <c r="H130" i="6"/>
  <c r="I130" i="6" s="1"/>
  <c r="C155" i="6"/>
  <c r="E164" i="6"/>
  <c r="E179" i="6"/>
  <c r="F30" i="6"/>
  <c r="H93" i="6"/>
  <c r="G93" i="6"/>
  <c r="I93" i="6"/>
  <c r="F93" i="6"/>
  <c r="E93" i="6"/>
  <c r="D93" i="6"/>
  <c r="C93" i="6"/>
  <c r="B93" i="6"/>
  <c r="C108" i="6"/>
  <c r="H108" i="6"/>
  <c r="I108" i="6" s="1"/>
  <c r="G108" i="6"/>
  <c r="F108" i="6"/>
  <c r="B108" i="6"/>
  <c r="P179" i="4"/>
  <c r="P274" i="4"/>
  <c r="P366" i="4"/>
  <c r="G5" i="6"/>
  <c r="F5" i="6"/>
  <c r="C5" i="6"/>
  <c r="E5" i="6"/>
  <c r="D5" i="6"/>
  <c r="G9" i="6"/>
  <c r="F9" i="6"/>
  <c r="B9" i="6"/>
  <c r="D17" i="6"/>
  <c r="E74" i="6"/>
  <c r="D74" i="6"/>
  <c r="C74" i="6"/>
  <c r="G74" i="6"/>
  <c r="E113" i="6"/>
  <c r="G130" i="6"/>
  <c r="D159" i="6"/>
  <c r="H159" i="6"/>
  <c r="I159" i="6" s="1"/>
  <c r="G159" i="6"/>
  <c r="E159" i="6"/>
  <c r="C159" i="6"/>
  <c r="B159" i="6"/>
  <c r="G164" i="6"/>
  <c r="G202" i="6"/>
  <c r="F202" i="6"/>
  <c r="H202" i="6"/>
  <c r="I202" i="6" s="1"/>
  <c r="C202" i="6"/>
  <c r="D108" i="6"/>
  <c r="H83" i="6"/>
  <c r="I83" i="6" s="1"/>
  <c r="E83" i="6"/>
  <c r="P289" i="4"/>
  <c r="G17" i="6"/>
  <c r="G32" i="6"/>
  <c r="H32" i="6"/>
  <c r="I32" i="6"/>
  <c r="F32" i="6"/>
  <c r="E32" i="6"/>
  <c r="D32" i="6"/>
  <c r="C32" i="6"/>
  <c r="B32" i="6"/>
  <c r="G45" i="6"/>
  <c r="E45" i="6"/>
  <c r="G52" i="6"/>
  <c r="H52" i="6"/>
  <c r="I52" i="6" s="1"/>
  <c r="F52" i="6"/>
  <c r="E52" i="6"/>
  <c r="D52" i="6"/>
  <c r="C52" i="6"/>
  <c r="B52" i="6"/>
  <c r="B57" i="6"/>
  <c r="H57" i="6"/>
  <c r="I57" i="6" s="1"/>
  <c r="G57" i="6"/>
  <c r="E57" i="6"/>
  <c r="D57" i="6"/>
  <c r="C57" i="6"/>
  <c r="F83" i="6"/>
  <c r="F191" i="6"/>
  <c r="E191" i="6"/>
  <c r="G191" i="6"/>
  <c r="D191" i="6"/>
  <c r="C191" i="6"/>
  <c r="H191" i="6"/>
  <c r="I191" i="6" s="1"/>
  <c r="B39" i="6"/>
  <c r="D179" i="6"/>
  <c r="I179" i="6"/>
  <c r="F179" i="6"/>
  <c r="H43" i="6"/>
  <c r="I43" i="6" s="1"/>
  <c r="G43" i="6"/>
  <c r="B43" i="6"/>
  <c r="F43" i="6"/>
  <c r="D43" i="6"/>
  <c r="C43" i="6"/>
  <c r="D119" i="6"/>
  <c r="E119" i="6"/>
  <c r="G119" i="6"/>
  <c r="G142" i="6"/>
  <c r="F142" i="6"/>
  <c r="D142" i="6"/>
  <c r="B142" i="6"/>
  <c r="D30" i="6"/>
  <c r="G134" i="6"/>
  <c r="H134" i="6"/>
  <c r="I134" i="6" s="1"/>
  <c r="E134" i="6"/>
  <c r="D134" i="6"/>
  <c r="C134" i="6"/>
  <c r="C142" i="6"/>
  <c r="P66" i="4"/>
  <c r="P389" i="4"/>
  <c r="B134" i="6"/>
  <c r="E142" i="6"/>
  <c r="P63" i="4"/>
  <c r="P205" i="4"/>
  <c r="P300" i="4"/>
  <c r="G30" i="6"/>
  <c r="E39" i="6"/>
  <c r="C77" i="6"/>
  <c r="F119" i="6"/>
  <c r="H142" i="6"/>
  <c r="I142" i="6" s="1"/>
  <c r="P90" i="4"/>
  <c r="P149" i="4"/>
  <c r="P161" i="4"/>
  <c r="P202" i="4"/>
  <c r="P229" i="4"/>
  <c r="P256" i="4"/>
  <c r="P297" i="4"/>
  <c r="I30" i="6"/>
  <c r="G39" i="6"/>
  <c r="E77" i="6"/>
  <c r="E108" i="6"/>
  <c r="H119" i="6"/>
  <c r="I119" i="6" s="1"/>
  <c r="E150" i="6"/>
  <c r="H150" i="6"/>
  <c r="I150" i="6" s="1"/>
  <c r="G150" i="6"/>
  <c r="F150" i="6"/>
  <c r="D150" i="6"/>
  <c r="C150" i="6"/>
  <c r="B150" i="6"/>
  <c r="C164" i="6"/>
  <c r="B179" i="6"/>
  <c r="M8" i="4"/>
  <c r="P8" i="4" s="1"/>
  <c r="P87" i="4"/>
  <c r="P253" i="4"/>
  <c r="P351" i="4"/>
  <c r="P443" i="4"/>
  <c r="F31" i="6"/>
  <c r="E31" i="6"/>
  <c r="H31" i="6"/>
  <c r="I31" i="6" s="1"/>
  <c r="B31" i="6"/>
  <c r="H113" i="6"/>
  <c r="I113" i="6" s="1"/>
  <c r="G113" i="6"/>
  <c r="B113" i="6"/>
  <c r="H143" i="6"/>
  <c r="I143" i="6" s="1"/>
  <c r="D143" i="6"/>
  <c r="C143" i="6"/>
  <c r="B143" i="6"/>
  <c r="E143" i="6"/>
  <c r="H155" i="6"/>
  <c r="I155" i="6" s="1"/>
  <c r="G155" i="6"/>
  <c r="B155" i="6"/>
  <c r="E155" i="6"/>
  <c r="C158" i="6"/>
  <c r="B158" i="6"/>
  <c r="F158" i="6"/>
  <c r="E158" i="6"/>
  <c r="D158" i="6"/>
  <c r="H158" i="6"/>
  <c r="I158" i="6" s="1"/>
  <c r="D164" i="6"/>
  <c r="C179" i="6"/>
  <c r="P43" i="4"/>
  <c r="P182" i="4"/>
  <c r="P277" i="4"/>
  <c r="P345" i="4"/>
  <c r="D31" i="6"/>
  <c r="F51" i="6"/>
  <c r="E51" i="6"/>
  <c r="D51" i="6"/>
  <c r="B51" i="6"/>
  <c r="H51" i="6"/>
  <c r="I51" i="6" s="1"/>
  <c r="G51" i="6"/>
  <c r="C83" i="6"/>
  <c r="D113" i="6"/>
  <c r="G143" i="6"/>
  <c r="D155" i="6"/>
  <c r="G179" i="6"/>
  <c r="P64" i="4"/>
  <c r="P129" i="4"/>
  <c r="P135" i="4"/>
  <c r="P209" i="4"/>
  <c r="P233" i="4"/>
  <c r="P26" i="4"/>
  <c r="P61" i="4"/>
  <c r="P230" i="4"/>
  <c r="G12" i="6"/>
  <c r="D12" i="6"/>
  <c r="I12" i="6"/>
  <c r="C12" i="6"/>
  <c r="H17" i="6"/>
  <c r="I17" i="6" s="1"/>
  <c r="H33" i="6"/>
  <c r="I33" i="6" s="1"/>
  <c r="G33" i="6"/>
  <c r="D33" i="6"/>
  <c r="B33" i="6"/>
  <c r="G83" i="6"/>
  <c r="C98" i="6"/>
  <c r="B98" i="6"/>
  <c r="H98" i="6"/>
  <c r="I98" i="6" s="1"/>
  <c r="G98" i="6"/>
  <c r="F98" i="6"/>
  <c r="E98" i="6"/>
  <c r="D98" i="6"/>
  <c r="F131" i="6"/>
  <c r="E131" i="6"/>
  <c r="H131" i="6"/>
  <c r="I131" i="6" s="1"/>
  <c r="D131" i="6"/>
  <c r="C131" i="6"/>
  <c r="B131" i="6"/>
  <c r="E140" i="6"/>
  <c r="D140" i="6"/>
  <c r="H140" i="6"/>
  <c r="I140" i="6" s="1"/>
  <c r="G140" i="6"/>
  <c r="F140" i="6"/>
  <c r="C140" i="6"/>
  <c r="P23" i="4"/>
  <c r="P159" i="4"/>
  <c r="P254" i="4"/>
  <c r="P325" i="4"/>
  <c r="P417" i="4"/>
  <c r="E9" i="6"/>
  <c r="B12" i="6"/>
  <c r="C33" i="6"/>
  <c r="C45" i="6"/>
  <c r="H63" i="6"/>
  <c r="I63" i="6" s="1"/>
  <c r="E63" i="6"/>
  <c r="F63" i="6"/>
  <c r="D63" i="6"/>
  <c r="C63" i="6"/>
  <c r="H74" i="6"/>
  <c r="I74" i="6" s="1"/>
  <c r="H95" i="6"/>
  <c r="I95" i="6" s="1"/>
  <c r="G95" i="6"/>
  <c r="E95" i="6"/>
  <c r="D95" i="6"/>
  <c r="C95" i="6"/>
  <c r="G131" i="6"/>
  <c r="B140" i="6"/>
  <c r="I181" i="6"/>
  <c r="E202" i="6"/>
  <c r="B77" i="6"/>
  <c r="H77" i="6"/>
  <c r="I77" i="6" s="1"/>
  <c r="G77" i="6"/>
  <c r="D77" i="6"/>
  <c r="F6" i="6"/>
  <c r="H75" i="6"/>
  <c r="I75" i="6" s="1"/>
  <c r="G75" i="6"/>
  <c r="F75" i="6"/>
  <c r="D75" i="6"/>
  <c r="C75" i="6"/>
  <c r="B75" i="6"/>
  <c r="E80" i="6"/>
  <c r="D80" i="6"/>
  <c r="F80" i="6"/>
  <c r="H103" i="6"/>
  <c r="I103" i="6"/>
  <c r="G103" i="6"/>
  <c r="F103" i="6"/>
  <c r="C103" i="6"/>
  <c r="H124" i="6"/>
  <c r="I124" i="6" s="1"/>
  <c r="F124" i="6"/>
  <c r="B124" i="6"/>
  <c r="G152" i="6"/>
  <c r="E152" i="6"/>
  <c r="H152" i="6"/>
  <c r="I152" i="6" s="1"/>
  <c r="C152" i="6"/>
  <c r="C168" i="6"/>
  <c r="F168" i="6"/>
  <c r="E168" i="6"/>
  <c r="D168" i="6"/>
  <c r="H168" i="6"/>
  <c r="I168" i="6" s="1"/>
  <c r="G168" i="6"/>
  <c r="B168" i="6"/>
  <c r="H164" i="6"/>
  <c r="I164" i="6" s="1"/>
  <c r="B164" i="6"/>
  <c r="C48" i="6"/>
  <c r="H48" i="6"/>
  <c r="I48" i="6" s="1"/>
  <c r="F48" i="6"/>
  <c r="G48" i="6"/>
  <c r="E48" i="6"/>
  <c r="D48" i="6"/>
  <c r="E75" i="6"/>
  <c r="B80" i="6"/>
  <c r="B103" i="6"/>
  <c r="C124" i="6"/>
  <c r="B152" i="6"/>
  <c r="H173" i="6"/>
  <c r="G173" i="6"/>
  <c r="I173" i="6"/>
  <c r="F173" i="6"/>
  <c r="E173" i="6"/>
  <c r="D173" i="6"/>
  <c r="G182" i="6"/>
  <c r="F182" i="6"/>
  <c r="H182" i="6"/>
  <c r="I182" i="6" s="1"/>
  <c r="E60" i="6"/>
  <c r="D60" i="6"/>
  <c r="H60" i="6"/>
  <c r="I60" i="6" s="1"/>
  <c r="F60" i="6"/>
  <c r="C60" i="6"/>
  <c r="B60" i="6"/>
  <c r="P109" i="4"/>
  <c r="P189" i="4"/>
  <c r="P269" i="4"/>
  <c r="P343" i="4"/>
  <c r="P397" i="4"/>
  <c r="P495" i="4"/>
  <c r="F21" i="6"/>
  <c r="H21" i="6"/>
  <c r="I21" i="6" s="1"/>
  <c r="G21" i="6"/>
  <c r="E21" i="6"/>
  <c r="D21" i="6"/>
  <c r="C21" i="6"/>
  <c r="B21" i="6"/>
  <c r="B37" i="6"/>
  <c r="H37" i="6"/>
  <c r="I37" i="6"/>
  <c r="G37" i="6"/>
  <c r="F37" i="6"/>
  <c r="D37" i="6"/>
  <c r="C37" i="6"/>
  <c r="G42" i="6"/>
  <c r="F42" i="6"/>
  <c r="E42" i="6"/>
  <c r="B48" i="6"/>
  <c r="D59" i="6"/>
  <c r="B59" i="6"/>
  <c r="H59" i="6"/>
  <c r="I59" i="6" s="1"/>
  <c r="C80" i="6"/>
  <c r="D103" i="6"/>
  <c r="D124" i="6"/>
  <c r="D152" i="6"/>
  <c r="B173" i="6"/>
  <c r="B182" i="6"/>
  <c r="E170" i="6"/>
  <c r="C170" i="6"/>
  <c r="H170" i="6"/>
  <c r="I170" i="6" s="1"/>
  <c r="D170" i="6"/>
  <c r="E43" i="6"/>
  <c r="F111" i="6"/>
  <c r="E111" i="6"/>
  <c r="H111" i="6"/>
  <c r="I111" i="6" s="1"/>
  <c r="D111" i="6"/>
  <c r="C111" i="6"/>
  <c r="B111" i="6"/>
  <c r="P6" i="4"/>
  <c r="P41" i="4"/>
  <c r="P136" i="4"/>
  <c r="P210" i="4"/>
  <c r="P394" i="4"/>
  <c r="C28" i="6"/>
  <c r="B28" i="6"/>
  <c r="H28" i="6"/>
  <c r="I28" i="6" s="1"/>
  <c r="D28" i="6"/>
  <c r="I34" i="6"/>
  <c r="G34" i="6"/>
  <c r="F34" i="6"/>
  <c r="B34" i="6"/>
  <c r="E37" i="6"/>
  <c r="B42" i="6"/>
  <c r="I45" i="6"/>
  <c r="C59" i="6"/>
  <c r="G80" i="6"/>
  <c r="E103" i="6"/>
  <c r="E124" i="6"/>
  <c r="B137" i="6"/>
  <c r="H137" i="6"/>
  <c r="I137" i="6" s="1"/>
  <c r="C137" i="6"/>
  <c r="F137" i="6"/>
  <c r="E137" i="6"/>
  <c r="D137" i="6"/>
  <c r="F152" i="6"/>
  <c r="C173" i="6"/>
  <c r="C182" i="6"/>
  <c r="H80" i="6"/>
  <c r="I80" i="6" s="1"/>
  <c r="H104" i="6"/>
  <c r="I104" i="6" s="1"/>
  <c r="C104" i="6"/>
  <c r="G104" i="6"/>
  <c r="F104" i="6"/>
  <c r="E104" i="6"/>
  <c r="D104" i="6"/>
  <c r="B104" i="6"/>
  <c r="G124" i="6"/>
  <c r="G137" i="6"/>
  <c r="H174" i="6"/>
  <c r="I174" i="6" s="1"/>
  <c r="G174" i="6"/>
  <c r="E174" i="6"/>
  <c r="D174" i="6"/>
  <c r="C174" i="6"/>
  <c r="D182" i="6"/>
  <c r="D39" i="6"/>
  <c r="F39" i="6"/>
  <c r="C39" i="6"/>
  <c r="C119" i="6"/>
  <c r="B54" i="6"/>
  <c r="H54" i="6"/>
  <c r="I54" i="6" s="1"/>
  <c r="G54" i="6"/>
  <c r="F54" i="6"/>
  <c r="C54" i="6"/>
  <c r="H65" i="6"/>
  <c r="I65" i="6" s="1"/>
  <c r="B65" i="6"/>
  <c r="P24" i="4"/>
  <c r="P204" i="4"/>
  <c r="P299" i="4"/>
  <c r="P409" i="4"/>
  <c r="G7" i="6"/>
  <c r="F7" i="6"/>
  <c r="H7" i="6"/>
  <c r="I7" i="6" s="1"/>
  <c r="C7" i="6"/>
  <c r="F28" i="6"/>
  <c r="D34" i="6"/>
  <c r="D42" i="6"/>
  <c r="D54" i="6"/>
  <c r="F59" i="6"/>
  <c r="C65" i="6"/>
  <c r="F71" i="6"/>
  <c r="E71" i="6"/>
  <c r="H71" i="6"/>
  <c r="I71" i="6" s="1"/>
  <c r="G71" i="6"/>
  <c r="B71" i="6"/>
  <c r="C88" i="6"/>
  <c r="G88" i="6"/>
  <c r="B88" i="6"/>
  <c r="F125" i="6"/>
  <c r="E125" i="6"/>
  <c r="D125" i="6"/>
  <c r="H125" i="6"/>
  <c r="I125" i="6" s="1"/>
  <c r="B125" i="6"/>
  <c r="B174" i="6"/>
  <c r="E182" i="6"/>
  <c r="F170" i="6"/>
  <c r="P21" i="4"/>
  <c r="P228" i="4"/>
  <c r="P323" i="4"/>
  <c r="P415" i="4"/>
  <c r="H42" i="6"/>
  <c r="I42" i="6" s="1"/>
  <c r="E54" i="6"/>
  <c r="G59" i="6"/>
  <c r="D65" i="6"/>
  <c r="F174" i="6"/>
  <c r="G22" i="6"/>
  <c r="F22" i="6"/>
  <c r="H22" i="6"/>
  <c r="I22" i="6" s="1"/>
  <c r="D25" i="6"/>
  <c r="E50" i="6"/>
  <c r="F50" i="6"/>
  <c r="H53" i="6"/>
  <c r="I53" i="6" s="1"/>
  <c r="G53" i="6"/>
  <c r="B53" i="6"/>
  <c r="G62" i="6"/>
  <c r="F62" i="6"/>
  <c r="G102" i="6"/>
  <c r="F102" i="6"/>
  <c r="E102" i="6"/>
  <c r="D102" i="6"/>
  <c r="C102" i="6"/>
  <c r="E121" i="6"/>
  <c r="D139" i="6"/>
  <c r="H139" i="6"/>
  <c r="I139" i="6" s="1"/>
  <c r="E190" i="6"/>
  <c r="G190" i="6"/>
  <c r="H23" i="6"/>
  <c r="I23" i="6" s="1"/>
  <c r="D23" i="6"/>
  <c r="H25" i="6"/>
  <c r="I25" i="6" s="1"/>
  <c r="I50" i="6"/>
  <c r="I62" i="6"/>
  <c r="C68" i="6"/>
  <c r="D68" i="6"/>
  <c r="D89" i="6"/>
  <c r="C89" i="6"/>
  <c r="G89" i="6"/>
  <c r="F89" i="6"/>
  <c r="E89" i="6"/>
  <c r="E100" i="6"/>
  <c r="D100" i="6"/>
  <c r="I114" i="6"/>
  <c r="D114" i="6"/>
  <c r="D149" i="6"/>
  <c r="C149" i="6"/>
  <c r="I149" i="6"/>
  <c r="G185" i="6"/>
  <c r="I190" i="6"/>
  <c r="H84" i="6"/>
  <c r="I84" i="6" s="1"/>
  <c r="G84" i="6"/>
  <c r="F84" i="6"/>
  <c r="E84" i="6"/>
  <c r="P89" i="4"/>
  <c r="P498" i="4"/>
  <c r="F23" i="6"/>
  <c r="E40" i="6"/>
  <c r="D40" i="6"/>
  <c r="F40" i="6"/>
  <c r="G68" i="6"/>
  <c r="B72" i="6"/>
  <c r="F81" i="6"/>
  <c r="C81" i="6"/>
  <c r="B84" i="6"/>
  <c r="G100" i="6"/>
  <c r="F114" i="6"/>
  <c r="B117" i="6"/>
  <c r="G117" i="6"/>
  <c r="F117" i="6"/>
  <c r="E117" i="6"/>
  <c r="B128" i="6"/>
  <c r="H144" i="6"/>
  <c r="I144" i="6" s="1"/>
  <c r="E180" i="6"/>
  <c r="D180" i="6"/>
  <c r="G180" i="6"/>
  <c r="C197" i="6"/>
  <c r="E200" i="6"/>
  <c r="D200" i="6"/>
  <c r="P69" i="4"/>
  <c r="P475" i="4"/>
  <c r="C8" i="6"/>
  <c r="G23" i="6"/>
  <c r="B40" i="6"/>
  <c r="H68" i="6"/>
  <c r="I68" i="6" s="1"/>
  <c r="C72" i="6"/>
  <c r="B81" i="6"/>
  <c r="C84" i="6"/>
  <c r="B90" i="6"/>
  <c r="H100" i="6"/>
  <c r="I100" i="6" s="1"/>
  <c r="G114" i="6"/>
  <c r="C117" i="6"/>
  <c r="D128" i="6"/>
  <c r="B144" i="6"/>
  <c r="H149" i="6"/>
  <c r="H153" i="6"/>
  <c r="I153" i="6" s="1"/>
  <c r="G153" i="6"/>
  <c r="D153" i="6"/>
  <c r="C153" i="6"/>
  <c r="B153" i="6"/>
  <c r="G165" i="6"/>
  <c r="B177" i="6"/>
  <c r="I177" i="6"/>
  <c r="B180" i="6"/>
  <c r="D197" i="6"/>
  <c r="B200" i="6"/>
  <c r="H203" i="6"/>
  <c r="I203" i="6" s="1"/>
  <c r="F203" i="6"/>
  <c r="H24" i="6"/>
  <c r="I24" i="6" s="1"/>
  <c r="D35" i="6"/>
  <c r="G40" i="6"/>
  <c r="D49" i="6"/>
  <c r="C49" i="6"/>
  <c r="E72" i="6"/>
  <c r="E81" i="6"/>
  <c r="D90" i="6"/>
  <c r="F101" i="6"/>
  <c r="G101" i="6"/>
  <c r="H117" i="6"/>
  <c r="I117" i="6" s="1"/>
  <c r="F128" i="6"/>
  <c r="D144" i="6"/>
  <c r="I165" i="6"/>
  <c r="F180" i="6"/>
  <c r="D189" i="6"/>
  <c r="C189" i="6"/>
  <c r="H195" i="6"/>
  <c r="I195" i="6" s="1"/>
  <c r="F197" i="6"/>
  <c r="F200" i="6"/>
  <c r="P487" i="4"/>
  <c r="F61" i="6"/>
  <c r="H61" i="6"/>
  <c r="I61" i="6" s="1"/>
  <c r="E61" i="6"/>
  <c r="H64" i="6"/>
  <c r="I64" i="6" s="1"/>
  <c r="D64" i="6"/>
  <c r="B64" i="6"/>
  <c r="F72" i="6"/>
  <c r="G81" i="6"/>
  <c r="F90" i="6"/>
  <c r="G112" i="6"/>
  <c r="F112" i="6"/>
  <c r="E112" i="6"/>
  <c r="D112" i="6"/>
  <c r="G128" i="6"/>
  <c r="F135" i="6"/>
  <c r="E135" i="6"/>
  <c r="D135" i="6"/>
  <c r="E144" i="6"/>
  <c r="H163" i="6"/>
  <c r="I163" i="6" s="1"/>
  <c r="G163" i="6"/>
  <c r="F163" i="6"/>
  <c r="E163" i="6"/>
  <c r="H180" i="6"/>
  <c r="I180" i="6" s="1"/>
  <c r="G197" i="6"/>
  <c r="G200" i="6"/>
  <c r="G6" i="6"/>
  <c r="I40" i="6"/>
  <c r="B61" i="6"/>
  <c r="C64" i="6"/>
  <c r="H72" i="6"/>
  <c r="I72" i="6" s="1"/>
  <c r="H81" i="6"/>
  <c r="I81" i="6" s="1"/>
  <c r="G90" i="6"/>
  <c r="B112" i="6"/>
  <c r="C118" i="6"/>
  <c r="B118" i="6"/>
  <c r="H128" i="6"/>
  <c r="I128" i="6" s="1"/>
  <c r="G132" i="6"/>
  <c r="H132" i="6"/>
  <c r="I132" i="6" s="1"/>
  <c r="B132" i="6"/>
  <c r="B135" i="6"/>
  <c r="F144" i="6"/>
  <c r="I154" i="6"/>
  <c r="B163" i="6"/>
  <c r="I175" i="6"/>
  <c r="E175" i="6"/>
  <c r="E189" i="6"/>
  <c r="C195" i="6"/>
  <c r="H197" i="6"/>
  <c r="I197" i="6" s="1"/>
  <c r="H200" i="6"/>
  <c r="I200" i="6" s="1"/>
  <c r="P369" i="4"/>
  <c r="P467" i="4"/>
  <c r="B6" i="6"/>
  <c r="G11" i="6"/>
  <c r="F11" i="6"/>
  <c r="C38" i="6"/>
  <c r="B38" i="6"/>
  <c r="F38" i="6"/>
  <c r="F41" i="6"/>
  <c r="D41" i="6"/>
  <c r="B41" i="6"/>
  <c r="C58" i="6"/>
  <c r="B58" i="6"/>
  <c r="I58" i="6"/>
  <c r="D58" i="6"/>
  <c r="E160" i="6"/>
  <c r="D160" i="6"/>
  <c r="I160" i="6"/>
  <c r="B160" i="6"/>
  <c r="G172" i="6"/>
  <c r="I172" i="6"/>
  <c r="F181" i="6"/>
  <c r="E181" i="6"/>
  <c r="D181" i="6"/>
  <c r="C181" i="6"/>
  <c r="P349" i="4"/>
  <c r="C6" i="6"/>
  <c r="B11" i="6"/>
  <c r="E24" i="6"/>
  <c r="F35" i="6"/>
  <c r="D38" i="6"/>
  <c r="C41" i="6"/>
  <c r="G49" i="6"/>
  <c r="E58" i="6"/>
  <c r="D61" i="6"/>
  <c r="F64" i="6"/>
  <c r="H73" i="6"/>
  <c r="I73" i="6" s="1"/>
  <c r="G73" i="6"/>
  <c r="E73" i="6"/>
  <c r="E85" i="6"/>
  <c r="I90" i="6"/>
  <c r="E101" i="6"/>
  <c r="H112" i="6"/>
  <c r="I112" i="6" s="1"/>
  <c r="E118" i="6"/>
  <c r="B121" i="6"/>
  <c r="D129" i="6"/>
  <c r="C129" i="6"/>
  <c r="F129" i="6"/>
  <c r="D132" i="6"/>
  <c r="G135" i="6"/>
  <c r="H145" i="6"/>
  <c r="I145" i="6" s="1"/>
  <c r="G145" i="6"/>
  <c r="B145" i="6"/>
  <c r="F151" i="6"/>
  <c r="E151" i="6"/>
  <c r="C154" i="6"/>
  <c r="B157" i="6"/>
  <c r="F157" i="6"/>
  <c r="C160" i="6"/>
  <c r="D163" i="6"/>
  <c r="D169" i="6"/>
  <c r="C169" i="6"/>
  <c r="B172" i="6"/>
  <c r="C175" i="6"/>
  <c r="B181" i="6"/>
  <c r="G189" i="6"/>
  <c r="E195" i="6"/>
  <c r="C198" i="6"/>
  <c r="B198" i="6"/>
  <c r="I198" i="6"/>
  <c r="E198" i="6"/>
  <c r="D6" i="6"/>
  <c r="C11" i="6"/>
  <c r="F24" i="6"/>
  <c r="G35" i="6"/>
  <c r="E38" i="6"/>
  <c r="E41" i="6"/>
  <c r="H49" i="6"/>
  <c r="I49" i="6" s="1"/>
  <c r="F58" i="6"/>
  <c r="G61" i="6"/>
  <c r="G64" i="6"/>
  <c r="E70" i="6"/>
  <c r="I70" i="6"/>
  <c r="D79" i="6"/>
  <c r="F79" i="6"/>
  <c r="E79" i="6"/>
  <c r="C79" i="6"/>
  <c r="F91" i="6"/>
  <c r="E91" i="6"/>
  <c r="C91" i="6"/>
  <c r="H101" i="6"/>
  <c r="I101" i="6" s="1"/>
  <c r="F118" i="6"/>
  <c r="C121" i="6"/>
  <c r="E132" i="6"/>
  <c r="H135" i="6"/>
  <c r="I135" i="6" s="1"/>
  <c r="D154" i="6"/>
  <c r="F160" i="6"/>
  <c r="C172" i="6"/>
  <c r="D175" i="6"/>
  <c r="C178" i="6"/>
  <c r="B178" i="6"/>
  <c r="H178" i="6"/>
  <c r="I178" i="6" s="1"/>
  <c r="G178" i="6"/>
  <c r="G181" i="6"/>
  <c r="H189" i="6"/>
  <c r="I189" i="6" s="1"/>
  <c r="F195" i="6"/>
  <c r="H204" i="6"/>
  <c r="I204" i="6" s="1"/>
  <c r="F204" i="6"/>
  <c r="D204" i="6"/>
  <c r="G204" i="6"/>
  <c r="E204" i="6"/>
  <c r="C204" i="6"/>
  <c r="B204" i="6"/>
  <c r="I15" i="6"/>
  <c r="E20" i="6"/>
  <c r="D20" i="6"/>
  <c r="I94" i="6"/>
  <c r="D109" i="6"/>
  <c r="C109" i="6"/>
  <c r="G122" i="6"/>
  <c r="F122" i="6"/>
  <c r="H13" i="6"/>
  <c r="I13" i="6" s="1"/>
  <c r="G13" i="6"/>
  <c r="C18" i="6"/>
  <c r="B18" i="6"/>
  <c r="I115" i="6"/>
  <c r="E120" i="6"/>
  <c r="D120" i="6"/>
  <c r="I194" i="6"/>
  <c r="D69" i="6"/>
  <c r="C69" i="6"/>
  <c r="G82" i="6"/>
  <c r="F82" i="6"/>
  <c r="F171" i="6"/>
  <c r="E171" i="6"/>
  <c r="I184" i="6"/>
  <c r="H184" i="6"/>
  <c r="H44" i="6"/>
  <c r="I44" i="6" s="1"/>
  <c r="B69" i="6"/>
  <c r="B82" i="6"/>
  <c r="H133" i="6"/>
  <c r="I133" i="6" s="1"/>
  <c r="G133" i="6"/>
  <c r="C138" i="6"/>
  <c r="B138" i="6"/>
  <c r="B148" i="6"/>
  <c r="B161" i="6"/>
  <c r="B171" i="6"/>
  <c r="B184" i="6"/>
  <c r="H9" i="6" l="1"/>
  <c r="I9" i="6" s="1"/>
  <c r="H5" i="6"/>
  <c r="I5" i="6" s="1"/>
  <c r="H8" i="6"/>
  <c r="I8" i="6" s="1"/>
  <c r="Q8" i="4"/>
  <c r="G8" i="6"/>
  <c r="Q6" i="4"/>
  <c r="H6" i="6"/>
  <c r="I6" i="6" s="1"/>
</calcChain>
</file>

<file path=xl/sharedStrings.xml><?xml version="1.0" encoding="utf-8"?>
<sst xmlns="http://schemas.openxmlformats.org/spreadsheetml/2006/main" count="220" uniqueCount="163">
  <si>
    <t>Client &amp; Project Tracker with Payments Due (Excel)</t>
  </si>
  <si>
    <t>Toolkit by GroupChatOn · free template · https://toolkit.groupchaton.com</t>
  </si>
  <si>
    <t>One place for every client and every project: what was agreed, when it is due, what you have invoiced and what has actually reached your bank. Payments are recorded as they arrive and the tracker works out each project's balance, its payment due date from the client's terms and how many days it is overdue. A Clients overview totals everything per client and writes a polite reminder you can paste into an email.</t>
  </si>
  <si>
    <t>Colours</t>
  </si>
  <si>
    <t>Yellow cells: type or pick here.</t>
  </si>
  <si>
    <t>Grey and white cells: calculate by themselves. Don't type over them.</t>
  </si>
  <si>
    <t>Steps</t>
  </si>
  <si>
    <t>Open the Settings sheet, type your name or agency name and pick the date style you like.</t>
  </si>
  <si>
    <t>On the Clients sheet replace the samples with your own clients and type their payment terms in days.</t>
  </si>
  <si>
    <t>Add each project on the Projects sheet with its client, pricing type, agreed fee and deadline. Move its status along as work progresses.</t>
  </si>
  <si>
    <t>When you invoice, type the invoice number, the invoice date and the amount invoiced on that project's row. The payment due date appears from the client's terms.</t>
  </si>
  <si>
    <t>When money arrives, add a row on the Payments sheet: date, project and amount received (after any bank or platform fees, so the balance shows what is really left to collect).</t>
  </si>
  <si>
    <t>Open the Clients overview each week. Anyone with an overdue amount is highlighted; copy their reminder text into an email.</t>
  </si>
  <si>
    <t>Tips</t>
  </si>
  <si>
    <t>•</t>
  </si>
  <si>
    <t>Name projects so they are unique, for example "Logo redesign 2026" rather than "Logo", because payments are matched to the project name.</t>
  </si>
  <si>
    <t>Ask for a deposit (often 30 to 50 percent) before starting work with a new client, and record it on the Payments sheet as soon as it arrives.</t>
  </si>
  <si>
    <t>If a client pays less because of a transfer fee, either record the full amount and log the fee as an expense, or record what arrived and ask for the difference: decide once and stay consistent.</t>
  </si>
  <si>
    <t>Mark lost or cancelled work as Cancelled instead of deleting it; your win rate is useful when you set prices.</t>
  </si>
  <si>
    <t>Full guide, questions and answers, and more free templates:</t>
  </si>
  <si>
    <t>https://toolkit.groupchaton.com/freelancers/fl-client-project-tracker-excel/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</si>
  <si>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</si>
  <si>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</si>
  <si>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</si>
  <si>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t>
  </si>
  <si>
    <t>Your name or business</t>
  </si>
  <si>
    <t>Alex Morgan Studio</t>
  </si>
  <si>
    <t>Date style</t>
  </si>
  <si>
    <t>Computer setting</t>
  </si>
  <si>
    <t>"Computer setting" follows your computer's regional date style.</t>
  </si>
  <si>
    <t>Position as on</t>
  </si>
  <si>
    <t>Leave =TODAY() to see today's position, or type a date to see the position on that day.</t>
  </si>
  <si>
    <t>Clients</t>
  </si>
  <si>
    <t>Payment terms = days the client has to pay after the invoice date (0 = due on receipt).</t>
  </si>
  <si>
    <t>Client</t>
  </si>
  <si>
    <t>Country</t>
  </si>
  <si>
    <t>Currency</t>
  </si>
  <si>
    <t>Contact person</t>
  </si>
  <si>
    <t>Email</t>
  </si>
  <si>
    <t>Payment terms (days)</t>
  </si>
  <si>
    <t>Northwind Labs</t>
  </si>
  <si>
    <t>United States</t>
  </si>
  <si>
    <t>USD</t>
  </si>
  <si>
    <t>Jordan Lee</t>
  </si>
  <si>
    <t>ap@northwind.example</t>
  </si>
  <si>
    <t>Brightside Media</t>
  </si>
  <si>
    <t>United Kingdom</t>
  </si>
  <si>
    <t>GBP</t>
  </si>
  <si>
    <t>Priya Shah</t>
  </si>
  <si>
    <t>finance@brightside.example</t>
  </si>
  <si>
    <t>Kaufmann GmbH</t>
  </si>
  <si>
    <t>Germany</t>
  </si>
  <si>
    <t>EUR</t>
  </si>
  <si>
    <t>Lena Kaufmann</t>
  </si>
  <si>
    <t>buchhaltung@kaufmann.example</t>
  </si>
  <si>
    <t>Desert Rose Events</t>
  </si>
  <si>
    <t>United Arab Emirates</t>
  </si>
  <si>
    <t>AED</t>
  </si>
  <si>
    <t>Omar Haddad</t>
  </si>
  <si>
    <t>accounts@desertrose.example</t>
  </si>
  <si>
    <t>Maple &amp; Pine Co.</t>
  </si>
  <si>
    <t>Canada</t>
  </si>
  <si>
    <t>CAD</t>
  </si>
  <si>
    <t>Chris Martin</t>
  </si>
  <si>
    <t>billing@maplepine.example</t>
  </si>
  <si>
    <t>Projects</t>
  </si>
  <si>
    <t>Project names must be unique: payments are matched by name. Grey columns calculate themselves.</t>
  </si>
  <si>
    <t>Project</t>
  </si>
  <si>
    <t>Pricing</t>
  </si>
  <si>
    <t>Agreed fee</t>
  </si>
  <si>
    <t>Start</t>
  </si>
  <si>
    <t>Deadline</t>
  </si>
  <si>
    <t>Status</t>
  </si>
  <si>
    <t>Invoice no.</t>
  </si>
  <si>
    <t>Invoice date</t>
  </si>
  <si>
    <t>Invoiced amount</t>
  </si>
  <si>
    <t>Received</t>
  </si>
  <si>
    <t>Balance due</t>
  </si>
  <si>
    <t>Not yet invoiced</t>
  </si>
  <si>
    <t>Payment due</t>
  </si>
  <si>
    <t>Days overdue</t>
  </si>
  <si>
    <t>Alert</t>
  </si>
  <si>
    <t>Notes</t>
  </si>
  <si>
    <t>Mobile app UI redesign</t>
  </si>
  <si>
    <t>Fixed fee</t>
  </si>
  <si>
    <t>Delivered</t>
  </si>
  <si>
    <t>AM-2026-031</t>
  </si>
  <si>
    <t>Mobile app icon set</t>
  </si>
  <si>
    <t>In progress</t>
  </si>
  <si>
    <t>Blog content Q3</t>
  </si>
  <si>
    <t>Retainer (monthly)</t>
  </si>
  <si>
    <t>AM-2026-034</t>
  </si>
  <si>
    <t>Website translation DE-EN</t>
  </si>
  <si>
    <t>Hourly</t>
  </si>
  <si>
    <t>AM-2026-036</t>
  </si>
  <si>
    <t>Event brochure</t>
  </si>
  <si>
    <t>Milestones</t>
  </si>
  <si>
    <t>Paid</t>
  </si>
  <si>
    <t>AM-2026-029</t>
  </si>
  <si>
    <t>Packaging concept</t>
  </si>
  <si>
    <t>Proposal sent</t>
  </si>
  <si>
    <t>Brand guidelines</t>
  </si>
  <si>
    <t>Cancelled</t>
  </si>
  <si>
    <t>Payments received</t>
  </si>
  <si>
    <t>One row per payment, including deposits and part payments. Type the amount that reached you.</t>
  </si>
  <si>
    <t>Date</t>
  </si>
  <si>
    <t>Amount received</t>
  </si>
  <si>
    <t>Method</t>
  </si>
  <si>
    <t>Reference / note</t>
  </si>
  <si>
    <t>Bank transfer</t>
  </si>
  <si>
    <t>50% deposit</t>
  </si>
  <si>
    <t>Milestone 1</t>
  </si>
  <si>
    <t>Milestone 2</t>
  </si>
  <si>
    <t>Online payment link</t>
  </si>
  <si>
    <t>Invoice AM-2026-034</t>
  </si>
  <si>
    <t>Part payment</t>
  </si>
  <si>
    <t>Clients overview</t>
  </si>
  <si>
    <t>Active projects</t>
  </si>
  <si>
    <t>Agreed (not cancelled)</t>
  </si>
  <si>
    <t>Invoiced</t>
  </si>
  <si>
    <t>Outstanding</t>
  </si>
  <si>
    <t>Overdue</t>
  </si>
  <si>
    <t>Reminder for overdue payments (copy into an email)</t>
  </si>
  <si>
    <t>Lead</t>
  </si>
  <si>
    <t>On hold</t>
  </si>
  <si>
    <t>Yes</t>
  </si>
  <si>
    <t>DD-MM-YYYY</t>
  </si>
  <si>
    <t>No</t>
  </si>
  <si>
    <t>Card</t>
  </si>
  <si>
    <t>MM/DD/YYYY</t>
  </si>
  <si>
    <t>INR</t>
  </si>
  <si>
    <t>YYYY-MM-DD</t>
  </si>
  <si>
    <t>Platform payout</t>
  </si>
  <si>
    <t>DD MMM YYYY</t>
  </si>
  <si>
    <t>Cheque</t>
  </si>
  <si>
    <t>Cash</t>
  </si>
  <si>
    <t>AUD</t>
  </si>
  <si>
    <t>Other</t>
  </si>
  <si>
    <t>SGD</t>
  </si>
  <si>
    <t>NZD</t>
  </si>
  <si>
    <t>CHF</t>
  </si>
  <si>
    <t>JPY</t>
  </si>
  <si>
    <t>ZAR</t>
  </si>
  <si>
    <t>SAR</t>
  </si>
  <si>
    <t>QAR</t>
  </si>
  <si>
    <t>MYR</t>
  </si>
  <si>
    <t>PHP</t>
  </si>
  <si>
    <t>PKR</t>
  </si>
  <si>
    <t>BDT</t>
  </si>
  <si>
    <t>LKR</t>
  </si>
  <si>
    <t>NPR</t>
  </si>
  <si>
    <t>NGN</t>
  </si>
  <si>
    <t>KES</t>
  </si>
  <si>
    <t>EGP</t>
  </si>
  <si>
    <t>BRL</t>
  </si>
  <si>
    <t>MXN</t>
  </si>
  <si>
    <t>HKD</t>
  </si>
  <si>
    <t>SEK</t>
  </si>
  <si>
    <t>NOK</t>
  </si>
  <si>
    <t>DKK</t>
  </si>
  <si>
    <t>PLN</t>
  </si>
  <si>
    <t>IDR</t>
  </si>
  <si>
    <t>THB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</si>
</sst>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55607A"/>
      <name val="Calibri"/>
    </font>
    <font>
      <sz val="9"/>
      <color rgb="FF14213D"/>
      <name val="Calibri"/>
    </font>
  </fonts>
  <fills count="5">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9" fillId="0" borderId="0" xfId="0" applyFont="1" applyAlignment="1">
      <alignment vertical="center" wrapText="1"/>
    </xf>
    <xf numFmtId="14"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0" fontId="0" fillId="3" borderId="1" xfId="0" applyFill="1" applyBorder="1"/>
    <xf numFmtId="4" fontId="0" fillId="2" borderId="1" xfId="0" applyNumberFormat="1" applyFill="1" applyBorder="1" applyProtection="1">
      <protection locked="0"/>
    </xf>
    <xf numFmtId="14" fontId="0" fillId="2" borderId="1" xfId="0" applyNumberFormat="1" applyFill="1" applyBorder="1" applyProtection="1">
      <protection locked="0"/>
    </xf>
    <xf numFmtId="4" fontId="0" fillId="3" borderId="1" xfId="0" applyNumberFormat="1" applyFill="1" applyBorder="1"/>
    <xf numFmtId="14" fontId="0" fillId="3" borderId="1" xfId="0" applyNumberFormat="1" applyFill="1" applyBorder="1"/>
    <xf numFmtId="0" fontId="11" fillId="0" borderId="0" xfId="0" applyFont="1"/>
    <xf numFmtId="0" fontId="0" fillId="0" borderId="1" xfId="0" applyBorder="1"/>
    <xf numFmtId="0" fontId="0" fillId="0" borderId="1" xfId="0" applyBorder="1" applyAlignment="1">
      <alignment horizontal="center" vertical="center"/>
    </xf>
    <xf numFmtId="0" fontId="0" fillId="3" borderId="1" xfId="0" applyFill="1" applyBorder="1" applyAlignment="1">
      <alignment horizontal="center" vertical="center"/>
    </xf>
    <xf numFmtId="0" fontId="12" fillId="0" borderId="0" xfId="0" applyFont="1"/>
  </cellXfs>
  <cellStyles count="1">
    <cellStyle name="Normal" xfId="0" builtinId="0"/>
  </cellStyles>
  <dxfs count="27">
    <dxf>
      <font>
        <b/>
        <color rgb="FFB91C1C"/>
      </font>
      <fill>
        <patternFill patternType="solid">
          <fgColor rgb="FFFECACA"/>
        </patternFill>
      </fill>
    </dxf>
    <dxf>
      <font>
        <b/>
        <color rgb="FFB91C1C"/>
      </font>
    </dxf>
    <dxf>
      <numFmt numFmtId="164" formatCode="dd\ mmm\ yyyy"/>
    </dxf>
    <dxf>
      <numFmt numFmtId="165" formatCode="yyyy\-mm\-dd"/>
    </dxf>
    <dxf>
      <numFmt numFmtId="166" formatCode="mm&quot;/&quot;dd&quot;/&quot;yyyy"/>
    </dxf>
    <dxf>
      <numFmt numFmtId="167" formatCode="dd\-mm\-yyyy"/>
    </dxf>
    <dxf>
      <fill>
        <patternFill patternType="solid">
          <fgColor rgb="FFDCFCE7"/>
        </patternFill>
      </fill>
    </dxf>
    <dxf>
      <fill>
        <patternFill patternType="solid">
          <fgColor rgb="FFBBF7D0"/>
        </patternFill>
      </fill>
    </dxf>
    <dxf>
      <font>
        <b/>
        <color rgb="FF92400E"/>
      </font>
      <fill>
        <patternFill patternType="solid">
          <fgColor rgb="FFFDE68A"/>
        </patternFill>
      </fill>
    </dxf>
    <dxf>
      <font>
        <b/>
        <color rgb="FFB91C1C"/>
      </font>
      <fill>
        <patternFill patternType="solid">
          <fgColor rgb="FFFECACA"/>
        </patternFill>
      </fill>
    </dxf>
    <dxf>
      <numFmt numFmtId="164" formatCode="dd\ mmm\ yyyy"/>
    </dxf>
    <dxf>
      <numFmt numFmtId="165" formatCode="yyyy\-mm\-dd"/>
    </dxf>
    <dxf>
      <numFmt numFmtId="166" formatCode="mm&quot;/&quot;dd&quot;/&quot;yyyy"/>
    </dxf>
    <dxf>
      <numFmt numFmtId="167" formatCode="dd\-mm\-yyyy"/>
    </dxf>
    <dxf>
      <numFmt numFmtId="164" formatCode="dd\ mmm\ yyyy"/>
    </dxf>
    <dxf>
      <numFmt numFmtId="165" formatCode="yyyy\-mm\-dd"/>
    </dxf>
    <dxf>
      <numFmt numFmtId="166" formatCode="mm&quot;/&quot;dd&quot;/&quot;yyyy"/>
    </dxf>
    <dxf>
      <numFmt numFmtId="167" formatCode="dd\-mm\-yyyy"/>
    </dxf>
    <dxf>
      <numFmt numFmtId="164" formatCode="dd\ mmm\ yyyy"/>
    </dxf>
    <dxf>
      <numFmt numFmtId="165" formatCode="yyyy\-mm\-dd"/>
    </dxf>
    <dxf>
      <numFmt numFmtId="166" formatCode="mm&quot;/&quot;dd&quot;/&quot;yyyy"/>
    </dxf>
    <dxf>
      <numFmt numFmtId="167" formatCode="dd\-mm\-yyyy"/>
    </dxf>
    <dxf>
      <font>
        <color rgb="FF94A3B8"/>
      </font>
    </dxf>
    <dxf>
      <numFmt numFmtId="164" formatCode="dd\ mmm\ yyyy"/>
    </dxf>
    <dxf>
      <numFmt numFmtId="165" formatCode="yyyy\-mm\-dd"/>
    </dxf>
    <dxf>
      <numFmt numFmtId="166" formatCode="mm&quot;/&quot;dd&quot;/&quot;yyyy"/>
    </dxf>
    <dxf>
      <numFmt numFmtId="167" formatCode="dd\-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Projects by status</a:t>
            </a:r>
          </a:p>
        </c:rich>
      </c:tx>
      <c:overlay val="1"/>
    </c:title>
    <c:autoTitleDeleted val="0"/>
    <c:plotArea>
      <c:layout/>
      <c:barChart>
        <c:barDir val="bar"/>
        <c:grouping val="clustered"/>
        <c:varyColors val="1"/>
        <c:ser>
          <c:idx val="0"/>
          <c:order val="0"/>
          <c:tx>
            <c:strRef>
              <c:f>Overview!$L$4</c:f>
              <c:strCache>
                <c:ptCount val="1"/>
                <c:pt idx="0">
                  <c:v>Projects</c:v>
                </c:pt>
              </c:strCache>
            </c:strRef>
          </c:tx>
          <c:spPr>
            <a:solidFill>
              <a:srgbClr val="0F766E"/>
            </a:solidFill>
            <a:ln>
              <a:prstDash val="solid"/>
            </a:ln>
          </c:spPr>
          <c:invertIfNegative val="1"/>
          <c:cat>
            <c:strRef>
              <c:f>Overview!$K$5:$K$11</c:f>
              <c:strCache>
                <c:ptCount val="7"/>
                <c:pt idx="0">
                  <c:v>Lead</c:v>
                </c:pt>
                <c:pt idx="1">
                  <c:v>Proposal sent</c:v>
                </c:pt>
                <c:pt idx="2">
                  <c:v>In progress</c:v>
                </c:pt>
                <c:pt idx="3">
                  <c:v>On hold</c:v>
                </c:pt>
                <c:pt idx="4">
                  <c:v>Delivered</c:v>
                </c:pt>
                <c:pt idx="5">
                  <c:v>Paid</c:v>
                </c:pt>
                <c:pt idx="6">
                  <c:v>Cancelled</c:v>
                </c:pt>
              </c:strCache>
            </c:strRef>
          </c:cat>
          <c:val>
            <c:numRef>
              <c:f>Overview!$L$5:$L$11</c:f>
              <c:numCache>
                <c:formatCode>General</c:formatCode>
                <c:ptCount val="7"/>
                <c:pt idx="0">
                  <c:v>0</c:v>
                </c:pt>
                <c:pt idx="1">
                  <c:v>1</c:v>
                </c:pt>
                <c:pt idx="2">
                  <c:v>2</c:v>
                </c:pt>
                <c:pt idx="3">
                  <c:v>0</c:v>
                </c:pt>
                <c:pt idx="4">
                  <c:v>2</c:v>
                </c:pt>
                <c:pt idx="5">
                  <c:v>1</c:v>
                </c:pt>
                <c:pt idx="6">
                  <c:v>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E137-4E13-A7BD-2DBC6FED18C6}"/>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10</xdr:col>
      <xdr:colOff>0</xdr:colOff>
      <xdr:row>13</xdr:row>
      <xdr:rowOff>0</xdr:rowOff>
    </xdr:from>
    <xdr:ext cx="4320000" cy="25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freelancers/fl-client-project-tracker-excel/"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18"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45"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
  <sheetViews>
    <sheetView showGridLines="0" workbookViewId="0"/>
  </sheetViews>
  <sheetFormatPr defaultRowHeight="14.4" x14ac:dyDescent="0.3"/>
  <cols>
    <col min="1" max="1" width="28" customWidth="1"/>
    <col min="2" max="2" width="24" customWidth="1"/>
    <col min="3" max="3" width="3" customWidth="1"/>
    <col min="4" max="4" width="60" customWidth="1"/>
  </cols>
  <sheetData>
    <row r="1" spans="1:4" ht="25.95" customHeight="1" x14ac:dyDescent="0.4">
      <c r="A1" s="1" t="s">
        <v>23</v>
      </c>
    </row>
    <row r="2" spans="1:4" x14ac:dyDescent="0.3">
      <c r="A2" s="2" t="s">
        <v>24</v>
      </c>
    </row>
    <row r="3" spans="1:4" x14ac:dyDescent="0.3">
      <c r="A3" s="12" t="s">
        <v>25</v>
      </c>
      <c r="B3" s="13" t="s">
        <v>26</v>
      </c>
    </row>
    <row r="4" spans="1:4" x14ac:dyDescent="0.3">
      <c r="A4" s="12" t="s">
        <v>27</v>
      </c>
      <c r="B4" s="13" t="s">
        <v>28</v>
      </c>
      <c r="D4" s="14" t="s">
        <v>29</v>
      </c>
    </row>
    <row r="5" spans="1:4" ht="24" x14ac:dyDescent="0.3">
      <c r="A5" s="12" t="s">
        <v>30</v>
      </c>
      <c r="B5" s="15">
        <f ca="1">TODAY()</f>
        <v>46328</v>
      </c>
      <c r="D5" s="14" t="s">
        <v>31</v>
      </c>
    </row>
  </sheetData>
  <conditionalFormatting sqref="B5">
    <cfRule type="expression" dxfId="26" priority="1">
      <formula>DateStyle="DD-MM-YYYY"</formula>
    </cfRule>
    <cfRule type="expression" dxfId="25" priority="2">
      <formula>DateStyle="MM/DD/YYYY"</formula>
    </cfRule>
    <cfRule type="expression" dxfId="24" priority="3">
      <formula>DateStyle="YYYY-MM-DD"</formula>
    </cfRule>
    <cfRule type="expression" dxfId="23" priority="4">
      <formula>DateStyle="DD MMM YYYY"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Lists!$B$1:$B$5</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03"/>
  <sheetViews>
    <sheetView showGridLines="0" workbookViewId="0">
      <pane ySplit="3" topLeftCell="A4" activePane="bottomLeft" state="frozen"/>
      <selection pane="bottomLeft"/>
    </sheetView>
  </sheetViews>
  <sheetFormatPr defaultRowHeight="14.4" x14ac:dyDescent="0.3"/>
  <cols>
    <col min="1" max="1" width="30" customWidth="1"/>
    <col min="2" max="2" width="16" customWidth="1"/>
    <col min="3" max="3" width="11" customWidth="1"/>
    <col min="4" max="4" width="22" customWidth="1"/>
    <col min="5" max="5" width="30" customWidth="1"/>
    <col min="6" max="6" width="14" customWidth="1"/>
  </cols>
  <sheetData>
    <row r="1" spans="1:6" ht="25.95" customHeight="1" x14ac:dyDescent="0.4">
      <c r="A1" s="1" t="s">
        <v>32</v>
      </c>
    </row>
    <row r="2" spans="1:6" x14ac:dyDescent="0.3">
      <c r="A2" s="2" t="s">
        <v>33</v>
      </c>
    </row>
    <row r="3" spans="1:6" ht="31.95" customHeight="1" x14ac:dyDescent="0.3">
      <c r="A3" s="16" t="s">
        <v>34</v>
      </c>
      <c r="B3" s="16" t="s">
        <v>35</v>
      </c>
      <c r="C3" s="16" t="s">
        <v>36</v>
      </c>
      <c r="D3" s="16" t="s">
        <v>37</v>
      </c>
      <c r="E3" s="16" t="s">
        <v>38</v>
      </c>
      <c r="F3" s="16" t="s">
        <v>39</v>
      </c>
    </row>
    <row r="4" spans="1:6" x14ac:dyDescent="0.3">
      <c r="A4" s="17" t="s">
        <v>40</v>
      </c>
      <c r="B4" s="17" t="s">
        <v>41</v>
      </c>
      <c r="C4" s="17" t="s">
        <v>42</v>
      </c>
      <c r="D4" s="17" t="s">
        <v>43</v>
      </c>
      <c r="E4" s="17" t="s">
        <v>44</v>
      </c>
      <c r="F4" s="17">
        <v>30</v>
      </c>
    </row>
    <row r="5" spans="1:6" x14ac:dyDescent="0.3">
      <c r="A5" s="17" t="s">
        <v>45</v>
      </c>
      <c r="B5" s="17" t="s">
        <v>46</v>
      </c>
      <c r="C5" s="17" t="s">
        <v>47</v>
      </c>
      <c r="D5" s="17" t="s">
        <v>48</v>
      </c>
      <c r="E5" s="17" t="s">
        <v>49</v>
      </c>
      <c r="F5" s="17">
        <v>14</v>
      </c>
    </row>
    <row r="6" spans="1:6" x14ac:dyDescent="0.3">
      <c r="A6" s="17" t="s">
        <v>50</v>
      </c>
      <c r="B6" s="17" t="s">
        <v>51</v>
      </c>
      <c r="C6" s="17" t="s">
        <v>52</v>
      </c>
      <c r="D6" s="17" t="s">
        <v>53</v>
      </c>
      <c r="E6" s="17" t="s">
        <v>54</v>
      </c>
      <c r="F6" s="17">
        <v>30</v>
      </c>
    </row>
    <row r="7" spans="1:6" x14ac:dyDescent="0.3">
      <c r="A7" s="17" t="s">
        <v>55</v>
      </c>
      <c r="B7" s="17" t="s">
        <v>56</v>
      </c>
      <c r="C7" s="17" t="s">
        <v>57</v>
      </c>
      <c r="D7" s="17" t="s">
        <v>58</v>
      </c>
      <c r="E7" s="17" t="s">
        <v>59</v>
      </c>
      <c r="F7" s="17">
        <v>15</v>
      </c>
    </row>
    <row r="8" spans="1:6" x14ac:dyDescent="0.3">
      <c r="A8" s="17" t="s">
        <v>60</v>
      </c>
      <c r="B8" s="17" t="s">
        <v>61</v>
      </c>
      <c r="C8" s="17" t="s">
        <v>62</v>
      </c>
      <c r="D8" s="17" t="s">
        <v>63</v>
      </c>
      <c r="E8" s="17" t="s">
        <v>64</v>
      </c>
      <c r="F8" s="17">
        <v>0</v>
      </c>
    </row>
    <row r="9" spans="1:6" x14ac:dyDescent="0.3">
      <c r="A9" s="17"/>
      <c r="B9" s="17"/>
      <c r="C9" s="17"/>
      <c r="D9" s="17"/>
      <c r="E9" s="17"/>
      <c r="F9" s="17"/>
    </row>
    <row r="10" spans="1:6" x14ac:dyDescent="0.3">
      <c r="A10" s="17"/>
      <c r="B10" s="17"/>
      <c r="C10" s="17"/>
      <c r="D10" s="17"/>
      <c r="E10" s="17"/>
      <c r="F10" s="17"/>
    </row>
    <row r="11" spans="1:6" x14ac:dyDescent="0.3">
      <c r="A11" s="17"/>
      <c r="B11" s="17"/>
      <c r="C11" s="17"/>
      <c r="D11" s="17"/>
      <c r="E11" s="17"/>
      <c r="F11" s="17"/>
    </row>
    <row r="12" spans="1:6" x14ac:dyDescent="0.3">
      <c r="A12" s="17"/>
      <c r="B12" s="17"/>
      <c r="C12" s="17"/>
      <c r="D12" s="17"/>
      <c r="E12" s="17"/>
      <c r="F12" s="17"/>
    </row>
    <row r="13" spans="1:6" x14ac:dyDescent="0.3">
      <c r="A13" s="17"/>
      <c r="B13" s="17"/>
      <c r="C13" s="17"/>
      <c r="D13" s="17"/>
      <c r="E13" s="17"/>
      <c r="F13" s="17"/>
    </row>
    <row r="14" spans="1:6" x14ac:dyDescent="0.3">
      <c r="A14" s="17"/>
      <c r="B14" s="17"/>
      <c r="C14" s="17"/>
      <c r="D14" s="17"/>
      <c r="E14" s="17"/>
      <c r="F14" s="17"/>
    </row>
    <row r="15" spans="1:6" x14ac:dyDescent="0.3">
      <c r="A15" s="17"/>
      <c r="B15" s="17"/>
      <c r="C15" s="17"/>
      <c r="D15" s="17"/>
      <c r="E15" s="17"/>
      <c r="F15" s="17"/>
    </row>
    <row r="16" spans="1:6" x14ac:dyDescent="0.3">
      <c r="A16" s="17"/>
      <c r="B16" s="17"/>
      <c r="C16" s="17"/>
      <c r="D16" s="17"/>
      <c r="E16" s="17"/>
      <c r="F16" s="17"/>
    </row>
    <row r="17" spans="1:6" x14ac:dyDescent="0.3">
      <c r="A17" s="17"/>
      <c r="B17" s="17"/>
      <c r="C17" s="17"/>
      <c r="D17" s="17"/>
      <c r="E17" s="17"/>
      <c r="F17" s="17"/>
    </row>
    <row r="18" spans="1:6" x14ac:dyDescent="0.3">
      <c r="A18" s="17"/>
      <c r="B18" s="17"/>
      <c r="C18" s="17"/>
      <c r="D18" s="17"/>
      <c r="E18" s="17"/>
      <c r="F18" s="17"/>
    </row>
    <row r="19" spans="1:6" x14ac:dyDescent="0.3">
      <c r="A19" s="17"/>
      <c r="B19" s="17"/>
      <c r="C19" s="17"/>
      <c r="D19" s="17"/>
      <c r="E19" s="17"/>
      <c r="F19" s="17"/>
    </row>
    <row r="20" spans="1:6" x14ac:dyDescent="0.3">
      <c r="A20" s="17"/>
      <c r="B20" s="17"/>
      <c r="C20" s="17"/>
      <c r="D20" s="17"/>
      <c r="E20" s="17"/>
      <c r="F20" s="17"/>
    </row>
    <row r="21" spans="1:6" x14ac:dyDescent="0.3">
      <c r="A21" s="17"/>
      <c r="B21" s="17"/>
      <c r="C21" s="17"/>
      <c r="D21" s="17"/>
      <c r="E21" s="17"/>
      <c r="F21" s="17"/>
    </row>
    <row r="22" spans="1:6" x14ac:dyDescent="0.3">
      <c r="A22" s="17"/>
      <c r="B22" s="17"/>
      <c r="C22" s="17"/>
      <c r="D22" s="17"/>
      <c r="E22" s="17"/>
      <c r="F22" s="17"/>
    </row>
    <row r="23" spans="1:6" x14ac:dyDescent="0.3">
      <c r="A23" s="17"/>
      <c r="B23" s="17"/>
      <c r="C23" s="17"/>
      <c r="D23" s="17"/>
      <c r="E23" s="17"/>
      <c r="F23" s="17"/>
    </row>
    <row r="24" spans="1:6" x14ac:dyDescent="0.3">
      <c r="A24" s="17"/>
      <c r="B24" s="17"/>
      <c r="C24" s="17"/>
      <c r="D24" s="17"/>
      <c r="E24" s="17"/>
      <c r="F24" s="17"/>
    </row>
    <row r="25" spans="1:6" x14ac:dyDescent="0.3">
      <c r="A25" s="17"/>
      <c r="B25" s="17"/>
      <c r="C25" s="17"/>
      <c r="D25" s="17"/>
      <c r="E25" s="17"/>
      <c r="F25" s="17"/>
    </row>
    <row r="26" spans="1:6" x14ac:dyDescent="0.3">
      <c r="A26" s="17"/>
      <c r="B26" s="17"/>
      <c r="C26" s="17"/>
      <c r="D26" s="17"/>
      <c r="E26" s="17"/>
      <c r="F26" s="17"/>
    </row>
    <row r="27" spans="1:6" x14ac:dyDescent="0.3">
      <c r="A27" s="17"/>
      <c r="B27" s="17"/>
      <c r="C27" s="17"/>
      <c r="D27" s="17"/>
      <c r="E27" s="17"/>
      <c r="F27" s="17"/>
    </row>
    <row r="28" spans="1:6" x14ac:dyDescent="0.3">
      <c r="A28" s="17"/>
      <c r="B28" s="17"/>
      <c r="C28" s="17"/>
      <c r="D28" s="17"/>
      <c r="E28" s="17"/>
      <c r="F28" s="17"/>
    </row>
    <row r="29" spans="1:6" x14ac:dyDescent="0.3">
      <c r="A29" s="17"/>
      <c r="B29" s="17"/>
      <c r="C29" s="17"/>
      <c r="D29" s="17"/>
      <c r="E29" s="17"/>
      <c r="F29" s="17"/>
    </row>
    <row r="30" spans="1:6" x14ac:dyDescent="0.3">
      <c r="A30" s="17"/>
      <c r="B30" s="17"/>
      <c r="C30" s="17"/>
      <c r="D30" s="17"/>
      <c r="E30" s="17"/>
      <c r="F30" s="17"/>
    </row>
    <row r="31" spans="1:6" x14ac:dyDescent="0.3">
      <c r="A31" s="17"/>
      <c r="B31" s="17"/>
      <c r="C31" s="17"/>
      <c r="D31" s="17"/>
      <c r="E31" s="17"/>
      <c r="F31" s="17"/>
    </row>
    <row r="32" spans="1:6" x14ac:dyDescent="0.3">
      <c r="A32" s="17"/>
      <c r="B32" s="17"/>
      <c r="C32" s="17"/>
      <c r="D32" s="17"/>
      <c r="E32" s="17"/>
      <c r="F32" s="17"/>
    </row>
    <row r="33" spans="1:6" x14ac:dyDescent="0.3">
      <c r="A33" s="17"/>
      <c r="B33" s="17"/>
      <c r="C33" s="17"/>
      <c r="D33" s="17"/>
      <c r="E33" s="17"/>
      <c r="F33" s="17"/>
    </row>
    <row r="34" spans="1:6" x14ac:dyDescent="0.3">
      <c r="A34" s="17"/>
      <c r="B34" s="17"/>
      <c r="C34" s="17"/>
      <c r="D34" s="17"/>
      <c r="E34" s="17"/>
      <c r="F34" s="17"/>
    </row>
    <row r="35" spans="1:6" x14ac:dyDescent="0.3">
      <c r="A35" s="17"/>
      <c r="B35" s="17"/>
      <c r="C35" s="17"/>
      <c r="D35" s="17"/>
      <c r="E35" s="17"/>
      <c r="F35" s="17"/>
    </row>
    <row r="36" spans="1:6" x14ac:dyDescent="0.3">
      <c r="A36" s="17"/>
      <c r="B36" s="17"/>
      <c r="C36" s="17"/>
      <c r="D36" s="17"/>
      <c r="E36" s="17"/>
      <c r="F36" s="17"/>
    </row>
    <row r="37" spans="1:6" x14ac:dyDescent="0.3">
      <c r="A37" s="17"/>
      <c r="B37" s="17"/>
      <c r="C37" s="17"/>
      <c r="D37" s="17"/>
      <c r="E37" s="17"/>
      <c r="F37" s="17"/>
    </row>
    <row r="38" spans="1:6" x14ac:dyDescent="0.3">
      <c r="A38" s="17"/>
      <c r="B38" s="17"/>
      <c r="C38" s="17"/>
      <c r="D38" s="17"/>
      <c r="E38" s="17"/>
      <c r="F38" s="17"/>
    </row>
    <row r="39" spans="1:6" x14ac:dyDescent="0.3">
      <c r="A39" s="17"/>
      <c r="B39" s="17"/>
      <c r="C39" s="17"/>
      <c r="D39" s="17"/>
      <c r="E39" s="17"/>
      <c r="F39" s="17"/>
    </row>
    <row r="40" spans="1:6" x14ac:dyDescent="0.3">
      <c r="A40" s="17"/>
      <c r="B40" s="17"/>
      <c r="C40" s="17"/>
      <c r="D40" s="17"/>
      <c r="E40" s="17"/>
      <c r="F40" s="17"/>
    </row>
    <row r="41" spans="1:6" x14ac:dyDescent="0.3">
      <c r="A41" s="17"/>
      <c r="B41" s="17"/>
      <c r="C41" s="17"/>
      <c r="D41" s="17"/>
      <c r="E41" s="17"/>
      <c r="F41" s="17"/>
    </row>
    <row r="42" spans="1:6" x14ac:dyDescent="0.3">
      <c r="A42" s="17"/>
      <c r="B42" s="17"/>
      <c r="C42" s="17"/>
      <c r="D42" s="17"/>
      <c r="E42" s="17"/>
      <c r="F42" s="17"/>
    </row>
    <row r="43" spans="1:6" x14ac:dyDescent="0.3">
      <c r="A43" s="17"/>
      <c r="B43" s="17"/>
      <c r="C43" s="17"/>
      <c r="D43" s="17"/>
      <c r="E43" s="17"/>
      <c r="F43" s="17"/>
    </row>
    <row r="44" spans="1:6" x14ac:dyDescent="0.3">
      <c r="A44" s="17"/>
      <c r="B44" s="17"/>
      <c r="C44" s="17"/>
      <c r="D44" s="17"/>
      <c r="E44" s="17"/>
      <c r="F44" s="17"/>
    </row>
    <row r="45" spans="1:6" x14ac:dyDescent="0.3">
      <c r="A45" s="17"/>
      <c r="B45" s="17"/>
      <c r="C45" s="17"/>
      <c r="D45" s="17"/>
      <c r="E45" s="17"/>
      <c r="F45" s="17"/>
    </row>
    <row r="46" spans="1:6" x14ac:dyDescent="0.3">
      <c r="A46" s="17"/>
      <c r="B46" s="17"/>
      <c r="C46" s="17"/>
      <c r="D46" s="17"/>
      <c r="E46" s="17"/>
      <c r="F46" s="17"/>
    </row>
    <row r="47" spans="1:6" x14ac:dyDescent="0.3">
      <c r="A47" s="17"/>
      <c r="B47" s="17"/>
      <c r="C47" s="17"/>
      <c r="D47" s="17"/>
      <c r="E47" s="17"/>
      <c r="F47" s="17"/>
    </row>
    <row r="48" spans="1:6" x14ac:dyDescent="0.3">
      <c r="A48" s="17"/>
      <c r="B48" s="17"/>
      <c r="C48" s="17"/>
      <c r="D48" s="17"/>
      <c r="E48" s="17"/>
      <c r="F48" s="17"/>
    </row>
    <row r="49" spans="1:6" x14ac:dyDescent="0.3">
      <c r="A49" s="17"/>
      <c r="B49" s="17"/>
      <c r="C49" s="17"/>
      <c r="D49" s="17"/>
      <c r="E49" s="17"/>
      <c r="F49" s="17"/>
    </row>
    <row r="50" spans="1:6" x14ac:dyDescent="0.3">
      <c r="A50" s="17"/>
      <c r="B50" s="17"/>
      <c r="C50" s="17"/>
      <c r="D50" s="17"/>
      <c r="E50" s="17"/>
      <c r="F50" s="17"/>
    </row>
    <row r="51" spans="1:6" x14ac:dyDescent="0.3">
      <c r="A51" s="17"/>
      <c r="B51" s="17"/>
      <c r="C51" s="17"/>
      <c r="D51" s="17"/>
      <c r="E51" s="17"/>
      <c r="F51" s="17"/>
    </row>
    <row r="52" spans="1:6" x14ac:dyDescent="0.3">
      <c r="A52" s="17"/>
      <c r="B52" s="17"/>
      <c r="C52" s="17"/>
      <c r="D52" s="17"/>
      <c r="E52" s="17"/>
      <c r="F52" s="17"/>
    </row>
    <row r="53" spans="1:6" x14ac:dyDescent="0.3">
      <c r="A53" s="17"/>
      <c r="B53" s="17"/>
      <c r="C53" s="17"/>
      <c r="D53" s="17"/>
      <c r="E53" s="17"/>
      <c r="F53" s="17"/>
    </row>
    <row r="54" spans="1:6" x14ac:dyDescent="0.3">
      <c r="A54" s="17"/>
      <c r="B54" s="17"/>
      <c r="C54" s="17"/>
      <c r="D54" s="17"/>
      <c r="E54" s="17"/>
      <c r="F54" s="17"/>
    </row>
    <row r="55" spans="1:6" x14ac:dyDescent="0.3">
      <c r="A55" s="17"/>
      <c r="B55" s="17"/>
      <c r="C55" s="17"/>
      <c r="D55" s="17"/>
      <c r="E55" s="17"/>
      <c r="F55" s="17"/>
    </row>
    <row r="56" spans="1:6" x14ac:dyDescent="0.3">
      <c r="A56" s="17"/>
      <c r="B56" s="17"/>
      <c r="C56" s="17"/>
      <c r="D56" s="17"/>
      <c r="E56" s="17"/>
      <c r="F56" s="17"/>
    </row>
    <row r="57" spans="1:6" x14ac:dyDescent="0.3">
      <c r="A57" s="17"/>
      <c r="B57" s="17"/>
      <c r="C57" s="17"/>
      <c r="D57" s="17"/>
      <c r="E57" s="17"/>
      <c r="F57" s="17"/>
    </row>
    <row r="58" spans="1:6" x14ac:dyDescent="0.3">
      <c r="A58" s="17"/>
      <c r="B58" s="17"/>
      <c r="C58" s="17"/>
      <c r="D58" s="17"/>
      <c r="E58" s="17"/>
      <c r="F58" s="17"/>
    </row>
    <row r="59" spans="1:6" x14ac:dyDescent="0.3">
      <c r="A59" s="17"/>
      <c r="B59" s="17"/>
      <c r="C59" s="17"/>
      <c r="D59" s="17"/>
      <c r="E59" s="17"/>
      <c r="F59" s="17"/>
    </row>
    <row r="60" spans="1:6" x14ac:dyDescent="0.3">
      <c r="A60" s="17"/>
      <c r="B60" s="17"/>
      <c r="C60" s="17"/>
      <c r="D60" s="17"/>
      <c r="E60" s="17"/>
      <c r="F60" s="17"/>
    </row>
    <row r="61" spans="1:6" x14ac:dyDescent="0.3">
      <c r="A61" s="17"/>
      <c r="B61" s="17"/>
      <c r="C61" s="17"/>
      <c r="D61" s="17"/>
      <c r="E61" s="17"/>
      <c r="F61" s="17"/>
    </row>
    <row r="62" spans="1:6" x14ac:dyDescent="0.3">
      <c r="A62" s="17"/>
      <c r="B62" s="17"/>
      <c r="C62" s="17"/>
      <c r="D62" s="17"/>
      <c r="E62" s="17"/>
      <c r="F62" s="17"/>
    </row>
    <row r="63" spans="1:6" x14ac:dyDescent="0.3">
      <c r="A63" s="17"/>
      <c r="B63" s="17"/>
      <c r="C63" s="17"/>
      <c r="D63" s="17"/>
      <c r="E63" s="17"/>
      <c r="F63" s="17"/>
    </row>
    <row r="64" spans="1:6" x14ac:dyDescent="0.3">
      <c r="A64" s="17"/>
      <c r="B64" s="17"/>
      <c r="C64" s="17"/>
      <c r="D64" s="17"/>
      <c r="E64" s="17"/>
      <c r="F64" s="17"/>
    </row>
    <row r="65" spans="1:6" x14ac:dyDescent="0.3">
      <c r="A65" s="17"/>
      <c r="B65" s="17"/>
      <c r="C65" s="17"/>
      <c r="D65" s="17"/>
      <c r="E65" s="17"/>
      <c r="F65" s="17"/>
    </row>
    <row r="66" spans="1:6" x14ac:dyDescent="0.3">
      <c r="A66" s="17"/>
      <c r="B66" s="17"/>
      <c r="C66" s="17"/>
      <c r="D66" s="17"/>
      <c r="E66" s="17"/>
      <c r="F66" s="17"/>
    </row>
    <row r="67" spans="1:6" x14ac:dyDescent="0.3">
      <c r="A67" s="17"/>
      <c r="B67" s="17"/>
      <c r="C67" s="17"/>
      <c r="D67" s="17"/>
      <c r="E67" s="17"/>
      <c r="F67" s="17"/>
    </row>
    <row r="68" spans="1:6" x14ac:dyDescent="0.3">
      <c r="A68" s="17"/>
      <c r="B68" s="17"/>
      <c r="C68" s="17"/>
      <c r="D68" s="17"/>
      <c r="E68" s="17"/>
      <c r="F68" s="17"/>
    </row>
    <row r="69" spans="1:6" x14ac:dyDescent="0.3">
      <c r="A69" s="17"/>
      <c r="B69" s="17"/>
      <c r="C69" s="17"/>
      <c r="D69" s="17"/>
      <c r="E69" s="17"/>
      <c r="F69" s="17"/>
    </row>
    <row r="70" spans="1:6" x14ac:dyDescent="0.3">
      <c r="A70" s="17"/>
      <c r="B70" s="17"/>
      <c r="C70" s="17"/>
      <c r="D70" s="17"/>
      <c r="E70" s="17"/>
      <c r="F70" s="17"/>
    </row>
    <row r="71" spans="1:6" x14ac:dyDescent="0.3">
      <c r="A71" s="17"/>
      <c r="B71" s="17"/>
      <c r="C71" s="17"/>
      <c r="D71" s="17"/>
      <c r="E71" s="17"/>
      <c r="F71" s="17"/>
    </row>
    <row r="72" spans="1:6" x14ac:dyDescent="0.3">
      <c r="A72" s="17"/>
      <c r="B72" s="17"/>
      <c r="C72" s="17"/>
      <c r="D72" s="17"/>
      <c r="E72" s="17"/>
      <c r="F72" s="17"/>
    </row>
    <row r="73" spans="1:6" x14ac:dyDescent="0.3">
      <c r="A73" s="17"/>
      <c r="B73" s="17"/>
      <c r="C73" s="17"/>
      <c r="D73" s="17"/>
      <c r="E73" s="17"/>
      <c r="F73" s="17"/>
    </row>
    <row r="74" spans="1:6" x14ac:dyDescent="0.3">
      <c r="A74" s="17"/>
      <c r="B74" s="17"/>
      <c r="C74" s="17"/>
      <c r="D74" s="17"/>
      <c r="E74" s="17"/>
      <c r="F74" s="17"/>
    </row>
    <row r="75" spans="1:6" x14ac:dyDescent="0.3">
      <c r="A75" s="17"/>
      <c r="B75" s="17"/>
      <c r="C75" s="17"/>
      <c r="D75" s="17"/>
      <c r="E75" s="17"/>
      <c r="F75" s="17"/>
    </row>
    <row r="76" spans="1:6" x14ac:dyDescent="0.3">
      <c r="A76" s="17"/>
      <c r="B76" s="17"/>
      <c r="C76" s="17"/>
      <c r="D76" s="17"/>
      <c r="E76" s="17"/>
      <c r="F76" s="17"/>
    </row>
    <row r="77" spans="1:6" x14ac:dyDescent="0.3">
      <c r="A77" s="17"/>
      <c r="B77" s="17"/>
      <c r="C77" s="17"/>
      <c r="D77" s="17"/>
      <c r="E77" s="17"/>
      <c r="F77" s="17"/>
    </row>
    <row r="78" spans="1:6" x14ac:dyDescent="0.3">
      <c r="A78" s="17"/>
      <c r="B78" s="17"/>
      <c r="C78" s="17"/>
      <c r="D78" s="17"/>
      <c r="E78" s="17"/>
      <c r="F78" s="17"/>
    </row>
    <row r="79" spans="1:6" x14ac:dyDescent="0.3">
      <c r="A79" s="17"/>
      <c r="B79" s="17"/>
      <c r="C79" s="17"/>
      <c r="D79" s="17"/>
      <c r="E79" s="17"/>
      <c r="F79" s="17"/>
    </row>
    <row r="80" spans="1:6" x14ac:dyDescent="0.3">
      <c r="A80" s="17"/>
      <c r="B80" s="17"/>
      <c r="C80" s="17"/>
      <c r="D80" s="17"/>
      <c r="E80" s="17"/>
      <c r="F80" s="17"/>
    </row>
    <row r="81" spans="1:6" x14ac:dyDescent="0.3">
      <c r="A81" s="17"/>
      <c r="B81" s="17"/>
      <c r="C81" s="17"/>
      <c r="D81" s="17"/>
      <c r="E81" s="17"/>
      <c r="F81" s="17"/>
    </row>
    <row r="82" spans="1:6" x14ac:dyDescent="0.3">
      <c r="A82" s="17"/>
      <c r="B82" s="17"/>
      <c r="C82" s="17"/>
      <c r="D82" s="17"/>
      <c r="E82" s="17"/>
      <c r="F82" s="17"/>
    </row>
    <row r="83" spans="1:6" x14ac:dyDescent="0.3">
      <c r="A83" s="17"/>
      <c r="B83" s="17"/>
      <c r="C83" s="17"/>
      <c r="D83" s="17"/>
      <c r="E83" s="17"/>
      <c r="F83" s="17"/>
    </row>
    <row r="84" spans="1:6" x14ac:dyDescent="0.3">
      <c r="A84" s="17"/>
      <c r="B84" s="17"/>
      <c r="C84" s="17"/>
      <c r="D84" s="17"/>
      <c r="E84" s="17"/>
      <c r="F84" s="17"/>
    </row>
    <row r="85" spans="1:6" x14ac:dyDescent="0.3">
      <c r="A85" s="17"/>
      <c r="B85" s="17"/>
      <c r="C85" s="17"/>
      <c r="D85" s="17"/>
      <c r="E85" s="17"/>
      <c r="F85" s="17"/>
    </row>
    <row r="86" spans="1:6" x14ac:dyDescent="0.3">
      <c r="A86" s="17"/>
      <c r="B86" s="17"/>
      <c r="C86" s="17"/>
      <c r="D86" s="17"/>
      <c r="E86" s="17"/>
      <c r="F86" s="17"/>
    </row>
    <row r="87" spans="1:6" x14ac:dyDescent="0.3">
      <c r="A87" s="17"/>
      <c r="B87" s="17"/>
      <c r="C87" s="17"/>
      <c r="D87" s="17"/>
      <c r="E87" s="17"/>
      <c r="F87" s="17"/>
    </row>
    <row r="88" spans="1:6" x14ac:dyDescent="0.3">
      <c r="A88" s="17"/>
      <c r="B88" s="17"/>
      <c r="C88" s="17"/>
      <c r="D88" s="17"/>
      <c r="E88" s="17"/>
      <c r="F88" s="17"/>
    </row>
    <row r="89" spans="1:6" x14ac:dyDescent="0.3">
      <c r="A89" s="17"/>
      <c r="B89" s="17"/>
      <c r="C89" s="17"/>
      <c r="D89" s="17"/>
      <c r="E89" s="17"/>
      <c r="F89" s="17"/>
    </row>
    <row r="90" spans="1:6" x14ac:dyDescent="0.3">
      <c r="A90" s="17"/>
      <c r="B90" s="17"/>
      <c r="C90" s="17"/>
      <c r="D90" s="17"/>
      <c r="E90" s="17"/>
      <c r="F90" s="17"/>
    </row>
    <row r="91" spans="1:6" x14ac:dyDescent="0.3">
      <c r="A91" s="17"/>
      <c r="B91" s="17"/>
      <c r="C91" s="17"/>
      <c r="D91" s="17"/>
      <c r="E91" s="17"/>
      <c r="F91" s="17"/>
    </row>
    <row r="92" spans="1:6" x14ac:dyDescent="0.3">
      <c r="A92" s="17"/>
      <c r="B92" s="17"/>
      <c r="C92" s="17"/>
      <c r="D92" s="17"/>
      <c r="E92" s="17"/>
      <c r="F92" s="17"/>
    </row>
    <row r="93" spans="1:6" x14ac:dyDescent="0.3">
      <c r="A93" s="17"/>
      <c r="B93" s="17"/>
      <c r="C93" s="17"/>
      <c r="D93" s="17"/>
      <c r="E93" s="17"/>
      <c r="F93" s="17"/>
    </row>
    <row r="94" spans="1:6" x14ac:dyDescent="0.3">
      <c r="A94" s="17"/>
      <c r="B94" s="17"/>
      <c r="C94" s="17"/>
      <c r="D94" s="17"/>
      <c r="E94" s="17"/>
      <c r="F94" s="17"/>
    </row>
    <row r="95" spans="1:6" x14ac:dyDescent="0.3">
      <c r="A95" s="17"/>
      <c r="B95" s="17"/>
      <c r="C95" s="17"/>
      <c r="D95" s="17"/>
      <c r="E95" s="17"/>
      <c r="F95" s="17"/>
    </row>
    <row r="96" spans="1:6" x14ac:dyDescent="0.3">
      <c r="A96" s="17"/>
      <c r="B96" s="17"/>
      <c r="C96" s="17"/>
      <c r="D96" s="17"/>
      <c r="E96" s="17"/>
      <c r="F96" s="17"/>
    </row>
    <row r="97" spans="1:6" x14ac:dyDescent="0.3">
      <c r="A97" s="17"/>
      <c r="B97" s="17"/>
      <c r="C97" s="17"/>
      <c r="D97" s="17"/>
      <c r="E97" s="17"/>
      <c r="F97" s="17"/>
    </row>
    <row r="98" spans="1:6" x14ac:dyDescent="0.3">
      <c r="A98" s="17"/>
      <c r="B98" s="17"/>
      <c r="C98" s="17"/>
      <c r="D98" s="17"/>
      <c r="E98" s="17"/>
      <c r="F98" s="17"/>
    </row>
    <row r="99" spans="1:6" x14ac:dyDescent="0.3">
      <c r="A99" s="17"/>
      <c r="B99" s="17"/>
      <c r="C99" s="17"/>
      <c r="D99" s="17"/>
      <c r="E99" s="17"/>
      <c r="F99" s="17"/>
    </row>
    <row r="100" spans="1:6" x14ac:dyDescent="0.3">
      <c r="A100" s="17"/>
      <c r="B100" s="17"/>
      <c r="C100" s="17"/>
      <c r="D100" s="17"/>
      <c r="E100" s="17"/>
      <c r="F100" s="17"/>
    </row>
    <row r="101" spans="1:6" x14ac:dyDescent="0.3">
      <c r="A101" s="17"/>
      <c r="B101" s="17"/>
      <c r="C101" s="17"/>
      <c r="D101" s="17"/>
      <c r="E101" s="17"/>
      <c r="F101" s="17"/>
    </row>
    <row r="102" spans="1:6" x14ac:dyDescent="0.3">
      <c r="A102" s="17"/>
      <c r="B102" s="17"/>
      <c r="C102" s="17"/>
      <c r="D102" s="17"/>
      <c r="E102" s="17"/>
      <c r="F102" s="17"/>
    </row>
    <row r="103" spans="1:6" x14ac:dyDescent="0.3">
      <c r="A103" s="17"/>
      <c r="B103" s="17"/>
      <c r="C103" s="17"/>
      <c r="D103" s="17"/>
      <c r="E103" s="17"/>
      <c r="F103" s="17"/>
    </row>
    <row r="104" spans="1:6" x14ac:dyDescent="0.3">
      <c r="A104" s="17"/>
      <c r="B104" s="17"/>
      <c r="C104" s="17"/>
      <c r="D104" s="17"/>
      <c r="E104" s="17"/>
      <c r="F104" s="17"/>
    </row>
    <row r="105" spans="1:6" x14ac:dyDescent="0.3">
      <c r="A105" s="17"/>
      <c r="B105" s="17"/>
      <c r="C105" s="17"/>
      <c r="D105" s="17"/>
      <c r="E105" s="17"/>
      <c r="F105" s="17"/>
    </row>
    <row r="106" spans="1:6" x14ac:dyDescent="0.3">
      <c r="A106" s="17"/>
      <c r="B106" s="17"/>
      <c r="C106" s="17"/>
      <c r="D106" s="17"/>
      <c r="E106" s="17"/>
      <c r="F106" s="17"/>
    </row>
    <row r="107" spans="1:6" x14ac:dyDescent="0.3">
      <c r="A107" s="17"/>
      <c r="B107" s="17"/>
      <c r="C107" s="17"/>
      <c r="D107" s="17"/>
      <c r="E107" s="17"/>
      <c r="F107" s="17"/>
    </row>
    <row r="108" spans="1:6" x14ac:dyDescent="0.3">
      <c r="A108" s="17"/>
      <c r="B108" s="17"/>
      <c r="C108" s="17"/>
      <c r="D108" s="17"/>
      <c r="E108" s="17"/>
      <c r="F108" s="17"/>
    </row>
    <row r="109" spans="1:6" x14ac:dyDescent="0.3">
      <c r="A109" s="17"/>
      <c r="B109" s="17"/>
      <c r="C109" s="17"/>
      <c r="D109" s="17"/>
      <c r="E109" s="17"/>
      <c r="F109" s="17"/>
    </row>
    <row r="110" spans="1:6" x14ac:dyDescent="0.3">
      <c r="A110" s="17"/>
      <c r="B110" s="17"/>
      <c r="C110" s="17"/>
      <c r="D110" s="17"/>
      <c r="E110" s="17"/>
      <c r="F110" s="17"/>
    </row>
    <row r="111" spans="1:6" x14ac:dyDescent="0.3">
      <c r="A111" s="17"/>
      <c r="B111" s="17"/>
      <c r="C111" s="17"/>
      <c r="D111" s="17"/>
      <c r="E111" s="17"/>
      <c r="F111" s="17"/>
    </row>
    <row r="112" spans="1:6" x14ac:dyDescent="0.3">
      <c r="A112" s="17"/>
      <c r="B112" s="17"/>
      <c r="C112" s="17"/>
      <c r="D112" s="17"/>
      <c r="E112" s="17"/>
      <c r="F112" s="17"/>
    </row>
    <row r="113" spans="1:6" x14ac:dyDescent="0.3">
      <c r="A113" s="17"/>
      <c r="B113" s="17"/>
      <c r="C113" s="17"/>
      <c r="D113" s="17"/>
      <c r="E113" s="17"/>
      <c r="F113" s="17"/>
    </row>
    <row r="114" spans="1:6" x14ac:dyDescent="0.3">
      <c r="A114" s="17"/>
      <c r="B114" s="17"/>
      <c r="C114" s="17"/>
      <c r="D114" s="17"/>
      <c r="E114" s="17"/>
      <c r="F114" s="17"/>
    </row>
    <row r="115" spans="1:6" x14ac:dyDescent="0.3">
      <c r="A115" s="17"/>
      <c r="B115" s="17"/>
      <c r="C115" s="17"/>
      <c r="D115" s="17"/>
      <c r="E115" s="17"/>
      <c r="F115" s="17"/>
    </row>
    <row r="116" spans="1:6" x14ac:dyDescent="0.3">
      <c r="A116" s="17"/>
      <c r="B116" s="17"/>
      <c r="C116" s="17"/>
      <c r="D116" s="17"/>
      <c r="E116" s="17"/>
      <c r="F116" s="17"/>
    </row>
    <row r="117" spans="1:6" x14ac:dyDescent="0.3">
      <c r="A117" s="17"/>
      <c r="B117" s="17"/>
      <c r="C117" s="17"/>
      <c r="D117" s="17"/>
      <c r="E117" s="17"/>
      <c r="F117" s="17"/>
    </row>
    <row r="118" spans="1:6" x14ac:dyDescent="0.3">
      <c r="A118" s="17"/>
      <c r="B118" s="17"/>
      <c r="C118" s="17"/>
      <c r="D118" s="17"/>
      <c r="E118" s="17"/>
      <c r="F118" s="17"/>
    </row>
    <row r="119" spans="1:6" x14ac:dyDescent="0.3">
      <c r="A119" s="17"/>
      <c r="B119" s="17"/>
      <c r="C119" s="17"/>
      <c r="D119" s="17"/>
      <c r="E119" s="17"/>
      <c r="F119" s="17"/>
    </row>
    <row r="120" spans="1:6" x14ac:dyDescent="0.3">
      <c r="A120" s="17"/>
      <c r="B120" s="17"/>
      <c r="C120" s="17"/>
      <c r="D120" s="17"/>
      <c r="E120" s="17"/>
      <c r="F120" s="17"/>
    </row>
    <row r="121" spans="1:6" x14ac:dyDescent="0.3">
      <c r="A121" s="17"/>
      <c r="B121" s="17"/>
      <c r="C121" s="17"/>
      <c r="D121" s="17"/>
      <c r="E121" s="17"/>
      <c r="F121" s="17"/>
    </row>
    <row r="122" spans="1:6" x14ac:dyDescent="0.3">
      <c r="A122" s="17"/>
      <c r="B122" s="17"/>
      <c r="C122" s="17"/>
      <c r="D122" s="17"/>
      <c r="E122" s="17"/>
      <c r="F122" s="17"/>
    </row>
    <row r="123" spans="1:6" x14ac:dyDescent="0.3">
      <c r="A123" s="17"/>
      <c r="B123" s="17"/>
      <c r="C123" s="17"/>
      <c r="D123" s="17"/>
      <c r="E123" s="17"/>
      <c r="F123" s="17"/>
    </row>
    <row r="124" spans="1:6" x14ac:dyDescent="0.3">
      <c r="A124" s="17"/>
      <c r="B124" s="17"/>
      <c r="C124" s="17"/>
      <c r="D124" s="17"/>
      <c r="E124" s="17"/>
      <c r="F124" s="17"/>
    </row>
    <row r="125" spans="1:6" x14ac:dyDescent="0.3">
      <c r="A125" s="17"/>
      <c r="B125" s="17"/>
      <c r="C125" s="17"/>
      <c r="D125" s="17"/>
      <c r="E125" s="17"/>
      <c r="F125" s="17"/>
    </row>
    <row r="126" spans="1:6" x14ac:dyDescent="0.3">
      <c r="A126" s="17"/>
      <c r="B126" s="17"/>
      <c r="C126" s="17"/>
      <c r="D126" s="17"/>
      <c r="E126" s="17"/>
      <c r="F126" s="17"/>
    </row>
    <row r="127" spans="1:6" x14ac:dyDescent="0.3">
      <c r="A127" s="17"/>
      <c r="B127" s="17"/>
      <c r="C127" s="17"/>
      <c r="D127" s="17"/>
      <c r="E127" s="17"/>
      <c r="F127" s="17"/>
    </row>
    <row r="128" spans="1:6" x14ac:dyDescent="0.3">
      <c r="A128" s="17"/>
      <c r="B128" s="17"/>
      <c r="C128" s="17"/>
      <c r="D128" s="17"/>
      <c r="E128" s="17"/>
      <c r="F128" s="17"/>
    </row>
    <row r="129" spans="1:6" x14ac:dyDescent="0.3">
      <c r="A129" s="17"/>
      <c r="B129" s="17"/>
      <c r="C129" s="17"/>
      <c r="D129" s="17"/>
      <c r="E129" s="17"/>
      <c r="F129" s="17"/>
    </row>
    <row r="130" spans="1:6" x14ac:dyDescent="0.3">
      <c r="A130" s="17"/>
      <c r="B130" s="17"/>
      <c r="C130" s="17"/>
      <c r="D130" s="17"/>
      <c r="E130" s="17"/>
      <c r="F130" s="17"/>
    </row>
    <row r="131" spans="1:6" x14ac:dyDescent="0.3">
      <c r="A131" s="17"/>
      <c r="B131" s="17"/>
      <c r="C131" s="17"/>
      <c r="D131" s="17"/>
      <c r="E131" s="17"/>
      <c r="F131" s="17"/>
    </row>
    <row r="132" spans="1:6" x14ac:dyDescent="0.3">
      <c r="A132" s="17"/>
      <c r="B132" s="17"/>
      <c r="C132" s="17"/>
      <c r="D132" s="17"/>
      <c r="E132" s="17"/>
      <c r="F132" s="17"/>
    </row>
    <row r="133" spans="1:6" x14ac:dyDescent="0.3">
      <c r="A133" s="17"/>
      <c r="B133" s="17"/>
      <c r="C133" s="17"/>
      <c r="D133" s="17"/>
      <c r="E133" s="17"/>
      <c r="F133" s="17"/>
    </row>
    <row r="134" spans="1:6" x14ac:dyDescent="0.3">
      <c r="A134" s="17"/>
      <c r="B134" s="17"/>
      <c r="C134" s="17"/>
      <c r="D134" s="17"/>
      <c r="E134" s="17"/>
      <c r="F134" s="17"/>
    </row>
    <row r="135" spans="1:6" x14ac:dyDescent="0.3">
      <c r="A135" s="17"/>
      <c r="B135" s="17"/>
      <c r="C135" s="17"/>
      <c r="D135" s="17"/>
      <c r="E135" s="17"/>
      <c r="F135" s="17"/>
    </row>
    <row r="136" spans="1:6" x14ac:dyDescent="0.3">
      <c r="A136" s="17"/>
      <c r="B136" s="17"/>
      <c r="C136" s="17"/>
      <c r="D136" s="17"/>
      <c r="E136" s="17"/>
      <c r="F136" s="17"/>
    </row>
    <row r="137" spans="1:6" x14ac:dyDescent="0.3">
      <c r="A137" s="17"/>
      <c r="B137" s="17"/>
      <c r="C137" s="17"/>
      <c r="D137" s="17"/>
      <c r="E137" s="17"/>
      <c r="F137" s="17"/>
    </row>
    <row r="138" spans="1:6" x14ac:dyDescent="0.3">
      <c r="A138" s="17"/>
      <c r="B138" s="17"/>
      <c r="C138" s="17"/>
      <c r="D138" s="17"/>
      <c r="E138" s="17"/>
      <c r="F138" s="17"/>
    </row>
    <row r="139" spans="1:6" x14ac:dyDescent="0.3">
      <c r="A139" s="17"/>
      <c r="B139" s="17"/>
      <c r="C139" s="17"/>
      <c r="D139" s="17"/>
      <c r="E139" s="17"/>
      <c r="F139" s="17"/>
    </row>
    <row r="140" spans="1:6" x14ac:dyDescent="0.3">
      <c r="A140" s="17"/>
      <c r="B140" s="17"/>
      <c r="C140" s="17"/>
      <c r="D140" s="17"/>
      <c r="E140" s="17"/>
      <c r="F140" s="17"/>
    </row>
    <row r="141" spans="1:6" x14ac:dyDescent="0.3">
      <c r="A141" s="17"/>
      <c r="B141" s="17"/>
      <c r="C141" s="17"/>
      <c r="D141" s="17"/>
      <c r="E141" s="17"/>
      <c r="F141" s="17"/>
    </row>
    <row r="142" spans="1:6" x14ac:dyDescent="0.3">
      <c r="A142" s="17"/>
      <c r="B142" s="17"/>
      <c r="C142" s="17"/>
      <c r="D142" s="17"/>
      <c r="E142" s="17"/>
      <c r="F142" s="17"/>
    </row>
    <row r="143" spans="1:6" x14ac:dyDescent="0.3">
      <c r="A143" s="17"/>
      <c r="B143" s="17"/>
      <c r="C143" s="17"/>
      <c r="D143" s="17"/>
      <c r="E143" s="17"/>
      <c r="F143" s="17"/>
    </row>
    <row r="144" spans="1:6" x14ac:dyDescent="0.3">
      <c r="A144" s="17"/>
      <c r="B144" s="17"/>
      <c r="C144" s="17"/>
      <c r="D144" s="17"/>
      <c r="E144" s="17"/>
      <c r="F144" s="17"/>
    </row>
    <row r="145" spans="1:6" x14ac:dyDescent="0.3">
      <c r="A145" s="17"/>
      <c r="B145" s="17"/>
      <c r="C145" s="17"/>
      <c r="D145" s="17"/>
      <c r="E145" s="17"/>
      <c r="F145" s="17"/>
    </row>
    <row r="146" spans="1:6" x14ac:dyDescent="0.3">
      <c r="A146" s="17"/>
      <c r="B146" s="17"/>
      <c r="C146" s="17"/>
      <c r="D146" s="17"/>
      <c r="E146" s="17"/>
      <c r="F146" s="17"/>
    </row>
    <row r="147" spans="1:6" x14ac:dyDescent="0.3">
      <c r="A147" s="17"/>
      <c r="B147" s="17"/>
      <c r="C147" s="17"/>
      <c r="D147" s="17"/>
      <c r="E147" s="17"/>
      <c r="F147" s="17"/>
    </row>
    <row r="148" spans="1:6" x14ac:dyDescent="0.3">
      <c r="A148" s="17"/>
      <c r="B148" s="17"/>
      <c r="C148" s="17"/>
      <c r="D148" s="17"/>
      <c r="E148" s="17"/>
      <c r="F148" s="17"/>
    </row>
    <row r="149" spans="1:6" x14ac:dyDescent="0.3">
      <c r="A149" s="17"/>
      <c r="B149" s="17"/>
      <c r="C149" s="17"/>
      <c r="D149" s="17"/>
      <c r="E149" s="17"/>
      <c r="F149" s="17"/>
    </row>
    <row r="150" spans="1:6" x14ac:dyDescent="0.3">
      <c r="A150" s="17"/>
      <c r="B150" s="17"/>
      <c r="C150" s="17"/>
      <c r="D150" s="17"/>
      <c r="E150" s="17"/>
      <c r="F150" s="17"/>
    </row>
    <row r="151" spans="1:6" x14ac:dyDescent="0.3">
      <c r="A151" s="17"/>
      <c r="B151" s="17"/>
      <c r="C151" s="17"/>
      <c r="D151" s="17"/>
      <c r="E151" s="17"/>
      <c r="F151" s="17"/>
    </row>
    <row r="152" spans="1:6" x14ac:dyDescent="0.3">
      <c r="A152" s="17"/>
      <c r="B152" s="17"/>
      <c r="C152" s="17"/>
      <c r="D152" s="17"/>
      <c r="E152" s="17"/>
      <c r="F152" s="17"/>
    </row>
    <row r="153" spans="1:6" x14ac:dyDescent="0.3">
      <c r="A153" s="17"/>
      <c r="B153" s="17"/>
      <c r="C153" s="17"/>
      <c r="D153" s="17"/>
      <c r="E153" s="17"/>
      <c r="F153" s="17"/>
    </row>
    <row r="154" spans="1:6" x14ac:dyDescent="0.3">
      <c r="A154" s="17"/>
      <c r="B154" s="17"/>
      <c r="C154" s="17"/>
      <c r="D154" s="17"/>
      <c r="E154" s="17"/>
      <c r="F154" s="17"/>
    </row>
    <row r="155" spans="1:6" x14ac:dyDescent="0.3">
      <c r="A155" s="17"/>
      <c r="B155" s="17"/>
      <c r="C155" s="17"/>
      <c r="D155" s="17"/>
      <c r="E155" s="17"/>
      <c r="F155" s="17"/>
    </row>
    <row r="156" spans="1:6" x14ac:dyDescent="0.3">
      <c r="A156" s="17"/>
      <c r="B156" s="17"/>
      <c r="C156" s="17"/>
      <c r="D156" s="17"/>
      <c r="E156" s="17"/>
      <c r="F156" s="17"/>
    </row>
    <row r="157" spans="1:6" x14ac:dyDescent="0.3">
      <c r="A157" s="17"/>
      <c r="B157" s="17"/>
      <c r="C157" s="17"/>
      <c r="D157" s="17"/>
      <c r="E157" s="17"/>
      <c r="F157" s="17"/>
    </row>
    <row r="158" spans="1:6" x14ac:dyDescent="0.3">
      <c r="A158" s="17"/>
      <c r="B158" s="17"/>
      <c r="C158" s="17"/>
      <c r="D158" s="17"/>
      <c r="E158" s="17"/>
      <c r="F158" s="17"/>
    </row>
    <row r="159" spans="1:6" x14ac:dyDescent="0.3">
      <c r="A159" s="17"/>
      <c r="B159" s="17"/>
      <c r="C159" s="17"/>
      <c r="D159" s="17"/>
      <c r="E159" s="17"/>
      <c r="F159" s="17"/>
    </row>
    <row r="160" spans="1:6" x14ac:dyDescent="0.3">
      <c r="A160" s="17"/>
      <c r="B160" s="17"/>
      <c r="C160" s="17"/>
      <c r="D160" s="17"/>
      <c r="E160" s="17"/>
      <c r="F160" s="17"/>
    </row>
    <row r="161" spans="1:6" x14ac:dyDescent="0.3">
      <c r="A161" s="17"/>
      <c r="B161" s="17"/>
      <c r="C161" s="17"/>
      <c r="D161" s="17"/>
      <c r="E161" s="17"/>
      <c r="F161" s="17"/>
    </row>
    <row r="162" spans="1:6" x14ac:dyDescent="0.3">
      <c r="A162" s="17"/>
      <c r="B162" s="17"/>
      <c r="C162" s="17"/>
      <c r="D162" s="17"/>
      <c r="E162" s="17"/>
      <c r="F162" s="17"/>
    </row>
    <row r="163" spans="1:6" x14ac:dyDescent="0.3">
      <c r="A163" s="17"/>
      <c r="B163" s="17"/>
      <c r="C163" s="17"/>
      <c r="D163" s="17"/>
      <c r="E163" s="17"/>
      <c r="F163" s="17"/>
    </row>
    <row r="164" spans="1:6" x14ac:dyDescent="0.3">
      <c r="A164" s="17"/>
      <c r="B164" s="17"/>
      <c r="C164" s="17"/>
      <c r="D164" s="17"/>
      <c r="E164" s="17"/>
      <c r="F164" s="17"/>
    </row>
    <row r="165" spans="1:6" x14ac:dyDescent="0.3">
      <c r="A165" s="17"/>
      <c r="B165" s="17"/>
      <c r="C165" s="17"/>
      <c r="D165" s="17"/>
      <c r="E165" s="17"/>
      <c r="F165" s="17"/>
    </row>
    <row r="166" spans="1:6" x14ac:dyDescent="0.3">
      <c r="A166" s="17"/>
      <c r="B166" s="17"/>
      <c r="C166" s="17"/>
      <c r="D166" s="17"/>
      <c r="E166" s="17"/>
      <c r="F166" s="17"/>
    </row>
    <row r="167" spans="1:6" x14ac:dyDescent="0.3">
      <c r="A167" s="17"/>
      <c r="B167" s="17"/>
      <c r="C167" s="17"/>
      <c r="D167" s="17"/>
      <c r="E167" s="17"/>
      <c r="F167" s="17"/>
    </row>
    <row r="168" spans="1:6" x14ac:dyDescent="0.3">
      <c r="A168" s="17"/>
      <c r="B168" s="17"/>
      <c r="C168" s="17"/>
      <c r="D168" s="17"/>
      <c r="E168" s="17"/>
      <c r="F168" s="17"/>
    </row>
    <row r="169" spans="1:6" x14ac:dyDescent="0.3">
      <c r="A169" s="17"/>
      <c r="B169" s="17"/>
      <c r="C169" s="17"/>
      <c r="D169" s="17"/>
      <c r="E169" s="17"/>
      <c r="F169" s="17"/>
    </row>
    <row r="170" spans="1:6" x14ac:dyDescent="0.3">
      <c r="A170" s="17"/>
      <c r="B170" s="17"/>
      <c r="C170" s="17"/>
      <c r="D170" s="17"/>
      <c r="E170" s="17"/>
      <c r="F170" s="17"/>
    </row>
    <row r="171" spans="1:6" x14ac:dyDescent="0.3">
      <c r="A171" s="17"/>
      <c r="B171" s="17"/>
      <c r="C171" s="17"/>
      <c r="D171" s="17"/>
      <c r="E171" s="17"/>
      <c r="F171" s="17"/>
    </row>
    <row r="172" spans="1:6" x14ac:dyDescent="0.3">
      <c r="A172" s="17"/>
      <c r="B172" s="17"/>
      <c r="C172" s="17"/>
      <c r="D172" s="17"/>
      <c r="E172" s="17"/>
      <c r="F172" s="17"/>
    </row>
    <row r="173" spans="1:6" x14ac:dyDescent="0.3">
      <c r="A173" s="17"/>
      <c r="B173" s="17"/>
      <c r="C173" s="17"/>
      <c r="D173" s="17"/>
      <c r="E173" s="17"/>
      <c r="F173" s="17"/>
    </row>
    <row r="174" spans="1:6" x14ac:dyDescent="0.3">
      <c r="A174" s="17"/>
      <c r="B174" s="17"/>
      <c r="C174" s="17"/>
      <c r="D174" s="17"/>
      <c r="E174" s="17"/>
      <c r="F174" s="17"/>
    </row>
    <row r="175" spans="1:6" x14ac:dyDescent="0.3">
      <c r="A175" s="17"/>
      <c r="B175" s="17"/>
      <c r="C175" s="17"/>
      <c r="D175" s="17"/>
      <c r="E175" s="17"/>
      <c r="F175" s="17"/>
    </row>
    <row r="176" spans="1:6" x14ac:dyDescent="0.3">
      <c r="A176" s="17"/>
      <c r="B176" s="17"/>
      <c r="C176" s="17"/>
      <c r="D176" s="17"/>
      <c r="E176" s="17"/>
      <c r="F176" s="17"/>
    </row>
    <row r="177" spans="1:6" x14ac:dyDescent="0.3">
      <c r="A177" s="17"/>
      <c r="B177" s="17"/>
      <c r="C177" s="17"/>
      <c r="D177" s="17"/>
      <c r="E177" s="17"/>
      <c r="F177" s="17"/>
    </row>
    <row r="178" spans="1:6" x14ac:dyDescent="0.3">
      <c r="A178" s="17"/>
      <c r="B178" s="17"/>
      <c r="C178" s="17"/>
      <c r="D178" s="17"/>
      <c r="E178" s="17"/>
      <c r="F178" s="17"/>
    </row>
    <row r="179" spans="1:6" x14ac:dyDescent="0.3">
      <c r="A179" s="17"/>
      <c r="B179" s="17"/>
      <c r="C179" s="17"/>
      <c r="D179" s="17"/>
      <c r="E179" s="17"/>
      <c r="F179" s="17"/>
    </row>
    <row r="180" spans="1:6" x14ac:dyDescent="0.3">
      <c r="A180" s="17"/>
      <c r="B180" s="17"/>
      <c r="C180" s="17"/>
      <c r="D180" s="17"/>
      <c r="E180" s="17"/>
      <c r="F180" s="17"/>
    </row>
    <row r="181" spans="1:6" x14ac:dyDescent="0.3">
      <c r="A181" s="17"/>
      <c r="B181" s="17"/>
      <c r="C181" s="17"/>
      <c r="D181" s="17"/>
      <c r="E181" s="17"/>
      <c r="F181" s="17"/>
    </row>
    <row r="182" spans="1:6" x14ac:dyDescent="0.3">
      <c r="A182" s="17"/>
      <c r="B182" s="17"/>
      <c r="C182" s="17"/>
      <c r="D182" s="17"/>
      <c r="E182" s="17"/>
      <c r="F182" s="17"/>
    </row>
    <row r="183" spans="1:6" x14ac:dyDescent="0.3">
      <c r="A183" s="17"/>
      <c r="B183" s="17"/>
      <c r="C183" s="17"/>
      <c r="D183" s="17"/>
      <c r="E183" s="17"/>
      <c r="F183" s="17"/>
    </row>
    <row r="184" spans="1:6" x14ac:dyDescent="0.3">
      <c r="A184" s="17"/>
      <c r="B184" s="17"/>
      <c r="C184" s="17"/>
      <c r="D184" s="17"/>
      <c r="E184" s="17"/>
      <c r="F184" s="17"/>
    </row>
    <row r="185" spans="1:6" x14ac:dyDescent="0.3">
      <c r="A185" s="17"/>
      <c r="B185" s="17"/>
      <c r="C185" s="17"/>
      <c r="D185" s="17"/>
      <c r="E185" s="17"/>
      <c r="F185" s="17"/>
    </row>
    <row r="186" spans="1:6" x14ac:dyDescent="0.3">
      <c r="A186" s="17"/>
      <c r="B186" s="17"/>
      <c r="C186" s="17"/>
      <c r="D186" s="17"/>
      <c r="E186" s="17"/>
      <c r="F186" s="17"/>
    </row>
    <row r="187" spans="1:6" x14ac:dyDescent="0.3">
      <c r="A187" s="17"/>
      <c r="B187" s="17"/>
      <c r="C187" s="17"/>
      <c r="D187" s="17"/>
      <c r="E187" s="17"/>
      <c r="F187" s="17"/>
    </row>
    <row r="188" spans="1:6" x14ac:dyDescent="0.3">
      <c r="A188" s="17"/>
      <c r="B188" s="17"/>
      <c r="C188" s="17"/>
      <c r="D188" s="17"/>
      <c r="E188" s="17"/>
      <c r="F188" s="17"/>
    </row>
    <row r="189" spans="1:6" x14ac:dyDescent="0.3">
      <c r="A189" s="17"/>
      <c r="B189" s="17"/>
      <c r="C189" s="17"/>
      <c r="D189" s="17"/>
      <c r="E189" s="17"/>
      <c r="F189" s="17"/>
    </row>
    <row r="190" spans="1:6" x14ac:dyDescent="0.3">
      <c r="A190" s="17"/>
      <c r="B190" s="17"/>
      <c r="C190" s="17"/>
      <c r="D190" s="17"/>
      <c r="E190" s="17"/>
      <c r="F190" s="17"/>
    </row>
    <row r="191" spans="1:6" x14ac:dyDescent="0.3">
      <c r="A191" s="17"/>
      <c r="B191" s="17"/>
      <c r="C191" s="17"/>
      <c r="D191" s="17"/>
      <c r="E191" s="17"/>
      <c r="F191" s="17"/>
    </row>
    <row r="192" spans="1:6" x14ac:dyDescent="0.3">
      <c r="A192" s="17"/>
      <c r="B192" s="17"/>
      <c r="C192" s="17"/>
      <c r="D192" s="17"/>
      <c r="E192" s="17"/>
      <c r="F192" s="17"/>
    </row>
    <row r="193" spans="1:6" x14ac:dyDescent="0.3">
      <c r="A193" s="17"/>
      <c r="B193" s="17"/>
      <c r="C193" s="17"/>
      <c r="D193" s="17"/>
      <c r="E193" s="17"/>
      <c r="F193" s="17"/>
    </row>
    <row r="194" spans="1:6" x14ac:dyDescent="0.3">
      <c r="A194" s="17"/>
      <c r="B194" s="17"/>
      <c r="C194" s="17"/>
      <c r="D194" s="17"/>
      <c r="E194" s="17"/>
      <c r="F194" s="17"/>
    </row>
    <row r="195" spans="1:6" x14ac:dyDescent="0.3">
      <c r="A195" s="17"/>
      <c r="B195" s="17"/>
      <c r="C195" s="17"/>
      <c r="D195" s="17"/>
      <c r="E195" s="17"/>
      <c r="F195" s="17"/>
    </row>
    <row r="196" spans="1:6" x14ac:dyDescent="0.3">
      <c r="A196" s="17"/>
      <c r="B196" s="17"/>
      <c r="C196" s="17"/>
      <c r="D196" s="17"/>
      <c r="E196" s="17"/>
      <c r="F196" s="17"/>
    </row>
    <row r="197" spans="1:6" x14ac:dyDescent="0.3">
      <c r="A197" s="17"/>
      <c r="B197" s="17"/>
      <c r="C197" s="17"/>
      <c r="D197" s="17"/>
      <c r="E197" s="17"/>
      <c r="F197" s="17"/>
    </row>
    <row r="198" spans="1:6" x14ac:dyDescent="0.3">
      <c r="A198" s="17"/>
      <c r="B198" s="17"/>
      <c r="C198" s="17"/>
      <c r="D198" s="17"/>
      <c r="E198" s="17"/>
      <c r="F198" s="17"/>
    </row>
    <row r="199" spans="1:6" x14ac:dyDescent="0.3">
      <c r="A199" s="17"/>
      <c r="B199" s="17"/>
      <c r="C199" s="17"/>
      <c r="D199" s="17"/>
      <c r="E199" s="17"/>
      <c r="F199" s="17"/>
    </row>
    <row r="200" spans="1:6" x14ac:dyDescent="0.3">
      <c r="A200" s="17"/>
      <c r="B200" s="17"/>
      <c r="C200" s="17"/>
      <c r="D200" s="17"/>
      <c r="E200" s="17"/>
      <c r="F200" s="17"/>
    </row>
    <row r="201" spans="1:6" x14ac:dyDescent="0.3">
      <c r="A201" s="17"/>
      <c r="B201" s="17"/>
      <c r="C201" s="17"/>
      <c r="D201" s="17"/>
      <c r="E201" s="17"/>
      <c r="F201" s="17"/>
    </row>
    <row r="202" spans="1:6" x14ac:dyDescent="0.3">
      <c r="A202" s="17"/>
      <c r="B202" s="17"/>
      <c r="C202" s="17"/>
      <c r="D202" s="17"/>
      <c r="E202" s="17"/>
      <c r="F202" s="17"/>
    </row>
    <row r="203" spans="1:6" x14ac:dyDescent="0.3">
      <c r="A203" s="17"/>
      <c r="B203" s="17"/>
      <c r="C203" s="17"/>
      <c r="D203" s="17"/>
      <c r="E203" s="17"/>
      <c r="F203" s="17"/>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Lists!$A$1:$A$33</xm:f>
          </x14:formula1>
          <xm:sqref>C4:C203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F766E"/>
    <pageSetUpPr fitToPage="1"/>
  </sheetPr>
  <dimension ref="A1:R5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8" customWidth="1"/>
    <col min="2" max="2" width="26" customWidth="1"/>
    <col min="3" max="3" width="9" customWidth="1"/>
    <col min="4" max="4" width="16" customWidth="1"/>
    <col min="5" max="5" width="13" customWidth="1"/>
    <col min="6" max="7" width="12" customWidth="1"/>
    <col min="8" max="8" width="14" customWidth="1"/>
    <col min="9" max="10" width="12" customWidth="1"/>
    <col min="11" max="14" width="13" customWidth="1"/>
    <col min="15" max="15" width="12" customWidth="1"/>
    <col min="16" max="16" width="10" customWidth="1"/>
    <col min="17" max="17" width="17" customWidth="1"/>
    <col min="18" max="18" width="30" customWidth="1"/>
  </cols>
  <sheetData>
    <row r="1" spans="1:18" ht="25.95" customHeight="1" x14ac:dyDescent="0.4">
      <c r="A1" s="1" t="s">
        <v>65</v>
      </c>
    </row>
    <row r="2" spans="1:18" x14ac:dyDescent="0.3">
      <c r="A2" s="2" t="s">
        <v>66</v>
      </c>
    </row>
    <row r="3" spans="1:18" ht="31.95" customHeight="1" x14ac:dyDescent="0.3">
      <c r="A3" s="16" t="s">
        <v>67</v>
      </c>
      <c r="B3" s="16" t="s">
        <v>34</v>
      </c>
      <c r="C3" s="16" t="s">
        <v>36</v>
      </c>
      <c r="D3" s="16" t="s">
        <v>68</v>
      </c>
      <c r="E3" s="16" t="s">
        <v>69</v>
      </c>
      <c r="F3" s="16" t="s">
        <v>70</v>
      </c>
      <c r="G3" s="16" t="s">
        <v>71</v>
      </c>
      <c r="H3" s="16" t="s">
        <v>72</v>
      </c>
      <c r="I3" s="16" t="s">
        <v>73</v>
      </c>
      <c r="J3" s="16" t="s">
        <v>74</v>
      </c>
      <c r="K3" s="16" t="s">
        <v>75</v>
      </c>
      <c r="L3" s="16" t="s">
        <v>76</v>
      </c>
      <c r="M3" s="16" t="s">
        <v>77</v>
      </c>
      <c r="N3" s="16" t="s">
        <v>78</v>
      </c>
      <c r="O3" s="16" t="s">
        <v>79</v>
      </c>
      <c r="P3" s="16" t="s">
        <v>80</v>
      </c>
      <c r="Q3" s="16" t="s">
        <v>81</v>
      </c>
      <c r="R3" s="16" t="s">
        <v>82</v>
      </c>
    </row>
    <row r="4" spans="1:18" x14ac:dyDescent="0.3">
      <c r="A4" s="17" t="s">
        <v>83</v>
      </c>
      <c r="B4" s="17" t="s">
        <v>40</v>
      </c>
      <c r="C4" s="18" t="str">
        <f>IF($B4="","",IFERROR(INDEX(Clients!$C$4:$C$203,MATCH($B4,Clients!$A$4:$A$203,0)),"")&amp;"")</f>
        <v>USD</v>
      </c>
      <c r="D4" s="17" t="s">
        <v>84</v>
      </c>
      <c r="E4" s="19">
        <v>6400</v>
      </c>
      <c r="F4" s="20">
        <v>46268</v>
      </c>
      <c r="G4" s="20">
        <v>46323</v>
      </c>
      <c r="H4" s="17" t="s">
        <v>85</v>
      </c>
      <c r="I4" s="17" t="s">
        <v>86</v>
      </c>
      <c r="J4" s="20">
        <v>46283</v>
      </c>
      <c r="K4" s="19">
        <v>3200</v>
      </c>
      <c r="L4" s="21">
        <f>IF($A4="","",SUMIF(Payments!$B$4:$B$1003,$A4,Payments!$C$4:$C$1003))</f>
        <v>3200</v>
      </c>
      <c r="M4" s="21">
        <f t="shared" ref="M4:M67" si="0">IF(OR($A4="",$K4=""),"",ROUND(N($K4)-N($L4),2))</f>
        <v>0</v>
      </c>
      <c r="N4" s="21">
        <f t="shared" ref="N4:N67" si="1">IF(OR($A4="",$E4="",$H4="Cancelled"),"",MAX(0,ROUND(N($E4)-N($K4),2)))</f>
        <v>3200</v>
      </c>
      <c r="O4" s="22">
        <f>IF(OR($J4="",$B4=""),"",$J4+N(IFERROR(INDEX(Clients!$F$4:$F$203,MATCH($B4,Clients!$A$4:$A$203,0)),"")))</f>
        <v>46313</v>
      </c>
      <c r="P4" s="18" t="str">
        <f>IF(OR($O4="",N($M4)&lt;=0),"",MAX(0,Settings!$B$5-$O4))</f>
        <v/>
      </c>
      <c r="Q4" s="18" t="str">
        <f ca="1">IF($A4="","",IF(N($P4)&gt;0,"Payment overdue",IF(AND(ISNUMBER($G4),$G4&lt;Settings!$B$5,OR($H4="Lead",$H4="Proposal sent",$H4="In progress",$H4="On hold")),"Deadline passed",IF(AND($K4&lt;&gt;"",N($M4)&lt;=0),IF(N($N4)&gt;0,"Invoices paid","Paid in full"),""))))</f>
        <v>Invoices paid</v>
      </c>
      <c r="R4" s="17"/>
    </row>
    <row r="5" spans="1:18" x14ac:dyDescent="0.3">
      <c r="A5" s="17" t="s">
        <v>87</v>
      </c>
      <c r="B5" s="17" t="s">
        <v>40</v>
      </c>
      <c r="C5" s="18" t="str">
        <f>IF($B5="","",IFERROR(INDEX(Clients!$C$4:$C$203,MATCH($B5,Clients!$A$4:$A$203,0)),"")&amp;"")</f>
        <v>USD</v>
      </c>
      <c r="D5" s="17" t="s">
        <v>84</v>
      </c>
      <c r="E5" s="19">
        <v>900</v>
      </c>
      <c r="F5" s="20">
        <v>46308</v>
      </c>
      <c r="G5" s="20">
        <v>46338</v>
      </c>
      <c r="H5" s="17" t="s">
        <v>88</v>
      </c>
      <c r="I5" s="17"/>
      <c r="J5" s="20"/>
      <c r="K5" s="19"/>
      <c r="L5" s="21">
        <f>IF($A5="","",SUMIF(Payments!$B$4:$B$1003,$A5,Payments!$C$4:$C$1003))</f>
        <v>0</v>
      </c>
      <c r="M5" s="21" t="str">
        <f t="shared" si="0"/>
        <v/>
      </c>
      <c r="N5" s="21">
        <f t="shared" si="1"/>
        <v>900</v>
      </c>
      <c r="O5" s="22" t="str">
        <f>IF(OR($J5="",$B5=""),"",$J5+N(IFERROR(INDEX(Clients!$F$4:$F$203,MATCH($B5,Clients!$A$4:$A$203,0)),"")))</f>
        <v/>
      </c>
      <c r="P5" s="18" t="str">
        <f>IF(OR($O5="",N($M5)&lt;=0),"",MAX(0,Settings!$B$5-$O5))</f>
        <v/>
      </c>
      <c r="Q5" s="18" t="str">
        <f ca="1">IF($A5="","",IF(N($P5)&gt;0,"Payment overdue",IF(AND(ISNUMBER($G5),$G5&lt;Settings!$B$5,OR($H5="Lead",$H5="Proposal sent",$H5="In progress",$H5="On hold")),"Deadline passed",IF(AND($K5&lt;&gt;"",N($M5)&lt;=0),IF(N($N5)&gt;0,"Invoices paid","Paid in full"),""))))</f>
        <v/>
      </c>
      <c r="R5" s="17"/>
    </row>
    <row r="6" spans="1:18" x14ac:dyDescent="0.3">
      <c r="A6" s="17" t="s">
        <v>89</v>
      </c>
      <c r="B6" s="17" t="s">
        <v>45</v>
      </c>
      <c r="C6" s="18" t="str">
        <f>IF($B6="","",IFERROR(INDEX(Clients!$C$4:$C$203,MATCH($B6,Clients!$A$4:$A$203,0)),"")&amp;"")</f>
        <v>GBP</v>
      </c>
      <c r="D6" s="17" t="s">
        <v>90</v>
      </c>
      <c r="E6" s="19">
        <v>1800</v>
      </c>
      <c r="F6" s="20">
        <v>46238</v>
      </c>
      <c r="G6" s="20"/>
      <c r="H6" s="17" t="s">
        <v>88</v>
      </c>
      <c r="I6" s="17" t="s">
        <v>91</v>
      </c>
      <c r="J6" s="20">
        <v>46303</v>
      </c>
      <c r="K6" s="19">
        <v>600</v>
      </c>
      <c r="L6" s="21">
        <f>IF($A6="","",SUMIF(Payments!$B$4:$B$1003,$A6,Payments!$C$4:$C$1003))</f>
        <v>600</v>
      </c>
      <c r="M6" s="21">
        <f t="shared" si="0"/>
        <v>0</v>
      </c>
      <c r="N6" s="21">
        <f t="shared" si="1"/>
        <v>1200</v>
      </c>
      <c r="O6" s="22">
        <f>IF(OR($J6="",$B6=""),"",$J6+N(IFERROR(INDEX(Clients!$F$4:$F$203,MATCH($B6,Clients!$A$4:$A$203,0)),"")))</f>
        <v>46317</v>
      </c>
      <c r="P6" s="18" t="str">
        <f>IF(OR($O6="",N($M6)&lt;=0),"",MAX(0,Settings!$B$5-$O6))</f>
        <v/>
      </c>
      <c r="Q6" s="18" t="str">
        <f ca="1">IF($A6="","",IF(N($P6)&gt;0,"Payment overdue",IF(AND(ISNUMBER($G6),$G6&lt;Settings!$B$5,OR($H6="Lead",$H6="Proposal sent",$H6="In progress",$H6="On hold")),"Deadline passed",IF(AND($K6&lt;&gt;"",N($M6)&lt;=0),IF(N($N6)&gt;0,"Invoices paid","Paid in full"),""))))</f>
        <v>Invoices paid</v>
      </c>
      <c r="R6" s="17"/>
    </row>
    <row r="7" spans="1:18" x14ac:dyDescent="0.3">
      <c r="A7" s="17" t="s">
        <v>92</v>
      </c>
      <c r="B7" s="17" t="s">
        <v>50</v>
      </c>
      <c r="C7" s="18" t="str">
        <f>IF($B7="","",IFERROR(INDEX(Clients!$C$4:$C$203,MATCH($B7,Clients!$A$4:$A$203,0)),"")&amp;"")</f>
        <v>EUR</v>
      </c>
      <c r="D7" s="17" t="s">
        <v>93</v>
      </c>
      <c r="E7" s="19">
        <v>2750</v>
      </c>
      <c r="F7" s="20">
        <v>46253</v>
      </c>
      <c r="G7" s="20">
        <v>46283</v>
      </c>
      <c r="H7" s="17" t="s">
        <v>85</v>
      </c>
      <c r="I7" s="17" t="s">
        <v>94</v>
      </c>
      <c r="J7" s="20">
        <v>46286</v>
      </c>
      <c r="K7" s="19">
        <v>2475</v>
      </c>
      <c r="L7" s="21">
        <f>IF($A7="","",SUMIF(Payments!$B$4:$B$1003,$A7,Payments!$C$4:$C$1003))</f>
        <v>1200</v>
      </c>
      <c r="M7" s="21">
        <f t="shared" si="0"/>
        <v>1275</v>
      </c>
      <c r="N7" s="21">
        <f t="shared" si="1"/>
        <v>275</v>
      </c>
      <c r="O7" s="22">
        <f>IF(OR($J7="",$B7=""),"",$J7+N(IFERROR(INDEX(Clients!$F$4:$F$203,MATCH($B7,Clients!$A$4:$A$203,0)),"")))</f>
        <v>46316</v>
      </c>
      <c r="P7" s="18">
        <f ca="1">IF(OR($O7="",N($M7)&lt;=0),"",MAX(0,Settings!$B$5-$O7))</f>
        <v>12</v>
      </c>
      <c r="Q7" s="18" t="str">
        <f ca="1">IF($A7="","",IF(N($P7)&gt;0,"Payment overdue",IF(AND(ISNUMBER($G7),$G7&lt;Settings!$B$5,OR($H7="Lead",$H7="Proposal sent",$H7="In progress",$H7="On hold")),"Deadline passed",IF(AND($K7&lt;&gt;"",N($M7)&lt;=0),IF(N($N7)&gt;0,"Invoices paid","Paid in full"),""))))</f>
        <v>Payment overdue</v>
      </c>
      <c r="R7" s="17"/>
    </row>
    <row r="8" spans="1:18" x14ac:dyDescent="0.3">
      <c r="A8" s="17" t="s">
        <v>95</v>
      </c>
      <c r="B8" s="17" t="s">
        <v>55</v>
      </c>
      <c r="C8" s="18" t="str">
        <f>IF($B8="","",IFERROR(INDEX(Clients!$C$4:$C$203,MATCH($B8,Clients!$A$4:$A$203,0)),"")&amp;"")</f>
        <v>AED</v>
      </c>
      <c r="D8" s="17" t="s">
        <v>96</v>
      </c>
      <c r="E8" s="19">
        <v>8800</v>
      </c>
      <c r="F8" s="20">
        <v>46268</v>
      </c>
      <c r="G8" s="20">
        <v>46316</v>
      </c>
      <c r="H8" s="17" t="s">
        <v>97</v>
      </c>
      <c r="I8" s="17" t="s">
        <v>98</v>
      </c>
      <c r="J8" s="20">
        <v>46278</v>
      </c>
      <c r="K8" s="19">
        <v>8800</v>
      </c>
      <c r="L8" s="21">
        <f>IF($A8="","",SUMIF(Payments!$B$4:$B$1003,$A8,Payments!$C$4:$C$1003))</f>
        <v>8800</v>
      </c>
      <c r="M8" s="21">
        <f t="shared" si="0"/>
        <v>0</v>
      </c>
      <c r="N8" s="21">
        <f t="shared" si="1"/>
        <v>0</v>
      </c>
      <c r="O8" s="22">
        <f>IF(OR($J8="",$B8=""),"",$J8+N(IFERROR(INDEX(Clients!$F$4:$F$203,MATCH($B8,Clients!$A$4:$A$203,0)),"")))</f>
        <v>46293</v>
      </c>
      <c r="P8" s="18" t="str">
        <f>IF(OR($O8="",N($M8)&lt;=0),"",MAX(0,Settings!$B$5-$O8))</f>
        <v/>
      </c>
      <c r="Q8" s="18" t="str">
        <f ca="1">IF($A8="","",IF(N($P8)&gt;0,"Payment overdue",IF(AND(ISNUMBER($G8),$G8&lt;Settings!$B$5,OR($H8="Lead",$H8="Proposal sent",$H8="In progress",$H8="On hold")),"Deadline passed",IF(AND($K8&lt;&gt;"",N($M8)&lt;=0),IF(N($N8)&gt;0,"Invoices paid","Paid in full"),""))))</f>
        <v>Paid in full</v>
      </c>
      <c r="R8" s="17"/>
    </row>
    <row r="9" spans="1:18" x14ac:dyDescent="0.3">
      <c r="A9" s="17" t="s">
        <v>99</v>
      </c>
      <c r="B9" s="17" t="s">
        <v>60</v>
      </c>
      <c r="C9" s="18" t="str">
        <f>IF($B9="","",IFERROR(INDEX(Clients!$C$4:$C$203,MATCH($B9,Clients!$A$4:$A$203,0)),"")&amp;"")</f>
        <v>CAD</v>
      </c>
      <c r="D9" s="17" t="s">
        <v>84</v>
      </c>
      <c r="E9" s="19">
        <v>3500</v>
      </c>
      <c r="F9" s="20"/>
      <c r="G9" s="20"/>
      <c r="H9" s="17" t="s">
        <v>100</v>
      </c>
      <c r="I9" s="17"/>
      <c r="J9" s="20"/>
      <c r="K9" s="19"/>
      <c r="L9" s="21">
        <f>IF($A9="","",SUMIF(Payments!$B$4:$B$1003,$A9,Payments!$C$4:$C$1003))</f>
        <v>0</v>
      </c>
      <c r="M9" s="21" t="str">
        <f t="shared" si="0"/>
        <v/>
      </c>
      <c r="N9" s="21">
        <f t="shared" si="1"/>
        <v>3500</v>
      </c>
      <c r="O9" s="22" t="str">
        <f>IF(OR($J9="",$B9=""),"",$J9+N(IFERROR(INDEX(Clients!$F$4:$F$203,MATCH($B9,Clients!$A$4:$A$203,0)),"")))</f>
        <v/>
      </c>
      <c r="P9" s="18" t="str">
        <f>IF(OR($O9="",N($M9)&lt;=0),"",MAX(0,Settings!$B$5-$O9))</f>
        <v/>
      </c>
      <c r="Q9" s="18" t="str">
        <f ca="1">IF($A9="","",IF(N($P9)&gt;0,"Payment overdue",IF(AND(ISNUMBER($G9),$G9&lt;Settings!$B$5,OR($H9="Lead",$H9="Proposal sent",$H9="In progress",$H9="On hold")),"Deadline passed",IF(AND($K9&lt;&gt;"",N($M9)&lt;=0),IF(N($N9)&gt;0,"Invoices paid","Paid in full"),""))))</f>
        <v/>
      </c>
      <c r="R9" s="17"/>
    </row>
    <row r="10" spans="1:18" x14ac:dyDescent="0.3">
      <c r="A10" s="17" t="s">
        <v>101</v>
      </c>
      <c r="B10" s="17" t="s">
        <v>45</v>
      </c>
      <c r="C10" s="18" t="str">
        <f>IF($B10="","",IFERROR(INDEX(Clients!$C$4:$C$203,MATCH($B10,Clients!$A$4:$A$203,0)),"")&amp;"")</f>
        <v>GBP</v>
      </c>
      <c r="D10" s="17" t="s">
        <v>84</v>
      </c>
      <c r="E10" s="19">
        <v>2200</v>
      </c>
      <c r="F10" s="20"/>
      <c r="G10" s="20"/>
      <c r="H10" s="17" t="s">
        <v>102</v>
      </c>
      <c r="I10" s="17"/>
      <c r="J10" s="20"/>
      <c r="K10" s="19"/>
      <c r="L10" s="21">
        <f>IF($A10="","",SUMIF(Payments!$B$4:$B$1003,$A10,Payments!$C$4:$C$1003))</f>
        <v>0</v>
      </c>
      <c r="M10" s="21" t="str">
        <f t="shared" si="0"/>
        <v/>
      </c>
      <c r="N10" s="21" t="str">
        <f t="shared" si="1"/>
        <v/>
      </c>
      <c r="O10" s="22" t="str">
        <f>IF(OR($J10="",$B10=""),"",$J10+N(IFERROR(INDEX(Clients!$F$4:$F$203,MATCH($B10,Clients!$A$4:$A$203,0)),"")))</f>
        <v/>
      </c>
      <c r="P10" s="18" t="str">
        <f>IF(OR($O10="",N($M10)&lt;=0),"",MAX(0,Settings!$B$5-$O10))</f>
        <v/>
      </c>
      <c r="Q10" s="18" t="str">
        <f ca="1">IF($A10="","",IF(N($P10)&gt;0,"Payment overdue",IF(AND(ISNUMBER($G10),$G10&lt;Settings!$B$5,OR($H10="Lead",$H10="Proposal sent",$H10="In progress",$H10="On hold")),"Deadline passed",IF(AND($K10&lt;&gt;"",N($M10)&lt;=0),IF(N($N10)&gt;0,"Invoices paid","Paid in full"),""))))</f>
        <v/>
      </c>
      <c r="R10" s="17"/>
    </row>
    <row r="11" spans="1:18" x14ac:dyDescent="0.3">
      <c r="A11" s="17"/>
      <c r="B11" s="17"/>
      <c r="C11" s="18" t="str">
        <f>IF($B11="","",IFERROR(INDEX(Clients!$C$4:$C$203,MATCH($B11,Clients!$A$4:$A$203,0)),"")&amp;"")</f>
        <v/>
      </c>
      <c r="D11" s="17"/>
      <c r="E11" s="19"/>
      <c r="F11" s="20"/>
      <c r="G11" s="20"/>
      <c r="H11" s="17"/>
      <c r="I11" s="17"/>
      <c r="J11" s="20"/>
      <c r="K11" s="19"/>
      <c r="L11" s="21" t="str">
        <f>IF($A11="","",SUMIF(Payments!$B$4:$B$1003,$A11,Payments!$C$4:$C$1003))</f>
        <v/>
      </c>
      <c r="M11" s="21" t="str">
        <f t="shared" si="0"/>
        <v/>
      </c>
      <c r="N11" s="21" t="str">
        <f t="shared" si="1"/>
        <v/>
      </c>
      <c r="O11" s="22" t="str">
        <f>IF(OR($J11="",$B11=""),"",$J11+N(IFERROR(INDEX(Clients!$F$4:$F$203,MATCH($B11,Clients!$A$4:$A$203,0)),"")))</f>
        <v/>
      </c>
      <c r="P11" s="18" t="str">
        <f>IF(OR($O11="",N($M11)&lt;=0),"",MAX(0,Settings!$B$5-$O11))</f>
        <v/>
      </c>
      <c r="Q11" s="18" t="str">
        <f>IF($A11="","",IF(N($P11)&gt;0,"Payment overdue",IF(AND(ISNUMBER($G11),$G11&lt;Settings!$B$5,OR($H11="Lead",$H11="Proposal sent",$H11="In progress",$H11="On hold")),"Deadline passed",IF(AND($K11&lt;&gt;"",N($M11)&lt;=0),IF(N($N11)&gt;0,"Invoices paid","Paid in full"),""))))</f>
        <v/>
      </c>
      <c r="R11" s="17"/>
    </row>
    <row r="12" spans="1:18" x14ac:dyDescent="0.3">
      <c r="A12" s="17"/>
      <c r="B12" s="17"/>
      <c r="C12" s="18" t="str">
        <f>IF($B12="","",IFERROR(INDEX(Clients!$C$4:$C$203,MATCH($B12,Clients!$A$4:$A$203,0)),"")&amp;"")</f>
        <v/>
      </c>
      <c r="D12" s="17"/>
      <c r="E12" s="19"/>
      <c r="F12" s="20"/>
      <c r="G12" s="20"/>
      <c r="H12" s="17"/>
      <c r="I12" s="17"/>
      <c r="J12" s="20"/>
      <c r="K12" s="19"/>
      <c r="L12" s="21" t="str">
        <f>IF($A12="","",SUMIF(Payments!$B$4:$B$1003,$A12,Payments!$C$4:$C$1003))</f>
        <v/>
      </c>
      <c r="M12" s="21" t="str">
        <f t="shared" si="0"/>
        <v/>
      </c>
      <c r="N12" s="21" t="str">
        <f t="shared" si="1"/>
        <v/>
      </c>
      <c r="O12" s="22" t="str">
        <f>IF(OR($J12="",$B12=""),"",$J12+N(IFERROR(INDEX(Clients!$F$4:$F$203,MATCH($B12,Clients!$A$4:$A$203,0)),"")))</f>
        <v/>
      </c>
      <c r="P12" s="18" t="str">
        <f>IF(OR($O12="",N($M12)&lt;=0),"",MAX(0,Settings!$B$5-$O12))</f>
        <v/>
      </c>
      <c r="Q12" s="18" t="str">
        <f>IF($A12="","",IF(N($P12)&gt;0,"Payment overdue",IF(AND(ISNUMBER($G12),$G12&lt;Settings!$B$5,OR($H12="Lead",$H12="Proposal sent",$H12="In progress",$H12="On hold")),"Deadline passed",IF(AND($K12&lt;&gt;"",N($M12)&lt;=0),IF(N($N12)&gt;0,"Invoices paid","Paid in full"),""))))</f>
        <v/>
      </c>
      <c r="R12" s="17"/>
    </row>
    <row r="13" spans="1:18" x14ac:dyDescent="0.3">
      <c r="A13" s="17"/>
      <c r="B13" s="17"/>
      <c r="C13" s="18" t="str">
        <f>IF($B13="","",IFERROR(INDEX(Clients!$C$4:$C$203,MATCH($B13,Clients!$A$4:$A$203,0)),"")&amp;"")</f>
        <v/>
      </c>
      <c r="D13" s="17"/>
      <c r="E13" s="19"/>
      <c r="F13" s="20"/>
      <c r="G13" s="20"/>
      <c r="H13" s="17"/>
      <c r="I13" s="17"/>
      <c r="J13" s="20"/>
      <c r="K13" s="19"/>
      <c r="L13" s="21" t="str">
        <f>IF($A13="","",SUMIF(Payments!$B$4:$B$1003,$A13,Payments!$C$4:$C$1003))</f>
        <v/>
      </c>
      <c r="M13" s="21" t="str">
        <f t="shared" si="0"/>
        <v/>
      </c>
      <c r="N13" s="21" t="str">
        <f t="shared" si="1"/>
        <v/>
      </c>
      <c r="O13" s="22" t="str">
        <f>IF(OR($J13="",$B13=""),"",$J13+N(IFERROR(INDEX(Clients!$F$4:$F$203,MATCH($B13,Clients!$A$4:$A$203,0)),"")))</f>
        <v/>
      </c>
      <c r="P13" s="18" t="str">
        <f>IF(OR($O13="",N($M13)&lt;=0),"",MAX(0,Settings!$B$5-$O13))</f>
        <v/>
      </c>
      <c r="Q13" s="18" t="str">
        <f>IF($A13="","",IF(N($P13)&gt;0,"Payment overdue",IF(AND(ISNUMBER($G13),$G13&lt;Settings!$B$5,OR($H13="Lead",$H13="Proposal sent",$H13="In progress",$H13="On hold")),"Deadline passed",IF(AND($K13&lt;&gt;"",N($M13)&lt;=0),IF(N($N13)&gt;0,"Invoices paid","Paid in full"),""))))</f>
        <v/>
      </c>
      <c r="R13" s="17"/>
    </row>
    <row r="14" spans="1:18" x14ac:dyDescent="0.3">
      <c r="A14" s="17"/>
      <c r="B14" s="17"/>
      <c r="C14" s="18" t="str">
        <f>IF($B14="","",IFERROR(INDEX(Clients!$C$4:$C$203,MATCH($B14,Clients!$A$4:$A$203,0)),"")&amp;"")</f>
        <v/>
      </c>
      <c r="D14" s="17"/>
      <c r="E14" s="19"/>
      <c r="F14" s="20"/>
      <c r="G14" s="20"/>
      <c r="H14" s="17"/>
      <c r="I14" s="17"/>
      <c r="J14" s="20"/>
      <c r="K14" s="19"/>
      <c r="L14" s="21" t="str">
        <f>IF($A14="","",SUMIF(Payments!$B$4:$B$1003,$A14,Payments!$C$4:$C$1003))</f>
        <v/>
      </c>
      <c r="M14" s="21" t="str">
        <f t="shared" si="0"/>
        <v/>
      </c>
      <c r="N14" s="21" t="str">
        <f t="shared" si="1"/>
        <v/>
      </c>
      <c r="O14" s="22" t="str">
        <f>IF(OR($J14="",$B14=""),"",$J14+N(IFERROR(INDEX(Clients!$F$4:$F$203,MATCH($B14,Clients!$A$4:$A$203,0)),"")))</f>
        <v/>
      </c>
      <c r="P14" s="18" t="str">
        <f>IF(OR($O14="",N($M14)&lt;=0),"",MAX(0,Settings!$B$5-$O14))</f>
        <v/>
      </c>
      <c r="Q14" s="18" t="str">
        <f>IF($A14="","",IF(N($P14)&gt;0,"Payment overdue",IF(AND(ISNUMBER($G14),$G14&lt;Settings!$B$5,OR($H14="Lead",$H14="Proposal sent",$H14="In progress",$H14="On hold")),"Deadline passed",IF(AND($K14&lt;&gt;"",N($M14)&lt;=0),IF(N($N14)&gt;0,"Invoices paid","Paid in full"),""))))</f>
        <v/>
      </c>
      <c r="R14" s="17"/>
    </row>
    <row r="15" spans="1:18" x14ac:dyDescent="0.3">
      <c r="A15" s="17"/>
      <c r="B15" s="17"/>
      <c r="C15" s="18" t="str">
        <f>IF($B15="","",IFERROR(INDEX(Clients!$C$4:$C$203,MATCH($B15,Clients!$A$4:$A$203,0)),"")&amp;"")</f>
        <v/>
      </c>
      <c r="D15" s="17"/>
      <c r="E15" s="19"/>
      <c r="F15" s="20"/>
      <c r="G15" s="20"/>
      <c r="H15" s="17"/>
      <c r="I15" s="17"/>
      <c r="J15" s="20"/>
      <c r="K15" s="19"/>
      <c r="L15" s="21" t="str">
        <f>IF($A15="","",SUMIF(Payments!$B$4:$B$1003,$A15,Payments!$C$4:$C$1003))</f>
        <v/>
      </c>
      <c r="M15" s="21" t="str">
        <f t="shared" si="0"/>
        <v/>
      </c>
      <c r="N15" s="21" t="str">
        <f t="shared" si="1"/>
        <v/>
      </c>
      <c r="O15" s="22" t="str">
        <f>IF(OR($J15="",$B15=""),"",$J15+N(IFERROR(INDEX(Clients!$F$4:$F$203,MATCH($B15,Clients!$A$4:$A$203,0)),"")))</f>
        <v/>
      </c>
      <c r="P15" s="18" t="str">
        <f>IF(OR($O15="",N($M15)&lt;=0),"",MAX(0,Settings!$B$5-$O15))</f>
        <v/>
      </c>
      <c r="Q15" s="18" t="str">
        <f>IF($A15="","",IF(N($P15)&gt;0,"Payment overdue",IF(AND(ISNUMBER($G15),$G15&lt;Settings!$B$5,OR($H15="Lead",$H15="Proposal sent",$H15="In progress",$H15="On hold")),"Deadline passed",IF(AND($K15&lt;&gt;"",N($M15)&lt;=0),IF(N($N15)&gt;0,"Invoices paid","Paid in full"),""))))</f>
        <v/>
      </c>
      <c r="R15" s="17"/>
    </row>
    <row r="16" spans="1:18" x14ac:dyDescent="0.3">
      <c r="A16" s="17"/>
      <c r="B16" s="17"/>
      <c r="C16" s="18" t="str">
        <f>IF($B16="","",IFERROR(INDEX(Clients!$C$4:$C$203,MATCH($B16,Clients!$A$4:$A$203,0)),"")&amp;"")</f>
        <v/>
      </c>
      <c r="D16" s="17"/>
      <c r="E16" s="19"/>
      <c r="F16" s="20"/>
      <c r="G16" s="20"/>
      <c r="H16" s="17"/>
      <c r="I16" s="17"/>
      <c r="J16" s="20"/>
      <c r="K16" s="19"/>
      <c r="L16" s="21" t="str">
        <f>IF($A16="","",SUMIF(Payments!$B$4:$B$1003,$A16,Payments!$C$4:$C$1003))</f>
        <v/>
      </c>
      <c r="M16" s="21" t="str">
        <f t="shared" si="0"/>
        <v/>
      </c>
      <c r="N16" s="21" t="str">
        <f t="shared" si="1"/>
        <v/>
      </c>
      <c r="O16" s="22" t="str">
        <f>IF(OR($J16="",$B16=""),"",$J16+N(IFERROR(INDEX(Clients!$F$4:$F$203,MATCH($B16,Clients!$A$4:$A$203,0)),"")))</f>
        <v/>
      </c>
      <c r="P16" s="18" t="str">
        <f>IF(OR($O16="",N($M16)&lt;=0),"",MAX(0,Settings!$B$5-$O16))</f>
        <v/>
      </c>
      <c r="Q16" s="18" t="str">
        <f>IF($A16="","",IF(N($P16)&gt;0,"Payment overdue",IF(AND(ISNUMBER($G16),$G16&lt;Settings!$B$5,OR($H16="Lead",$H16="Proposal sent",$H16="In progress",$H16="On hold")),"Deadline passed",IF(AND($K16&lt;&gt;"",N($M16)&lt;=0),IF(N($N16)&gt;0,"Invoices paid","Paid in full"),""))))</f>
        <v/>
      </c>
      <c r="R16" s="17"/>
    </row>
    <row r="17" spans="1:18" x14ac:dyDescent="0.3">
      <c r="A17" s="17"/>
      <c r="B17" s="17"/>
      <c r="C17" s="18" t="str">
        <f>IF($B17="","",IFERROR(INDEX(Clients!$C$4:$C$203,MATCH($B17,Clients!$A$4:$A$203,0)),"")&amp;"")</f>
        <v/>
      </c>
      <c r="D17" s="17"/>
      <c r="E17" s="19"/>
      <c r="F17" s="20"/>
      <c r="G17" s="20"/>
      <c r="H17" s="17"/>
      <c r="I17" s="17"/>
      <c r="J17" s="20"/>
      <c r="K17" s="19"/>
      <c r="L17" s="21" t="str">
        <f>IF($A17="","",SUMIF(Payments!$B$4:$B$1003,$A17,Payments!$C$4:$C$1003))</f>
        <v/>
      </c>
      <c r="M17" s="21" t="str">
        <f t="shared" si="0"/>
        <v/>
      </c>
      <c r="N17" s="21" t="str">
        <f t="shared" si="1"/>
        <v/>
      </c>
      <c r="O17" s="22" t="str">
        <f>IF(OR($J17="",$B17=""),"",$J17+N(IFERROR(INDEX(Clients!$F$4:$F$203,MATCH($B17,Clients!$A$4:$A$203,0)),"")))</f>
        <v/>
      </c>
      <c r="P17" s="18" t="str">
        <f>IF(OR($O17="",N($M17)&lt;=0),"",MAX(0,Settings!$B$5-$O17))</f>
        <v/>
      </c>
      <c r="Q17" s="18" t="str">
        <f>IF($A17="","",IF(N($P17)&gt;0,"Payment overdue",IF(AND(ISNUMBER($G17),$G17&lt;Settings!$B$5,OR($H17="Lead",$H17="Proposal sent",$H17="In progress",$H17="On hold")),"Deadline passed",IF(AND($K17&lt;&gt;"",N($M17)&lt;=0),IF(N($N17)&gt;0,"Invoices paid","Paid in full"),""))))</f>
        <v/>
      </c>
      <c r="R17" s="17"/>
    </row>
    <row r="18" spans="1:18" x14ac:dyDescent="0.3">
      <c r="A18" s="17"/>
      <c r="B18" s="17"/>
      <c r="C18" s="18" t="str">
        <f>IF($B18="","",IFERROR(INDEX(Clients!$C$4:$C$203,MATCH($B18,Clients!$A$4:$A$203,0)),"")&amp;"")</f>
        <v/>
      </c>
      <c r="D18" s="17"/>
      <c r="E18" s="19"/>
      <c r="F18" s="20"/>
      <c r="G18" s="20"/>
      <c r="H18" s="17"/>
      <c r="I18" s="17"/>
      <c r="J18" s="20"/>
      <c r="K18" s="19"/>
      <c r="L18" s="21" t="str">
        <f>IF($A18="","",SUMIF(Payments!$B$4:$B$1003,$A18,Payments!$C$4:$C$1003))</f>
        <v/>
      </c>
      <c r="M18" s="21" t="str">
        <f t="shared" si="0"/>
        <v/>
      </c>
      <c r="N18" s="21" t="str">
        <f t="shared" si="1"/>
        <v/>
      </c>
      <c r="O18" s="22" t="str">
        <f>IF(OR($J18="",$B18=""),"",$J18+N(IFERROR(INDEX(Clients!$F$4:$F$203,MATCH($B18,Clients!$A$4:$A$203,0)),"")))</f>
        <v/>
      </c>
      <c r="P18" s="18" t="str">
        <f>IF(OR($O18="",N($M18)&lt;=0),"",MAX(0,Settings!$B$5-$O18))</f>
        <v/>
      </c>
      <c r="Q18" s="18" t="str">
        <f>IF($A18="","",IF(N($P18)&gt;0,"Payment overdue",IF(AND(ISNUMBER($G18),$G18&lt;Settings!$B$5,OR($H18="Lead",$H18="Proposal sent",$H18="In progress",$H18="On hold")),"Deadline passed",IF(AND($K18&lt;&gt;"",N($M18)&lt;=0),IF(N($N18)&gt;0,"Invoices paid","Paid in full"),""))))</f>
        <v/>
      </c>
      <c r="R18" s="17"/>
    </row>
    <row r="19" spans="1:18" x14ac:dyDescent="0.3">
      <c r="A19" s="17"/>
      <c r="B19" s="17"/>
      <c r="C19" s="18" t="str">
        <f>IF($B19="","",IFERROR(INDEX(Clients!$C$4:$C$203,MATCH($B19,Clients!$A$4:$A$203,0)),"")&amp;"")</f>
        <v/>
      </c>
      <c r="D19" s="17"/>
      <c r="E19" s="19"/>
      <c r="F19" s="20"/>
      <c r="G19" s="20"/>
      <c r="H19" s="17"/>
      <c r="I19" s="17"/>
      <c r="J19" s="20"/>
      <c r="K19" s="19"/>
      <c r="L19" s="21" t="str">
        <f>IF($A19="","",SUMIF(Payments!$B$4:$B$1003,$A19,Payments!$C$4:$C$1003))</f>
        <v/>
      </c>
      <c r="M19" s="21" t="str">
        <f t="shared" si="0"/>
        <v/>
      </c>
      <c r="N19" s="21" t="str">
        <f t="shared" si="1"/>
        <v/>
      </c>
      <c r="O19" s="22" t="str">
        <f>IF(OR($J19="",$B19=""),"",$J19+N(IFERROR(INDEX(Clients!$F$4:$F$203,MATCH($B19,Clients!$A$4:$A$203,0)),"")))</f>
        <v/>
      </c>
      <c r="P19" s="18" t="str">
        <f>IF(OR($O19="",N($M19)&lt;=0),"",MAX(0,Settings!$B$5-$O19))</f>
        <v/>
      </c>
      <c r="Q19" s="18" t="str">
        <f>IF($A19="","",IF(N($P19)&gt;0,"Payment overdue",IF(AND(ISNUMBER($G19),$G19&lt;Settings!$B$5,OR($H19="Lead",$H19="Proposal sent",$H19="In progress",$H19="On hold")),"Deadline passed",IF(AND($K19&lt;&gt;"",N($M19)&lt;=0),IF(N($N19)&gt;0,"Invoices paid","Paid in full"),""))))</f>
        <v/>
      </c>
      <c r="R19" s="17"/>
    </row>
    <row r="20" spans="1:18" x14ac:dyDescent="0.3">
      <c r="A20" s="17"/>
      <c r="B20" s="17"/>
      <c r="C20" s="18" t="str">
        <f>IF($B20="","",IFERROR(INDEX(Clients!$C$4:$C$203,MATCH($B20,Clients!$A$4:$A$203,0)),"")&amp;"")</f>
        <v/>
      </c>
      <c r="D20" s="17"/>
      <c r="E20" s="19"/>
      <c r="F20" s="20"/>
      <c r="G20" s="20"/>
      <c r="H20" s="17"/>
      <c r="I20" s="17"/>
      <c r="J20" s="20"/>
      <c r="K20" s="19"/>
      <c r="L20" s="21" t="str">
        <f>IF($A20="","",SUMIF(Payments!$B$4:$B$1003,$A20,Payments!$C$4:$C$1003))</f>
        <v/>
      </c>
      <c r="M20" s="21" t="str">
        <f t="shared" si="0"/>
        <v/>
      </c>
      <c r="N20" s="21" t="str">
        <f t="shared" si="1"/>
        <v/>
      </c>
      <c r="O20" s="22" t="str">
        <f>IF(OR($J20="",$B20=""),"",$J20+N(IFERROR(INDEX(Clients!$F$4:$F$203,MATCH($B20,Clients!$A$4:$A$203,0)),"")))</f>
        <v/>
      </c>
      <c r="P20" s="18" t="str">
        <f>IF(OR($O20="",N($M20)&lt;=0),"",MAX(0,Settings!$B$5-$O20))</f>
        <v/>
      </c>
      <c r="Q20" s="18" t="str">
        <f>IF($A20="","",IF(N($P20)&gt;0,"Payment overdue",IF(AND(ISNUMBER($G20),$G20&lt;Settings!$B$5,OR($H20="Lead",$H20="Proposal sent",$H20="In progress",$H20="On hold")),"Deadline passed",IF(AND($K20&lt;&gt;"",N($M20)&lt;=0),IF(N($N20)&gt;0,"Invoices paid","Paid in full"),""))))</f>
        <v/>
      </c>
      <c r="R20" s="17"/>
    </row>
    <row r="21" spans="1:18" x14ac:dyDescent="0.3">
      <c r="A21" s="17"/>
      <c r="B21" s="17"/>
      <c r="C21" s="18" t="str">
        <f>IF($B21="","",IFERROR(INDEX(Clients!$C$4:$C$203,MATCH($B21,Clients!$A$4:$A$203,0)),"")&amp;"")</f>
        <v/>
      </c>
      <c r="D21" s="17"/>
      <c r="E21" s="19"/>
      <c r="F21" s="20"/>
      <c r="G21" s="20"/>
      <c r="H21" s="17"/>
      <c r="I21" s="17"/>
      <c r="J21" s="20"/>
      <c r="K21" s="19"/>
      <c r="L21" s="21" t="str">
        <f>IF($A21="","",SUMIF(Payments!$B$4:$B$1003,$A21,Payments!$C$4:$C$1003))</f>
        <v/>
      </c>
      <c r="M21" s="21" t="str">
        <f t="shared" si="0"/>
        <v/>
      </c>
      <c r="N21" s="21" t="str">
        <f t="shared" si="1"/>
        <v/>
      </c>
      <c r="O21" s="22" t="str">
        <f>IF(OR($J21="",$B21=""),"",$J21+N(IFERROR(INDEX(Clients!$F$4:$F$203,MATCH($B21,Clients!$A$4:$A$203,0)),"")))</f>
        <v/>
      </c>
      <c r="P21" s="18" t="str">
        <f>IF(OR($O21="",N($M21)&lt;=0),"",MAX(0,Settings!$B$5-$O21))</f>
        <v/>
      </c>
      <c r="Q21" s="18" t="str">
        <f>IF($A21="","",IF(N($P21)&gt;0,"Payment overdue",IF(AND(ISNUMBER($G21),$G21&lt;Settings!$B$5,OR($H21="Lead",$H21="Proposal sent",$H21="In progress",$H21="On hold")),"Deadline passed",IF(AND($K21&lt;&gt;"",N($M21)&lt;=0),IF(N($N21)&gt;0,"Invoices paid","Paid in full"),""))))</f>
        <v/>
      </c>
      <c r="R21" s="17"/>
    </row>
    <row r="22" spans="1:18" x14ac:dyDescent="0.3">
      <c r="A22" s="17"/>
      <c r="B22" s="17"/>
      <c r="C22" s="18" t="str">
        <f>IF($B22="","",IFERROR(INDEX(Clients!$C$4:$C$203,MATCH($B22,Clients!$A$4:$A$203,0)),"")&amp;"")</f>
        <v/>
      </c>
      <c r="D22" s="17"/>
      <c r="E22" s="19"/>
      <c r="F22" s="20"/>
      <c r="G22" s="20"/>
      <c r="H22" s="17"/>
      <c r="I22" s="17"/>
      <c r="J22" s="20"/>
      <c r="K22" s="19"/>
      <c r="L22" s="21" t="str">
        <f>IF($A22="","",SUMIF(Payments!$B$4:$B$1003,$A22,Payments!$C$4:$C$1003))</f>
        <v/>
      </c>
      <c r="M22" s="21" t="str">
        <f t="shared" si="0"/>
        <v/>
      </c>
      <c r="N22" s="21" t="str">
        <f t="shared" si="1"/>
        <v/>
      </c>
      <c r="O22" s="22" t="str">
        <f>IF(OR($J22="",$B22=""),"",$J22+N(IFERROR(INDEX(Clients!$F$4:$F$203,MATCH($B22,Clients!$A$4:$A$203,0)),"")))</f>
        <v/>
      </c>
      <c r="P22" s="18" t="str">
        <f>IF(OR($O22="",N($M22)&lt;=0),"",MAX(0,Settings!$B$5-$O22))</f>
        <v/>
      </c>
      <c r="Q22" s="18" t="str">
        <f>IF($A22="","",IF(N($P22)&gt;0,"Payment overdue",IF(AND(ISNUMBER($G22),$G22&lt;Settings!$B$5,OR($H22="Lead",$H22="Proposal sent",$H22="In progress",$H22="On hold")),"Deadline passed",IF(AND($K22&lt;&gt;"",N($M22)&lt;=0),IF(N($N22)&gt;0,"Invoices paid","Paid in full"),""))))</f>
        <v/>
      </c>
      <c r="R22" s="17"/>
    </row>
    <row r="23" spans="1:18" x14ac:dyDescent="0.3">
      <c r="A23" s="17"/>
      <c r="B23" s="17"/>
      <c r="C23" s="18" t="str">
        <f>IF($B23="","",IFERROR(INDEX(Clients!$C$4:$C$203,MATCH($B23,Clients!$A$4:$A$203,0)),"")&amp;"")</f>
        <v/>
      </c>
      <c r="D23" s="17"/>
      <c r="E23" s="19"/>
      <c r="F23" s="20"/>
      <c r="G23" s="20"/>
      <c r="H23" s="17"/>
      <c r="I23" s="17"/>
      <c r="J23" s="20"/>
      <c r="K23" s="19"/>
      <c r="L23" s="21" t="str">
        <f>IF($A23="","",SUMIF(Payments!$B$4:$B$1003,$A23,Payments!$C$4:$C$1003))</f>
        <v/>
      </c>
      <c r="M23" s="21" t="str">
        <f t="shared" si="0"/>
        <v/>
      </c>
      <c r="N23" s="21" t="str">
        <f t="shared" si="1"/>
        <v/>
      </c>
      <c r="O23" s="22" t="str">
        <f>IF(OR($J23="",$B23=""),"",$J23+N(IFERROR(INDEX(Clients!$F$4:$F$203,MATCH($B23,Clients!$A$4:$A$203,0)),"")))</f>
        <v/>
      </c>
      <c r="P23" s="18" t="str">
        <f>IF(OR($O23="",N($M23)&lt;=0),"",MAX(0,Settings!$B$5-$O23))</f>
        <v/>
      </c>
      <c r="Q23" s="18" t="str">
        <f>IF($A23="","",IF(N($P23)&gt;0,"Payment overdue",IF(AND(ISNUMBER($G23),$G23&lt;Settings!$B$5,OR($H23="Lead",$H23="Proposal sent",$H23="In progress",$H23="On hold")),"Deadline passed",IF(AND($K23&lt;&gt;"",N($M23)&lt;=0),IF(N($N23)&gt;0,"Invoices paid","Paid in full"),""))))</f>
        <v/>
      </c>
      <c r="R23" s="17"/>
    </row>
    <row r="24" spans="1:18" x14ac:dyDescent="0.3">
      <c r="A24" s="17"/>
      <c r="B24" s="17"/>
      <c r="C24" s="18" t="str">
        <f>IF($B24="","",IFERROR(INDEX(Clients!$C$4:$C$203,MATCH($B24,Clients!$A$4:$A$203,0)),"")&amp;"")</f>
        <v/>
      </c>
      <c r="D24" s="17"/>
      <c r="E24" s="19"/>
      <c r="F24" s="20"/>
      <c r="G24" s="20"/>
      <c r="H24" s="17"/>
      <c r="I24" s="17"/>
      <c r="J24" s="20"/>
      <c r="K24" s="19"/>
      <c r="L24" s="21" t="str">
        <f>IF($A24="","",SUMIF(Payments!$B$4:$B$1003,$A24,Payments!$C$4:$C$1003))</f>
        <v/>
      </c>
      <c r="M24" s="21" t="str">
        <f t="shared" si="0"/>
        <v/>
      </c>
      <c r="N24" s="21" t="str">
        <f t="shared" si="1"/>
        <v/>
      </c>
      <c r="O24" s="22" t="str">
        <f>IF(OR($J24="",$B24=""),"",$J24+N(IFERROR(INDEX(Clients!$F$4:$F$203,MATCH($B24,Clients!$A$4:$A$203,0)),"")))</f>
        <v/>
      </c>
      <c r="P24" s="18" t="str">
        <f>IF(OR($O24="",N($M24)&lt;=0),"",MAX(0,Settings!$B$5-$O24))</f>
        <v/>
      </c>
      <c r="Q24" s="18" t="str">
        <f>IF($A24="","",IF(N($P24)&gt;0,"Payment overdue",IF(AND(ISNUMBER($G24),$G24&lt;Settings!$B$5,OR($H24="Lead",$H24="Proposal sent",$H24="In progress",$H24="On hold")),"Deadline passed",IF(AND($K24&lt;&gt;"",N($M24)&lt;=0),IF(N($N24)&gt;0,"Invoices paid","Paid in full"),""))))</f>
        <v/>
      </c>
      <c r="R24" s="17"/>
    </row>
    <row r="25" spans="1:18" x14ac:dyDescent="0.3">
      <c r="A25" s="17"/>
      <c r="B25" s="17"/>
      <c r="C25" s="18" t="str">
        <f>IF($B25="","",IFERROR(INDEX(Clients!$C$4:$C$203,MATCH($B25,Clients!$A$4:$A$203,0)),"")&amp;"")</f>
        <v/>
      </c>
      <c r="D25" s="17"/>
      <c r="E25" s="19"/>
      <c r="F25" s="20"/>
      <c r="G25" s="20"/>
      <c r="H25" s="17"/>
      <c r="I25" s="17"/>
      <c r="J25" s="20"/>
      <c r="K25" s="19"/>
      <c r="L25" s="21" t="str">
        <f>IF($A25="","",SUMIF(Payments!$B$4:$B$1003,$A25,Payments!$C$4:$C$1003))</f>
        <v/>
      </c>
      <c r="M25" s="21" t="str">
        <f t="shared" si="0"/>
        <v/>
      </c>
      <c r="N25" s="21" t="str">
        <f t="shared" si="1"/>
        <v/>
      </c>
      <c r="O25" s="22" t="str">
        <f>IF(OR($J25="",$B25=""),"",$J25+N(IFERROR(INDEX(Clients!$F$4:$F$203,MATCH($B25,Clients!$A$4:$A$203,0)),"")))</f>
        <v/>
      </c>
      <c r="P25" s="18" t="str">
        <f>IF(OR($O25="",N($M25)&lt;=0),"",MAX(0,Settings!$B$5-$O25))</f>
        <v/>
      </c>
      <c r="Q25" s="18" t="str">
        <f>IF($A25="","",IF(N($P25)&gt;0,"Payment overdue",IF(AND(ISNUMBER($G25),$G25&lt;Settings!$B$5,OR($H25="Lead",$H25="Proposal sent",$H25="In progress",$H25="On hold")),"Deadline passed",IF(AND($K25&lt;&gt;"",N($M25)&lt;=0),IF(N($N25)&gt;0,"Invoices paid","Paid in full"),""))))</f>
        <v/>
      </c>
      <c r="R25" s="17"/>
    </row>
    <row r="26" spans="1:18" x14ac:dyDescent="0.3">
      <c r="A26" s="17"/>
      <c r="B26" s="17"/>
      <c r="C26" s="18" t="str">
        <f>IF($B26="","",IFERROR(INDEX(Clients!$C$4:$C$203,MATCH($B26,Clients!$A$4:$A$203,0)),"")&amp;"")</f>
        <v/>
      </c>
      <c r="D26" s="17"/>
      <c r="E26" s="19"/>
      <c r="F26" s="20"/>
      <c r="G26" s="20"/>
      <c r="H26" s="17"/>
      <c r="I26" s="17"/>
      <c r="J26" s="20"/>
      <c r="K26" s="19"/>
      <c r="L26" s="21" t="str">
        <f>IF($A26="","",SUMIF(Payments!$B$4:$B$1003,$A26,Payments!$C$4:$C$1003))</f>
        <v/>
      </c>
      <c r="M26" s="21" t="str">
        <f t="shared" si="0"/>
        <v/>
      </c>
      <c r="N26" s="21" t="str">
        <f t="shared" si="1"/>
        <v/>
      </c>
      <c r="O26" s="22" t="str">
        <f>IF(OR($J26="",$B26=""),"",$J26+N(IFERROR(INDEX(Clients!$F$4:$F$203,MATCH($B26,Clients!$A$4:$A$203,0)),"")))</f>
        <v/>
      </c>
      <c r="P26" s="18" t="str">
        <f>IF(OR($O26="",N($M26)&lt;=0),"",MAX(0,Settings!$B$5-$O26))</f>
        <v/>
      </c>
      <c r="Q26" s="18" t="str">
        <f>IF($A26="","",IF(N($P26)&gt;0,"Payment overdue",IF(AND(ISNUMBER($G26),$G26&lt;Settings!$B$5,OR($H26="Lead",$H26="Proposal sent",$H26="In progress",$H26="On hold")),"Deadline passed",IF(AND($K26&lt;&gt;"",N($M26)&lt;=0),IF(N($N26)&gt;0,"Invoices paid","Paid in full"),""))))</f>
        <v/>
      </c>
      <c r="R26" s="17"/>
    </row>
    <row r="27" spans="1:18" x14ac:dyDescent="0.3">
      <c r="A27" s="17"/>
      <c r="B27" s="17"/>
      <c r="C27" s="18" t="str">
        <f>IF($B27="","",IFERROR(INDEX(Clients!$C$4:$C$203,MATCH($B27,Clients!$A$4:$A$203,0)),"")&amp;"")</f>
        <v/>
      </c>
      <c r="D27" s="17"/>
      <c r="E27" s="19"/>
      <c r="F27" s="20"/>
      <c r="G27" s="20"/>
      <c r="H27" s="17"/>
      <c r="I27" s="17"/>
      <c r="J27" s="20"/>
      <c r="K27" s="19"/>
      <c r="L27" s="21" t="str">
        <f>IF($A27="","",SUMIF(Payments!$B$4:$B$1003,$A27,Payments!$C$4:$C$1003))</f>
        <v/>
      </c>
      <c r="M27" s="21" t="str">
        <f t="shared" si="0"/>
        <v/>
      </c>
      <c r="N27" s="21" t="str">
        <f t="shared" si="1"/>
        <v/>
      </c>
      <c r="O27" s="22" t="str">
        <f>IF(OR($J27="",$B27=""),"",$J27+N(IFERROR(INDEX(Clients!$F$4:$F$203,MATCH($B27,Clients!$A$4:$A$203,0)),"")))</f>
        <v/>
      </c>
      <c r="P27" s="18" t="str">
        <f>IF(OR($O27="",N($M27)&lt;=0),"",MAX(0,Settings!$B$5-$O27))</f>
        <v/>
      </c>
      <c r="Q27" s="18" t="str">
        <f>IF($A27="","",IF(N($P27)&gt;0,"Payment overdue",IF(AND(ISNUMBER($G27),$G27&lt;Settings!$B$5,OR($H27="Lead",$H27="Proposal sent",$H27="In progress",$H27="On hold")),"Deadline passed",IF(AND($K27&lt;&gt;"",N($M27)&lt;=0),IF(N($N27)&gt;0,"Invoices paid","Paid in full"),""))))</f>
        <v/>
      </c>
      <c r="R27" s="17"/>
    </row>
    <row r="28" spans="1:18" x14ac:dyDescent="0.3">
      <c r="A28" s="17"/>
      <c r="B28" s="17"/>
      <c r="C28" s="18" t="str">
        <f>IF($B28="","",IFERROR(INDEX(Clients!$C$4:$C$203,MATCH($B28,Clients!$A$4:$A$203,0)),"")&amp;"")</f>
        <v/>
      </c>
      <c r="D28" s="17"/>
      <c r="E28" s="19"/>
      <c r="F28" s="20"/>
      <c r="G28" s="20"/>
      <c r="H28" s="17"/>
      <c r="I28" s="17"/>
      <c r="J28" s="20"/>
      <c r="K28" s="19"/>
      <c r="L28" s="21" t="str">
        <f>IF($A28="","",SUMIF(Payments!$B$4:$B$1003,$A28,Payments!$C$4:$C$1003))</f>
        <v/>
      </c>
      <c r="M28" s="21" t="str">
        <f t="shared" si="0"/>
        <v/>
      </c>
      <c r="N28" s="21" t="str">
        <f t="shared" si="1"/>
        <v/>
      </c>
      <c r="O28" s="22" t="str">
        <f>IF(OR($J28="",$B28=""),"",$J28+N(IFERROR(INDEX(Clients!$F$4:$F$203,MATCH($B28,Clients!$A$4:$A$203,0)),"")))</f>
        <v/>
      </c>
      <c r="P28" s="18" t="str">
        <f>IF(OR($O28="",N($M28)&lt;=0),"",MAX(0,Settings!$B$5-$O28))</f>
        <v/>
      </c>
      <c r="Q28" s="18" t="str">
        <f>IF($A28="","",IF(N($P28)&gt;0,"Payment overdue",IF(AND(ISNUMBER($G28),$G28&lt;Settings!$B$5,OR($H28="Lead",$H28="Proposal sent",$H28="In progress",$H28="On hold")),"Deadline passed",IF(AND($K28&lt;&gt;"",N($M28)&lt;=0),IF(N($N28)&gt;0,"Invoices paid","Paid in full"),""))))</f>
        <v/>
      </c>
      <c r="R28" s="17"/>
    </row>
    <row r="29" spans="1:18" x14ac:dyDescent="0.3">
      <c r="A29" s="17"/>
      <c r="B29" s="17"/>
      <c r="C29" s="18" t="str">
        <f>IF($B29="","",IFERROR(INDEX(Clients!$C$4:$C$203,MATCH($B29,Clients!$A$4:$A$203,0)),"")&amp;"")</f>
        <v/>
      </c>
      <c r="D29" s="17"/>
      <c r="E29" s="19"/>
      <c r="F29" s="20"/>
      <c r="G29" s="20"/>
      <c r="H29" s="17"/>
      <c r="I29" s="17"/>
      <c r="J29" s="20"/>
      <c r="K29" s="19"/>
      <c r="L29" s="21" t="str">
        <f>IF($A29="","",SUMIF(Payments!$B$4:$B$1003,$A29,Payments!$C$4:$C$1003))</f>
        <v/>
      </c>
      <c r="M29" s="21" t="str">
        <f t="shared" si="0"/>
        <v/>
      </c>
      <c r="N29" s="21" t="str">
        <f t="shared" si="1"/>
        <v/>
      </c>
      <c r="O29" s="22" t="str">
        <f>IF(OR($J29="",$B29=""),"",$J29+N(IFERROR(INDEX(Clients!$F$4:$F$203,MATCH($B29,Clients!$A$4:$A$203,0)),"")))</f>
        <v/>
      </c>
      <c r="P29" s="18" t="str">
        <f>IF(OR($O29="",N($M29)&lt;=0),"",MAX(0,Settings!$B$5-$O29))</f>
        <v/>
      </c>
      <c r="Q29" s="18" t="str">
        <f>IF($A29="","",IF(N($P29)&gt;0,"Payment overdue",IF(AND(ISNUMBER($G29),$G29&lt;Settings!$B$5,OR($H29="Lead",$H29="Proposal sent",$H29="In progress",$H29="On hold")),"Deadline passed",IF(AND($K29&lt;&gt;"",N($M29)&lt;=0),IF(N($N29)&gt;0,"Invoices paid","Paid in full"),""))))</f>
        <v/>
      </c>
      <c r="R29" s="17"/>
    </row>
    <row r="30" spans="1:18" x14ac:dyDescent="0.3">
      <c r="A30" s="17"/>
      <c r="B30" s="17"/>
      <c r="C30" s="18" t="str">
        <f>IF($B30="","",IFERROR(INDEX(Clients!$C$4:$C$203,MATCH($B30,Clients!$A$4:$A$203,0)),"")&amp;"")</f>
        <v/>
      </c>
      <c r="D30" s="17"/>
      <c r="E30" s="19"/>
      <c r="F30" s="20"/>
      <c r="G30" s="20"/>
      <c r="H30" s="17"/>
      <c r="I30" s="17"/>
      <c r="J30" s="20"/>
      <c r="K30" s="19"/>
      <c r="L30" s="21" t="str">
        <f>IF($A30="","",SUMIF(Payments!$B$4:$B$1003,$A30,Payments!$C$4:$C$1003))</f>
        <v/>
      </c>
      <c r="M30" s="21" t="str">
        <f t="shared" si="0"/>
        <v/>
      </c>
      <c r="N30" s="21" t="str">
        <f t="shared" si="1"/>
        <v/>
      </c>
      <c r="O30" s="22" t="str">
        <f>IF(OR($J30="",$B30=""),"",$J30+N(IFERROR(INDEX(Clients!$F$4:$F$203,MATCH($B30,Clients!$A$4:$A$203,0)),"")))</f>
        <v/>
      </c>
      <c r="P30" s="18" t="str">
        <f>IF(OR($O30="",N($M30)&lt;=0),"",MAX(0,Settings!$B$5-$O30))</f>
        <v/>
      </c>
      <c r="Q30" s="18" t="str">
        <f>IF($A30="","",IF(N($P30)&gt;0,"Payment overdue",IF(AND(ISNUMBER($G30),$G30&lt;Settings!$B$5,OR($H30="Lead",$H30="Proposal sent",$H30="In progress",$H30="On hold")),"Deadline passed",IF(AND($K30&lt;&gt;"",N($M30)&lt;=0),IF(N($N30)&gt;0,"Invoices paid","Paid in full"),""))))</f>
        <v/>
      </c>
      <c r="R30" s="17"/>
    </row>
    <row r="31" spans="1:18" x14ac:dyDescent="0.3">
      <c r="A31" s="17"/>
      <c r="B31" s="17"/>
      <c r="C31" s="18" t="str">
        <f>IF($B31="","",IFERROR(INDEX(Clients!$C$4:$C$203,MATCH($B31,Clients!$A$4:$A$203,0)),"")&amp;"")</f>
        <v/>
      </c>
      <c r="D31" s="17"/>
      <c r="E31" s="19"/>
      <c r="F31" s="20"/>
      <c r="G31" s="20"/>
      <c r="H31" s="17"/>
      <c r="I31" s="17"/>
      <c r="J31" s="20"/>
      <c r="K31" s="19"/>
      <c r="L31" s="21" t="str">
        <f>IF($A31="","",SUMIF(Payments!$B$4:$B$1003,$A31,Payments!$C$4:$C$1003))</f>
        <v/>
      </c>
      <c r="M31" s="21" t="str">
        <f t="shared" si="0"/>
        <v/>
      </c>
      <c r="N31" s="21" t="str">
        <f t="shared" si="1"/>
        <v/>
      </c>
      <c r="O31" s="22" t="str">
        <f>IF(OR($J31="",$B31=""),"",$J31+N(IFERROR(INDEX(Clients!$F$4:$F$203,MATCH($B31,Clients!$A$4:$A$203,0)),"")))</f>
        <v/>
      </c>
      <c r="P31" s="18" t="str">
        <f>IF(OR($O31="",N($M31)&lt;=0),"",MAX(0,Settings!$B$5-$O31))</f>
        <v/>
      </c>
      <c r="Q31" s="18" t="str">
        <f>IF($A31="","",IF(N($P31)&gt;0,"Payment overdue",IF(AND(ISNUMBER($G31),$G31&lt;Settings!$B$5,OR($H31="Lead",$H31="Proposal sent",$H31="In progress",$H31="On hold")),"Deadline passed",IF(AND($K31&lt;&gt;"",N($M31)&lt;=0),IF(N($N31)&gt;0,"Invoices paid","Paid in full"),""))))</f>
        <v/>
      </c>
      <c r="R31" s="17"/>
    </row>
    <row r="32" spans="1:18" x14ac:dyDescent="0.3">
      <c r="A32" s="17"/>
      <c r="B32" s="17"/>
      <c r="C32" s="18" t="str">
        <f>IF($B32="","",IFERROR(INDEX(Clients!$C$4:$C$203,MATCH($B32,Clients!$A$4:$A$203,0)),"")&amp;"")</f>
        <v/>
      </c>
      <c r="D32" s="17"/>
      <c r="E32" s="19"/>
      <c r="F32" s="20"/>
      <c r="G32" s="20"/>
      <c r="H32" s="17"/>
      <c r="I32" s="17"/>
      <c r="J32" s="20"/>
      <c r="K32" s="19"/>
      <c r="L32" s="21" t="str">
        <f>IF($A32="","",SUMIF(Payments!$B$4:$B$1003,$A32,Payments!$C$4:$C$1003))</f>
        <v/>
      </c>
      <c r="M32" s="21" t="str">
        <f t="shared" si="0"/>
        <v/>
      </c>
      <c r="N32" s="21" t="str">
        <f t="shared" si="1"/>
        <v/>
      </c>
      <c r="O32" s="22" t="str">
        <f>IF(OR($J32="",$B32=""),"",$J32+N(IFERROR(INDEX(Clients!$F$4:$F$203,MATCH($B32,Clients!$A$4:$A$203,0)),"")))</f>
        <v/>
      </c>
      <c r="P32" s="18" t="str">
        <f>IF(OR($O32="",N($M32)&lt;=0),"",MAX(0,Settings!$B$5-$O32))</f>
        <v/>
      </c>
      <c r="Q32" s="18" t="str">
        <f>IF($A32="","",IF(N($P32)&gt;0,"Payment overdue",IF(AND(ISNUMBER($G32),$G32&lt;Settings!$B$5,OR($H32="Lead",$H32="Proposal sent",$H32="In progress",$H32="On hold")),"Deadline passed",IF(AND($K32&lt;&gt;"",N($M32)&lt;=0),IF(N($N32)&gt;0,"Invoices paid","Paid in full"),""))))</f>
        <v/>
      </c>
      <c r="R32" s="17"/>
    </row>
    <row r="33" spans="1:18" x14ac:dyDescent="0.3">
      <c r="A33" s="17"/>
      <c r="B33" s="17"/>
      <c r="C33" s="18" t="str">
        <f>IF($B33="","",IFERROR(INDEX(Clients!$C$4:$C$203,MATCH($B33,Clients!$A$4:$A$203,0)),"")&amp;"")</f>
        <v/>
      </c>
      <c r="D33" s="17"/>
      <c r="E33" s="19"/>
      <c r="F33" s="20"/>
      <c r="G33" s="20"/>
      <c r="H33" s="17"/>
      <c r="I33" s="17"/>
      <c r="J33" s="20"/>
      <c r="K33" s="19"/>
      <c r="L33" s="21" t="str">
        <f>IF($A33="","",SUMIF(Payments!$B$4:$B$1003,$A33,Payments!$C$4:$C$1003))</f>
        <v/>
      </c>
      <c r="M33" s="21" t="str">
        <f t="shared" si="0"/>
        <v/>
      </c>
      <c r="N33" s="21" t="str">
        <f t="shared" si="1"/>
        <v/>
      </c>
      <c r="O33" s="22" t="str">
        <f>IF(OR($J33="",$B33=""),"",$J33+N(IFERROR(INDEX(Clients!$F$4:$F$203,MATCH($B33,Clients!$A$4:$A$203,0)),"")))</f>
        <v/>
      </c>
      <c r="P33" s="18" t="str">
        <f>IF(OR($O33="",N($M33)&lt;=0),"",MAX(0,Settings!$B$5-$O33))</f>
        <v/>
      </c>
      <c r="Q33" s="18" t="str">
        <f>IF($A33="","",IF(N($P33)&gt;0,"Payment overdue",IF(AND(ISNUMBER($G33),$G33&lt;Settings!$B$5,OR($H33="Lead",$H33="Proposal sent",$H33="In progress",$H33="On hold")),"Deadline passed",IF(AND($K33&lt;&gt;"",N($M33)&lt;=0),IF(N($N33)&gt;0,"Invoices paid","Paid in full"),""))))</f>
        <v/>
      </c>
      <c r="R33" s="17"/>
    </row>
    <row r="34" spans="1:18" x14ac:dyDescent="0.3">
      <c r="A34" s="17"/>
      <c r="B34" s="17"/>
      <c r="C34" s="18" t="str">
        <f>IF($B34="","",IFERROR(INDEX(Clients!$C$4:$C$203,MATCH($B34,Clients!$A$4:$A$203,0)),"")&amp;"")</f>
        <v/>
      </c>
      <c r="D34" s="17"/>
      <c r="E34" s="19"/>
      <c r="F34" s="20"/>
      <c r="G34" s="20"/>
      <c r="H34" s="17"/>
      <c r="I34" s="17"/>
      <c r="J34" s="20"/>
      <c r="K34" s="19"/>
      <c r="L34" s="21" t="str">
        <f>IF($A34="","",SUMIF(Payments!$B$4:$B$1003,$A34,Payments!$C$4:$C$1003))</f>
        <v/>
      </c>
      <c r="M34" s="21" t="str">
        <f t="shared" si="0"/>
        <v/>
      </c>
      <c r="N34" s="21" t="str">
        <f t="shared" si="1"/>
        <v/>
      </c>
      <c r="O34" s="22" t="str">
        <f>IF(OR($J34="",$B34=""),"",$J34+N(IFERROR(INDEX(Clients!$F$4:$F$203,MATCH($B34,Clients!$A$4:$A$203,0)),"")))</f>
        <v/>
      </c>
      <c r="P34" s="18" t="str">
        <f>IF(OR($O34="",N($M34)&lt;=0),"",MAX(0,Settings!$B$5-$O34))</f>
        <v/>
      </c>
      <c r="Q34" s="18" t="str">
        <f>IF($A34="","",IF(N($P34)&gt;0,"Payment overdue",IF(AND(ISNUMBER($G34),$G34&lt;Settings!$B$5,OR($H34="Lead",$H34="Proposal sent",$H34="In progress",$H34="On hold")),"Deadline passed",IF(AND($K34&lt;&gt;"",N($M34)&lt;=0),IF(N($N34)&gt;0,"Invoices paid","Paid in full"),""))))</f>
        <v/>
      </c>
      <c r="R34" s="17"/>
    </row>
    <row r="35" spans="1:18" x14ac:dyDescent="0.3">
      <c r="A35" s="17"/>
      <c r="B35" s="17"/>
      <c r="C35" s="18" t="str">
        <f>IF($B35="","",IFERROR(INDEX(Clients!$C$4:$C$203,MATCH($B35,Clients!$A$4:$A$203,0)),"")&amp;"")</f>
        <v/>
      </c>
      <c r="D35" s="17"/>
      <c r="E35" s="19"/>
      <c r="F35" s="20"/>
      <c r="G35" s="20"/>
      <c r="H35" s="17"/>
      <c r="I35" s="17"/>
      <c r="J35" s="20"/>
      <c r="K35" s="19"/>
      <c r="L35" s="21" t="str">
        <f>IF($A35="","",SUMIF(Payments!$B$4:$B$1003,$A35,Payments!$C$4:$C$1003))</f>
        <v/>
      </c>
      <c r="M35" s="21" t="str">
        <f t="shared" si="0"/>
        <v/>
      </c>
      <c r="N35" s="21" t="str">
        <f t="shared" si="1"/>
        <v/>
      </c>
      <c r="O35" s="22" t="str">
        <f>IF(OR($J35="",$B35=""),"",$J35+N(IFERROR(INDEX(Clients!$F$4:$F$203,MATCH($B35,Clients!$A$4:$A$203,0)),"")))</f>
        <v/>
      </c>
      <c r="P35" s="18" t="str">
        <f>IF(OR($O35="",N($M35)&lt;=0),"",MAX(0,Settings!$B$5-$O35))</f>
        <v/>
      </c>
      <c r="Q35" s="18" t="str">
        <f>IF($A35="","",IF(N($P35)&gt;0,"Payment overdue",IF(AND(ISNUMBER($G35),$G35&lt;Settings!$B$5,OR($H35="Lead",$H35="Proposal sent",$H35="In progress",$H35="On hold")),"Deadline passed",IF(AND($K35&lt;&gt;"",N($M35)&lt;=0),IF(N($N35)&gt;0,"Invoices paid","Paid in full"),""))))</f>
        <v/>
      </c>
      <c r="R35" s="17"/>
    </row>
    <row r="36" spans="1:18" x14ac:dyDescent="0.3">
      <c r="A36" s="17"/>
      <c r="B36" s="17"/>
      <c r="C36" s="18" t="str">
        <f>IF($B36="","",IFERROR(INDEX(Clients!$C$4:$C$203,MATCH($B36,Clients!$A$4:$A$203,0)),"")&amp;"")</f>
        <v/>
      </c>
      <c r="D36" s="17"/>
      <c r="E36" s="19"/>
      <c r="F36" s="20"/>
      <c r="G36" s="20"/>
      <c r="H36" s="17"/>
      <c r="I36" s="17"/>
      <c r="J36" s="20"/>
      <c r="K36" s="19"/>
      <c r="L36" s="21" t="str">
        <f>IF($A36="","",SUMIF(Payments!$B$4:$B$1003,$A36,Payments!$C$4:$C$1003))</f>
        <v/>
      </c>
      <c r="M36" s="21" t="str">
        <f t="shared" si="0"/>
        <v/>
      </c>
      <c r="N36" s="21" t="str">
        <f t="shared" si="1"/>
        <v/>
      </c>
      <c r="O36" s="22" t="str">
        <f>IF(OR($J36="",$B36=""),"",$J36+N(IFERROR(INDEX(Clients!$F$4:$F$203,MATCH($B36,Clients!$A$4:$A$203,0)),"")))</f>
        <v/>
      </c>
      <c r="P36" s="18" t="str">
        <f>IF(OR($O36="",N($M36)&lt;=0),"",MAX(0,Settings!$B$5-$O36))</f>
        <v/>
      </c>
      <c r="Q36" s="18" t="str">
        <f>IF($A36="","",IF(N($P36)&gt;0,"Payment overdue",IF(AND(ISNUMBER($G36),$G36&lt;Settings!$B$5,OR($H36="Lead",$H36="Proposal sent",$H36="In progress",$H36="On hold")),"Deadline passed",IF(AND($K36&lt;&gt;"",N($M36)&lt;=0),IF(N($N36)&gt;0,"Invoices paid","Paid in full"),""))))</f>
        <v/>
      </c>
      <c r="R36" s="17"/>
    </row>
    <row r="37" spans="1:18" x14ac:dyDescent="0.3">
      <c r="A37" s="17"/>
      <c r="B37" s="17"/>
      <c r="C37" s="18" t="str">
        <f>IF($B37="","",IFERROR(INDEX(Clients!$C$4:$C$203,MATCH($B37,Clients!$A$4:$A$203,0)),"")&amp;"")</f>
        <v/>
      </c>
      <c r="D37" s="17"/>
      <c r="E37" s="19"/>
      <c r="F37" s="20"/>
      <c r="G37" s="20"/>
      <c r="H37" s="17"/>
      <c r="I37" s="17"/>
      <c r="J37" s="20"/>
      <c r="K37" s="19"/>
      <c r="L37" s="21" t="str">
        <f>IF($A37="","",SUMIF(Payments!$B$4:$B$1003,$A37,Payments!$C$4:$C$1003))</f>
        <v/>
      </c>
      <c r="M37" s="21" t="str">
        <f t="shared" si="0"/>
        <v/>
      </c>
      <c r="N37" s="21" t="str">
        <f t="shared" si="1"/>
        <v/>
      </c>
      <c r="O37" s="22" t="str">
        <f>IF(OR($J37="",$B37=""),"",$J37+N(IFERROR(INDEX(Clients!$F$4:$F$203,MATCH($B37,Clients!$A$4:$A$203,0)),"")))</f>
        <v/>
      </c>
      <c r="P37" s="18" t="str">
        <f>IF(OR($O37="",N($M37)&lt;=0),"",MAX(0,Settings!$B$5-$O37))</f>
        <v/>
      </c>
      <c r="Q37" s="18" t="str">
        <f>IF($A37="","",IF(N($P37)&gt;0,"Payment overdue",IF(AND(ISNUMBER($G37),$G37&lt;Settings!$B$5,OR($H37="Lead",$H37="Proposal sent",$H37="In progress",$H37="On hold")),"Deadline passed",IF(AND($K37&lt;&gt;"",N($M37)&lt;=0),IF(N($N37)&gt;0,"Invoices paid","Paid in full"),""))))</f>
        <v/>
      </c>
      <c r="R37" s="17"/>
    </row>
    <row r="38" spans="1:18" x14ac:dyDescent="0.3">
      <c r="A38" s="17"/>
      <c r="B38" s="17"/>
      <c r="C38" s="18" t="str">
        <f>IF($B38="","",IFERROR(INDEX(Clients!$C$4:$C$203,MATCH($B38,Clients!$A$4:$A$203,0)),"")&amp;"")</f>
        <v/>
      </c>
      <c r="D38" s="17"/>
      <c r="E38" s="19"/>
      <c r="F38" s="20"/>
      <c r="G38" s="20"/>
      <c r="H38" s="17"/>
      <c r="I38" s="17"/>
      <c r="J38" s="20"/>
      <c r="K38" s="19"/>
      <c r="L38" s="21" t="str">
        <f>IF($A38="","",SUMIF(Payments!$B$4:$B$1003,$A38,Payments!$C$4:$C$1003))</f>
        <v/>
      </c>
      <c r="M38" s="21" t="str">
        <f t="shared" si="0"/>
        <v/>
      </c>
      <c r="N38" s="21" t="str">
        <f t="shared" si="1"/>
        <v/>
      </c>
      <c r="O38" s="22" t="str">
        <f>IF(OR($J38="",$B38=""),"",$J38+N(IFERROR(INDEX(Clients!$F$4:$F$203,MATCH($B38,Clients!$A$4:$A$203,0)),"")))</f>
        <v/>
      </c>
      <c r="P38" s="18" t="str">
        <f>IF(OR($O38="",N($M38)&lt;=0),"",MAX(0,Settings!$B$5-$O38))</f>
        <v/>
      </c>
      <c r="Q38" s="18" t="str">
        <f>IF($A38="","",IF(N($P38)&gt;0,"Payment overdue",IF(AND(ISNUMBER($G38),$G38&lt;Settings!$B$5,OR($H38="Lead",$H38="Proposal sent",$H38="In progress",$H38="On hold")),"Deadline passed",IF(AND($K38&lt;&gt;"",N($M38)&lt;=0),IF(N($N38)&gt;0,"Invoices paid","Paid in full"),""))))</f>
        <v/>
      </c>
      <c r="R38" s="17"/>
    </row>
    <row r="39" spans="1:18" x14ac:dyDescent="0.3">
      <c r="A39" s="17"/>
      <c r="B39" s="17"/>
      <c r="C39" s="18" t="str">
        <f>IF($B39="","",IFERROR(INDEX(Clients!$C$4:$C$203,MATCH($B39,Clients!$A$4:$A$203,0)),"")&amp;"")</f>
        <v/>
      </c>
      <c r="D39" s="17"/>
      <c r="E39" s="19"/>
      <c r="F39" s="20"/>
      <c r="G39" s="20"/>
      <c r="H39" s="17"/>
      <c r="I39" s="17"/>
      <c r="J39" s="20"/>
      <c r="K39" s="19"/>
      <c r="L39" s="21" t="str">
        <f>IF($A39="","",SUMIF(Payments!$B$4:$B$1003,$A39,Payments!$C$4:$C$1003))</f>
        <v/>
      </c>
      <c r="M39" s="21" t="str">
        <f t="shared" si="0"/>
        <v/>
      </c>
      <c r="N39" s="21" t="str">
        <f t="shared" si="1"/>
        <v/>
      </c>
      <c r="O39" s="22" t="str">
        <f>IF(OR($J39="",$B39=""),"",$J39+N(IFERROR(INDEX(Clients!$F$4:$F$203,MATCH($B39,Clients!$A$4:$A$203,0)),"")))</f>
        <v/>
      </c>
      <c r="P39" s="18" t="str">
        <f>IF(OR($O39="",N($M39)&lt;=0),"",MAX(0,Settings!$B$5-$O39))</f>
        <v/>
      </c>
      <c r="Q39" s="18" t="str">
        <f>IF($A39="","",IF(N($P39)&gt;0,"Payment overdue",IF(AND(ISNUMBER($G39),$G39&lt;Settings!$B$5,OR($H39="Lead",$H39="Proposal sent",$H39="In progress",$H39="On hold")),"Deadline passed",IF(AND($K39&lt;&gt;"",N($M39)&lt;=0),IF(N($N39)&gt;0,"Invoices paid","Paid in full"),""))))</f>
        <v/>
      </c>
      <c r="R39" s="17"/>
    </row>
    <row r="40" spans="1:18" x14ac:dyDescent="0.3">
      <c r="A40" s="17"/>
      <c r="B40" s="17"/>
      <c r="C40" s="18" t="str">
        <f>IF($B40="","",IFERROR(INDEX(Clients!$C$4:$C$203,MATCH($B40,Clients!$A$4:$A$203,0)),"")&amp;"")</f>
        <v/>
      </c>
      <c r="D40" s="17"/>
      <c r="E40" s="19"/>
      <c r="F40" s="20"/>
      <c r="G40" s="20"/>
      <c r="H40" s="17"/>
      <c r="I40" s="17"/>
      <c r="J40" s="20"/>
      <c r="K40" s="19"/>
      <c r="L40" s="21" t="str">
        <f>IF($A40="","",SUMIF(Payments!$B$4:$B$1003,$A40,Payments!$C$4:$C$1003))</f>
        <v/>
      </c>
      <c r="M40" s="21" t="str">
        <f t="shared" si="0"/>
        <v/>
      </c>
      <c r="N40" s="21" t="str">
        <f t="shared" si="1"/>
        <v/>
      </c>
      <c r="O40" s="22" t="str">
        <f>IF(OR($J40="",$B40=""),"",$J40+N(IFERROR(INDEX(Clients!$F$4:$F$203,MATCH($B40,Clients!$A$4:$A$203,0)),"")))</f>
        <v/>
      </c>
      <c r="P40" s="18" t="str">
        <f>IF(OR($O40="",N($M40)&lt;=0),"",MAX(0,Settings!$B$5-$O40))</f>
        <v/>
      </c>
      <c r="Q40" s="18" t="str">
        <f>IF($A40="","",IF(N($P40)&gt;0,"Payment overdue",IF(AND(ISNUMBER($G40),$G40&lt;Settings!$B$5,OR($H40="Lead",$H40="Proposal sent",$H40="In progress",$H40="On hold")),"Deadline passed",IF(AND($K40&lt;&gt;"",N($M40)&lt;=0),IF(N($N40)&gt;0,"Invoices paid","Paid in full"),""))))</f>
        <v/>
      </c>
      <c r="R40" s="17"/>
    </row>
    <row r="41" spans="1:18" x14ac:dyDescent="0.3">
      <c r="A41" s="17"/>
      <c r="B41" s="17"/>
      <c r="C41" s="18" t="str">
        <f>IF($B41="","",IFERROR(INDEX(Clients!$C$4:$C$203,MATCH($B41,Clients!$A$4:$A$203,0)),"")&amp;"")</f>
        <v/>
      </c>
      <c r="D41" s="17"/>
      <c r="E41" s="19"/>
      <c r="F41" s="20"/>
      <c r="G41" s="20"/>
      <c r="H41" s="17"/>
      <c r="I41" s="17"/>
      <c r="J41" s="20"/>
      <c r="K41" s="19"/>
      <c r="L41" s="21" t="str">
        <f>IF($A41="","",SUMIF(Payments!$B$4:$B$1003,$A41,Payments!$C$4:$C$1003))</f>
        <v/>
      </c>
      <c r="M41" s="21" t="str">
        <f t="shared" si="0"/>
        <v/>
      </c>
      <c r="N41" s="21" t="str">
        <f t="shared" si="1"/>
        <v/>
      </c>
      <c r="O41" s="22" t="str">
        <f>IF(OR($J41="",$B41=""),"",$J41+N(IFERROR(INDEX(Clients!$F$4:$F$203,MATCH($B41,Clients!$A$4:$A$203,0)),"")))</f>
        <v/>
      </c>
      <c r="P41" s="18" t="str">
        <f>IF(OR($O41="",N($M41)&lt;=0),"",MAX(0,Settings!$B$5-$O41))</f>
        <v/>
      </c>
      <c r="Q41" s="18" t="str">
        <f>IF($A41="","",IF(N($P41)&gt;0,"Payment overdue",IF(AND(ISNUMBER($G41),$G41&lt;Settings!$B$5,OR($H41="Lead",$H41="Proposal sent",$H41="In progress",$H41="On hold")),"Deadline passed",IF(AND($K41&lt;&gt;"",N($M41)&lt;=0),IF(N($N41)&gt;0,"Invoices paid","Paid in full"),""))))</f>
        <v/>
      </c>
      <c r="R41" s="17"/>
    </row>
    <row r="42" spans="1:18" x14ac:dyDescent="0.3">
      <c r="A42" s="17"/>
      <c r="B42" s="17"/>
      <c r="C42" s="18" t="str">
        <f>IF($B42="","",IFERROR(INDEX(Clients!$C$4:$C$203,MATCH($B42,Clients!$A$4:$A$203,0)),"")&amp;"")</f>
        <v/>
      </c>
      <c r="D42" s="17"/>
      <c r="E42" s="19"/>
      <c r="F42" s="20"/>
      <c r="G42" s="20"/>
      <c r="H42" s="17"/>
      <c r="I42" s="17"/>
      <c r="J42" s="20"/>
      <c r="K42" s="19"/>
      <c r="L42" s="21" t="str">
        <f>IF($A42="","",SUMIF(Payments!$B$4:$B$1003,$A42,Payments!$C$4:$C$1003))</f>
        <v/>
      </c>
      <c r="M42" s="21" t="str">
        <f t="shared" si="0"/>
        <v/>
      </c>
      <c r="N42" s="21" t="str">
        <f t="shared" si="1"/>
        <v/>
      </c>
      <c r="O42" s="22" t="str">
        <f>IF(OR($J42="",$B42=""),"",$J42+N(IFERROR(INDEX(Clients!$F$4:$F$203,MATCH($B42,Clients!$A$4:$A$203,0)),"")))</f>
        <v/>
      </c>
      <c r="P42" s="18" t="str">
        <f>IF(OR($O42="",N($M42)&lt;=0),"",MAX(0,Settings!$B$5-$O42))</f>
        <v/>
      </c>
      <c r="Q42" s="18" t="str">
        <f>IF($A42="","",IF(N($P42)&gt;0,"Payment overdue",IF(AND(ISNUMBER($G42),$G42&lt;Settings!$B$5,OR($H42="Lead",$H42="Proposal sent",$H42="In progress",$H42="On hold")),"Deadline passed",IF(AND($K42&lt;&gt;"",N($M42)&lt;=0),IF(N($N42)&gt;0,"Invoices paid","Paid in full"),""))))</f>
        <v/>
      </c>
      <c r="R42" s="17"/>
    </row>
    <row r="43" spans="1:18" x14ac:dyDescent="0.3">
      <c r="A43" s="17"/>
      <c r="B43" s="17"/>
      <c r="C43" s="18" t="str">
        <f>IF($B43="","",IFERROR(INDEX(Clients!$C$4:$C$203,MATCH($B43,Clients!$A$4:$A$203,0)),"")&amp;"")</f>
        <v/>
      </c>
      <c r="D43" s="17"/>
      <c r="E43" s="19"/>
      <c r="F43" s="20"/>
      <c r="G43" s="20"/>
      <c r="H43" s="17"/>
      <c r="I43" s="17"/>
      <c r="J43" s="20"/>
      <c r="K43" s="19"/>
      <c r="L43" s="21" t="str">
        <f>IF($A43="","",SUMIF(Payments!$B$4:$B$1003,$A43,Payments!$C$4:$C$1003))</f>
        <v/>
      </c>
      <c r="M43" s="21" t="str">
        <f t="shared" si="0"/>
        <v/>
      </c>
      <c r="N43" s="21" t="str">
        <f t="shared" si="1"/>
        <v/>
      </c>
      <c r="O43" s="22" t="str">
        <f>IF(OR($J43="",$B43=""),"",$J43+N(IFERROR(INDEX(Clients!$F$4:$F$203,MATCH($B43,Clients!$A$4:$A$203,0)),"")))</f>
        <v/>
      </c>
      <c r="P43" s="18" t="str">
        <f>IF(OR($O43="",N($M43)&lt;=0),"",MAX(0,Settings!$B$5-$O43))</f>
        <v/>
      </c>
      <c r="Q43" s="18" t="str">
        <f>IF($A43="","",IF(N($P43)&gt;0,"Payment overdue",IF(AND(ISNUMBER($G43),$G43&lt;Settings!$B$5,OR($H43="Lead",$H43="Proposal sent",$H43="In progress",$H43="On hold")),"Deadline passed",IF(AND($K43&lt;&gt;"",N($M43)&lt;=0),IF(N($N43)&gt;0,"Invoices paid","Paid in full"),""))))</f>
        <v/>
      </c>
      <c r="R43" s="17"/>
    </row>
    <row r="44" spans="1:18" x14ac:dyDescent="0.3">
      <c r="A44" s="17"/>
      <c r="B44" s="17"/>
      <c r="C44" s="18" t="str">
        <f>IF($B44="","",IFERROR(INDEX(Clients!$C$4:$C$203,MATCH($B44,Clients!$A$4:$A$203,0)),"")&amp;"")</f>
        <v/>
      </c>
      <c r="D44" s="17"/>
      <c r="E44" s="19"/>
      <c r="F44" s="20"/>
      <c r="G44" s="20"/>
      <c r="H44" s="17"/>
      <c r="I44" s="17"/>
      <c r="J44" s="20"/>
      <c r="K44" s="19"/>
      <c r="L44" s="21" t="str">
        <f>IF($A44="","",SUMIF(Payments!$B$4:$B$1003,$A44,Payments!$C$4:$C$1003))</f>
        <v/>
      </c>
      <c r="M44" s="21" t="str">
        <f t="shared" si="0"/>
        <v/>
      </c>
      <c r="N44" s="21" t="str">
        <f t="shared" si="1"/>
        <v/>
      </c>
      <c r="O44" s="22" t="str">
        <f>IF(OR($J44="",$B44=""),"",$J44+N(IFERROR(INDEX(Clients!$F$4:$F$203,MATCH($B44,Clients!$A$4:$A$203,0)),"")))</f>
        <v/>
      </c>
      <c r="P44" s="18" t="str">
        <f>IF(OR($O44="",N($M44)&lt;=0),"",MAX(0,Settings!$B$5-$O44))</f>
        <v/>
      </c>
      <c r="Q44" s="18" t="str">
        <f>IF($A44="","",IF(N($P44)&gt;0,"Payment overdue",IF(AND(ISNUMBER($G44),$G44&lt;Settings!$B$5,OR($H44="Lead",$H44="Proposal sent",$H44="In progress",$H44="On hold")),"Deadline passed",IF(AND($K44&lt;&gt;"",N($M44)&lt;=0),IF(N($N44)&gt;0,"Invoices paid","Paid in full"),""))))</f>
        <v/>
      </c>
      <c r="R44" s="17"/>
    </row>
    <row r="45" spans="1:18" x14ac:dyDescent="0.3">
      <c r="A45" s="17"/>
      <c r="B45" s="17"/>
      <c r="C45" s="18" t="str">
        <f>IF($B45="","",IFERROR(INDEX(Clients!$C$4:$C$203,MATCH($B45,Clients!$A$4:$A$203,0)),"")&amp;"")</f>
        <v/>
      </c>
      <c r="D45" s="17"/>
      <c r="E45" s="19"/>
      <c r="F45" s="20"/>
      <c r="G45" s="20"/>
      <c r="H45" s="17"/>
      <c r="I45" s="17"/>
      <c r="J45" s="20"/>
      <c r="K45" s="19"/>
      <c r="L45" s="21" t="str">
        <f>IF($A45="","",SUMIF(Payments!$B$4:$B$1003,$A45,Payments!$C$4:$C$1003))</f>
        <v/>
      </c>
      <c r="M45" s="21" t="str">
        <f t="shared" si="0"/>
        <v/>
      </c>
      <c r="N45" s="21" t="str">
        <f t="shared" si="1"/>
        <v/>
      </c>
      <c r="O45" s="22" t="str">
        <f>IF(OR($J45="",$B45=""),"",$J45+N(IFERROR(INDEX(Clients!$F$4:$F$203,MATCH($B45,Clients!$A$4:$A$203,0)),"")))</f>
        <v/>
      </c>
      <c r="P45" s="18" t="str">
        <f>IF(OR($O45="",N($M45)&lt;=0),"",MAX(0,Settings!$B$5-$O45))</f>
        <v/>
      </c>
      <c r="Q45" s="18" t="str">
        <f>IF($A45="","",IF(N($P45)&gt;0,"Payment overdue",IF(AND(ISNUMBER($G45),$G45&lt;Settings!$B$5,OR($H45="Lead",$H45="Proposal sent",$H45="In progress",$H45="On hold")),"Deadline passed",IF(AND($K45&lt;&gt;"",N($M45)&lt;=0),IF(N($N45)&gt;0,"Invoices paid","Paid in full"),""))))</f>
        <v/>
      </c>
      <c r="R45" s="17"/>
    </row>
    <row r="46" spans="1:18" x14ac:dyDescent="0.3">
      <c r="A46" s="17"/>
      <c r="B46" s="17"/>
      <c r="C46" s="18" t="str">
        <f>IF($B46="","",IFERROR(INDEX(Clients!$C$4:$C$203,MATCH($B46,Clients!$A$4:$A$203,0)),"")&amp;"")</f>
        <v/>
      </c>
      <c r="D46" s="17"/>
      <c r="E46" s="19"/>
      <c r="F46" s="20"/>
      <c r="G46" s="20"/>
      <c r="H46" s="17"/>
      <c r="I46" s="17"/>
      <c r="J46" s="20"/>
      <c r="K46" s="19"/>
      <c r="L46" s="21" t="str">
        <f>IF($A46="","",SUMIF(Payments!$B$4:$B$1003,$A46,Payments!$C$4:$C$1003))</f>
        <v/>
      </c>
      <c r="M46" s="21" t="str">
        <f t="shared" si="0"/>
        <v/>
      </c>
      <c r="N46" s="21" t="str">
        <f t="shared" si="1"/>
        <v/>
      </c>
      <c r="O46" s="22" t="str">
        <f>IF(OR($J46="",$B46=""),"",$J46+N(IFERROR(INDEX(Clients!$F$4:$F$203,MATCH($B46,Clients!$A$4:$A$203,0)),"")))</f>
        <v/>
      </c>
      <c r="P46" s="18" t="str">
        <f>IF(OR($O46="",N($M46)&lt;=0),"",MAX(0,Settings!$B$5-$O46))</f>
        <v/>
      </c>
      <c r="Q46" s="18" t="str">
        <f>IF($A46="","",IF(N($P46)&gt;0,"Payment overdue",IF(AND(ISNUMBER($G46),$G46&lt;Settings!$B$5,OR($H46="Lead",$H46="Proposal sent",$H46="In progress",$H46="On hold")),"Deadline passed",IF(AND($K46&lt;&gt;"",N($M46)&lt;=0),IF(N($N46)&gt;0,"Invoices paid","Paid in full"),""))))</f>
        <v/>
      </c>
      <c r="R46" s="17"/>
    </row>
    <row r="47" spans="1:18" x14ac:dyDescent="0.3">
      <c r="A47" s="17"/>
      <c r="B47" s="17"/>
      <c r="C47" s="18" t="str">
        <f>IF($B47="","",IFERROR(INDEX(Clients!$C$4:$C$203,MATCH($B47,Clients!$A$4:$A$203,0)),"")&amp;"")</f>
        <v/>
      </c>
      <c r="D47" s="17"/>
      <c r="E47" s="19"/>
      <c r="F47" s="20"/>
      <c r="G47" s="20"/>
      <c r="H47" s="17"/>
      <c r="I47" s="17"/>
      <c r="J47" s="20"/>
      <c r="K47" s="19"/>
      <c r="L47" s="21" t="str">
        <f>IF($A47="","",SUMIF(Payments!$B$4:$B$1003,$A47,Payments!$C$4:$C$1003))</f>
        <v/>
      </c>
      <c r="M47" s="21" t="str">
        <f t="shared" si="0"/>
        <v/>
      </c>
      <c r="N47" s="21" t="str">
        <f t="shared" si="1"/>
        <v/>
      </c>
      <c r="O47" s="22" t="str">
        <f>IF(OR($J47="",$B47=""),"",$J47+N(IFERROR(INDEX(Clients!$F$4:$F$203,MATCH($B47,Clients!$A$4:$A$203,0)),"")))</f>
        <v/>
      </c>
      <c r="P47" s="18" t="str">
        <f>IF(OR($O47="",N($M47)&lt;=0),"",MAX(0,Settings!$B$5-$O47))</f>
        <v/>
      </c>
      <c r="Q47" s="18" t="str">
        <f>IF($A47="","",IF(N($P47)&gt;0,"Payment overdue",IF(AND(ISNUMBER($G47),$G47&lt;Settings!$B$5,OR($H47="Lead",$H47="Proposal sent",$H47="In progress",$H47="On hold")),"Deadline passed",IF(AND($K47&lt;&gt;"",N($M47)&lt;=0),IF(N($N47)&gt;0,"Invoices paid","Paid in full"),""))))</f>
        <v/>
      </c>
      <c r="R47" s="17"/>
    </row>
    <row r="48" spans="1:18" x14ac:dyDescent="0.3">
      <c r="A48" s="17"/>
      <c r="B48" s="17"/>
      <c r="C48" s="18" t="str">
        <f>IF($B48="","",IFERROR(INDEX(Clients!$C$4:$C$203,MATCH($B48,Clients!$A$4:$A$203,0)),"")&amp;"")</f>
        <v/>
      </c>
      <c r="D48" s="17"/>
      <c r="E48" s="19"/>
      <c r="F48" s="20"/>
      <c r="G48" s="20"/>
      <c r="H48" s="17"/>
      <c r="I48" s="17"/>
      <c r="J48" s="20"/>
      <c r="K48" s="19"/>
      <c r="L48" s="21" t="str">
        <f>IF($A48="","",SUMIF(Payments!$B$4:$B$1003,$A48,Payments!$C$4:$C$1003))</f>
        <v/>
      </c>
      <c r="M48" s="21" t="str">
        <f t="shared" si="0"/>
        <v/>
      </c>
      <c r="N48" s="21" t="str">
        <f t="shared" si="1"/>
        <v/>
      </c>
      <c r="O48" s="22" t="str">
        <f>IF(OR($J48="",$B48=""),"",$J48+N(IFERROR(INDEX(Clients!$F$4:$F$203,MATCH($B48,Clients!$A$4:$A$203,0)),"")))</f>
        <v/>
      </c>
      <c r="P48" s="18" t="str">
        <f>IF(OR($O48="",N($M48)&lt;=0),"",MAX(0,Settings!$B$5-$O48))</f>
        <v/>
      </c>
      <c r="Q48" s="18" t="str">
        <f>IF($A48="","",IF(N($P48)&gt;0,"Payment overdue",IF(AND(ISNUMBER($G48),$G48&lt;Settings!$B$5,OR($H48="Lead",$H48="Proposal sent",$H48="In progress",$H48="On hold")),"Deadline passed",IF(AND($K48&lt;&gt;"",N($M48)&lt;=0),IF(N($N48)&gt;0,"Invoices paid","Paid in full"),""))))</f>
        <v/>
      </c>
      <c r="R48" s="17"/>
    </row>
    <row r="49" spans="1:18" x14ac:dyDescent="0.3">
      <c r="A49" s="17"/>
      <c r="B49" s="17"/>
      <c r="C49" s="18" t="str">
        <f>IF($B49="","",IFERROR(INDEX(Clients!$C$4:$C$203,MATCH($B49,Clients!$A$4:$A$203,0)),"")&amp;"")</f>
        <v/>
      </c>
      <c r="D49" s="17"/>
      <c r="E49" s="19"/>
      <c r="F49" s="20"/>
      <c r="G49" s="20"/>
      <c r="H49" s="17"/>
      <c r="I49" s="17"/>
      <c r="J49" s="20"/>
      <c r="K49" s="19"/>
      <c r="L49" s="21" t="str">
        <f>IF($A49="","",SUMIF(Payments!$B$4:$B$1003,$A49,Payments!$C$4:$C$1003))</f>
        <v/>
      </c>
      <c r="M49" s="21" t="str">
        <f t="shared" si="0"/>
        <v/>
      </c>
      <c r="N49" s="21" t="str">
        <f t="shared" si="1"/>
        <v/>
      </c>
      <c r="O49" s="22" t="str">
        <f>IF(OR($J49="",$B49=""),"",$J49+N(IFERROR(INDEX(Clients!$F$4:$F$203,MATCH($B49,Clients!$A$4:$A$203,0)),"")))</f>
        <v/>
      </c>
      <c r="P49" s="18" t="str">
        <f>IF(OR($O49="",N($M49)&lt;=0),"",MAX(0,Settings!$B$5-$O49))</f>
        <v/>
      </c>
      <c r="Q49" s="18" t="str">
        <f>IF($A49="","",IF(N($P49)&gt;0,"Payment overdue",IF(AND(ISNUMBER($G49),$G49&lt;Settings!$B$5,OR($H49="Lead",$H49="Proposal sent",$H49="In progress",$H49="On hold")),"Deadline passed",IF(AND($K49&lt;&gt;"",N($M49)&lt;=0),IF(N($N49)&gt;0,"Invoices paid","Paid in full"),""))))</f>
        <v/>
      </c>
      <c r="R49" s="17"/>
    </row>
    <row r="50" spans="1:18" x14ac:dyDescent="0.3">
      <c r="A50" s="17"/>
      <c r="B50" s="17"/>
      <c r="C50" s="18" t="str">
        <f>IF($B50="","",IFERROR(INDEX(Clients!$C$4:$C$203,MATCH($B50,Clients!$A$4:$A$203,0)),"")&amp;"")</f>
        <v/>
      </c>
      <c r="D50" s="17"/>
      <c r="E50" s="19"/>
      <c r="F50" s="20"/>
      <c r="G50" s="20"/>
      <c r="H50" s="17"/>
      <c r="I50" s="17"/>
      <c r="J50" s="20"/>
      <c r="K50" s="19"/>
      <c r="L50" s="21" t="str">
        <f>IF($A50="","",SUMIF(Payments!$B$4:$B$1003,$A50,Payments!$C$4:$C$1003))</f>
        <v/>
      </c>
      <c r="M50" s="21" t="str">
        <f t="shared" si="0"/>
        <v/>
      </c>
      <c r="N50" s="21" t="str">
        <f t="shared" si="1"/>
        <v/>
      </c>
      <c r="O50" s="22" t="str">
        <f>IF(OR($J50="",$B50=""),"",$J50+N(IFERROR(INDEX(Clients!$F$4:$F$203,MATCH($B50,Clients!$A$4:$A$203,0)),"")))</f>
        <v/>
      </c>
      <c r="P50" s="18" t="str">
        <f>IF(OR($O50="",N($M50)&lt;=0),"",MAX(0,Settings!$B$5-$O50))</f>
        <v/>
      </c>
      <c r="Q50" s="18" t="str">
        <f>IF($A50="","",IF(N($P50)&gt;0,"Payment overdue",IF(AND(ISNUMBER($G50),$G50&lt;Settings!$B$5,OR($H50="Lead",$H50="Proposal sent",$H50="In progress",$H50="On hold")),"Deadline passed",IF(AND($K50&lt;&gt;"",N($M50)&lt;=0),IF(N($N50)&gt;0,"Invoices paid","Paid in full"),""))))</f>
        <v/>
      </c>
      <c r="R50" s="17"/>
    </row>
    <row r="51" spans="1:18" x14ac:dyDescent="0.3">
      <c r="A51" s="17"/>
      <c r="B51" s="17"/>
      <c r="C51" s="18" t="str">
        <f>IF($B51="","",IFERROR(INDEX(Clients!$C$4:$C$203,MATCH($B51,Clients!$A$4:$A$203,0)),"")&amp;"")</f>
        <v/>
      </c>
      <c r="D51" s="17"/>
      <c r="E51" s="19"/>
      <c r="F51" s="20"/>
      <c r="G51" s="20"/>
      <c r="H51" s="17"/>
      <c r="I51" s="17"/>
      <c r="J51" s="20"/>
      <c r="K51" s="19"/>
      <c r="L51" s="21" t="str">
        <f>IF($A51="","",SUMIF(Payments!$B$4:$B$1003,$A51,Payments!$C$4:$C$1003))</f>
        <v/>
      </c>
      <c r="M51" s="21" t="str">
        <f t="shared" si="0"/>
        <v/>
      </c>
      <c r="N51" s="21" t="str">
        <f t="shared" si="1"/>
        <v/>
      </c>
      <c r="O51" s="22" t="str">
        <f>IF(OR($J51="",$B51=""),"",$J51+N(IFERROR(INDEX(Clients!$F$4:$F$203,MATCH($B51,Clients!$A$4:$A$203,0)),"")))</f>
        <v/>
      </c>
      <c r="P51" s="18" t="str">
        <f>IF(OR($O51="",N($M51)&lt;=0),"",MAX(0,Settings!$B$5-$O51))</f>
        <v/>
      </c>
      <c r="Q51" s="18" t="str">
        <f>IF($A51="","",IF(N($P51)&gt;0,"Payment overdue",IF(AND(ISNUMBER($G51),$G51&lt;Settings!$B$5,OR($H51="Lead",$H51="Proposal sent",$H51="In progress",$H51="On hold")),"Deadline passed",IF(AND($K51&lt;&gt;"",N($M51)&lt;=0),IF(N($N51)&gt;0,"Invoices paid","Paid in full"),""))))</f>
        <v/>
      </c>
      <c r="R51" s="17"/>
    </row>
    <row r="52" spans="1:18" x14ac:dyDescent="0.3">
      <c r="A52" s="17"/>
      <c r="B52" s="17"/>
      <c r="C52" s="18" t="str">
        <f>IF($B52="","",IFERROR(INDEX(Clients!$C$4:$C$203,MATCH($B52,Clients!$A$4:$A$203,0)),"")&amp;"")</f>
        <v/>
      </c>
      <c r="D52" s="17"/>
      <c r="E52" s="19"/>
      <c r="F52" s="20"/>
      <c r="G52" s="20"/>
      <c r="H52" s="17"/>
      <c r="I52" s="17"/>
      <c r="J52" s="20"/>
      <c r="K52" s="19"/>
      <c r="L52" s="21" t="str">
        <f>IF($A52="","",SUMIF(Payments!$B$4:$B$1003,$A52,Payments!$C$4:$C$1003))</f>
        <v/>
      </c>
      <c r="M52" s="21" t="str">
        <f t="shared" si="0"/>
        <v/>
      </c>
      <c r="N52" s="21" t="str">
        <f t="shared" si="1"/>
        <v/>
      </c>
      <c r="O52" s="22" t="str">
        <f>IF(OR($J52="",$B52=""),"",$J52+N(IFERROR(INDEX(Clients!$F$4:$F$203,MATCH($B52,Clients!$A$4:$A$203,0)),"")))</f>
        <v/>
      </c>
      <c r="P52" s="18" t="str">
        <f>IF(OR($O52="",N($M52)&lt;=0),"",MAX(0,Settings!$B$5-$O52))</f>
        <v/>
      </c>
      <c r="Q52" s="18" t="str">
        <f>IF($A52="","",IF(N($P52)&gt;0,"Payment overdue",IF(AND(ISNUMBER($G52),$G52&lt;Settings!$B$5,OR($H52="Lead",$H52="Proposal sent",$H52="In progress",$H52="On hold")),"Deadline passed",IF(AND($K52&lt;&gt;"",N($M52)&lt;=0),IF(N($N52)&gt;0,"Invoices paid","Paid in full"),""))))</f>
        <v/>
      </c>
      <c r="R52" s="17"/>
    </row>
    <row r="53" spans="1:18" x14ac:dyDescent="0.3">
      <c r="A53" s="17"/>
      <c r="B53" s="17"/>
      <c r="C53" s="18" t="str">
        <f>IF($B53="","",IFERROR(INDEX(Clients!$C$4:$C$203,MATCH($B53,Clients!$A$4:$A$203,0)),"")&amp;"")</f>
        <v/>
      </c>
      <c r="D53" s="17"/>
      <c r="E53" s="19"/>
      <c r="F53" s="20"/>
      <c r="G53" s="20"/>
      <c r="H53" s="17"/>
      <c r="I53" s="17"/>
      <c r="J53" s="20"/>
      <c r="K53" s="19"/>
      <c r="L53" s="21" t="str">
        <f>IF($A53="","",SUMIF(Payments!$B$4:$B$1003,$A53,Payments!$C$4:$C$1003))</f>
        <v/>
      </c>
      <c r="M53" s="21" t="str">
        <f t="shared" si="0"/>
        <v/>
      </c>
      <c r="N53" s="21" t="str">
        <f t="shared" si="1"/>
        <v/>
      </c>
      <c r="O53" s="22" t="str">
        <f>IF(OR($J53="",$B53=""),"",$J53+N(IFERROR(INDEX(Clients!$F$4:$F$203,MATCH($B53,Clients!$A$4:$A$203,0)),"")))</f>
        <v/>
      </c>
      <c r="P53" s="18" t="str">
        <f>IF(OR($O53="",N($M53)&lt;=0),"",MAX(0,Settings!$B$5-$O53))</f>
        <v/>
      </c>
      <c r="Q53" s="18" t="str">
        <f>IF($A53="","",IF(N($P53)&gt;0,"Payment overdue",IF(AND(ISNUMBER($G53),$G53&lt;Settings!$B$5,OR($H53="Lead",$H53="Proposal sent",$H53="In progress",$H53="On hold")),"Deadline passed",IF(AND($K53&lt;&gt;"",N($M53)&lt;=0),IF(N($N53)&gt;0,"Invoices paid","Paid in full"),""))))</f>
        <v/>
      </c>
      <c r="R53" s="17"/>
    </row>
    <row r="54" spans="1:18" x14ac:dyDescent="0.3">
      <c r="A54" s="17"/>
      <c r="B54" s="17"/>
      <c r="C54" s="18" t="str">
        <f>IF($B54="","",IFERROR(INDEX(Clients!$C$4:$C$203,MATCH($B54,Clients!$A$4:$A$203,0)),"")&amp;"")</f>
        <v/>
      </c>
      <c r="D54" s="17"/>
      <c r="E54" s="19"/>
      <c r="F54" s="20"/>
      <c r="G54" s="20"/>
      <c r="H54" s="17"/>
      <c r="I54" s="17"/>
      <c r="J54" s="20"/>
      <c r="K54" s="19"/>
      <c r="L54" s="21" t="str">
        <f>IF($A54="","",SUMIF(Payments!$B$4:$B$1003,$A54,Payments!$C$4:$C$1003))</f>
        <v/>
      </c>
      <c r="M54" s="21" t="str">
        <f t="shared" si="0"/>
        <v/>
      </c>
      <c r="N54" s="21" t="str">
        <f t="shared" si="1"/>
        <v/>
      </c>
      <c r="O54" s="22" t="str">
        <f>IF(OR($J54="",$B54=""),"",$J54+N(IFERROR(INDEX(Clients!$F$4:$F$203,MATCH($B54,Clients!$A$4:$A$203,0)),"")))</f>
        <v/>
      </c>
      <c r="P54" s="18" t="str">
        <f>IF(OR($O54="",N($M54)&lt;=0),"",MAX(0,Settings!$B$5-$O54))</f>
        <v/>
      </c>
      <c r="Q54" s="18" t="str">
        <f>IF($A54="","",IF(N($P54)&gt;0,"Payment overdue",IF(AND(ISNUMBER($G54),$G54&lt;Settings!$B$5,OR($H54="Lead",$H54="Proposal sent",$H54="In progress",$H54="On hold")),"Deadline passed",IF(AND($K54&lt;&gt;"",N($M54)&lt;=0),IF(N($N54)&gt;0,"Invoices paid","Paid in full"),""))))</f>
        <v/>
      </c>
      <c r="R54" s="17"/>
    </row>
    <row r="55" spans="1:18" x14ac:dyDescent="0.3">
      <c r="A55" s="17"/>
      <c r="B55" s="17"/>
      <c r="C55" s="18" t="str">
        <f>IF($B55="","",IFERROR(INDEX(Clients!$C$4:$C$203,MATCH($B55,Clients!$A$4:$A$203,0)),"")&amp;"")</f>
        <v/>
      </c>
      <c r="D55" s="17"/>
      <c r="E55" s="19"/>
      <c r="F55" s="20"/>
      <c r="G55" s="20"/>
      <c r="H55" s="17"/>
      <c r="I55" s="17"/>
      <c r="J55" s="20"/>
      <c r="K55" s="19"/>
      <c r="L55" s="21" t="str">
        <f>IF($A55="","",SUMIF(Payments!$B$4:$B$1003,$A55,Payments!$C$4:$C$1003))</f>
        <v/>
      </c>
      <c r="M55" s="21" t="str">
        <f t="shared" si="0"/>
        <v/>
      </c>
      <c r="N55" s="21" t="str">
        <f t="shared" si="1"/>
        <v/>
      </c>
      <c r="O55" s="22" t="str">
        <f>IF(OR($J55="",$B55=""),"",$J55+N(IFERROR(INDEX(Clients!$F$4:$F$203,MATCH($B55,Clients!$A$4:$A$203,0)),"")))</f>
        <v/>
      </c>
      <c r="P55" s="18" t="str">
        <f>IF(OR($O55="",N($M55)&lt;=0),"",MAX(0,Settings!$B$5-$O55))</f>
        <v/>
      </c>
      <c r="Q55" s="18" t="str">
        <f>IF($A55="","",IF(N($P55)&gt;0,"Payment overdue",IF(AND(ISNUMBER($G55),$G55&lt;Settings!$B$5,OR($H55="Lead",$H55="Proposal sent",$H55="In progress",$H55="On hold")),"Deadline passed",IF(AND($K55&lt;&gt;"",N($M55)&lt;=0),IF(N($N55)&gt;0,"Invoices paid","Paid in full"),""))))</f>
        <v/>
      </c>
      <c r="R55" s="17"/>
    </row>
    <row r="56" spans="1:18" x14ac:dyDescent="0.3">
      <c r="A56" s="17"/>
      <c r="B56" s="17"/>
      <c r="C56" s="18" t="str">
        <f>IF($B56="","",IFERROR(INDEX(Clients!$C$4:$C$203,MATCH($B56,Clients!$A$4:$A$203,0)),"")&amp;"")</f>
        <v/>
      </c>
      <c r="D56" s="17"/>
      <c r="E56" s="19"/>
      <c r="F56" s="20"/>
      <c r="G56" s="20"/>
      <c r="H56" s="17"/>
      <c r="I56" s="17"/>
      <c r="J56" s="20"/>
      <c r="K56" s="19"/>
      <c r="L56" s="21" t="str">
        <f>IF($A56="","",SUMIF(Payments!$B$4:$B$1003,$A56,Payments!$C$4:$C$1003))</f>
        <v/>
      </c>
      <c r="M56" s="21" t="str">
        <f t="shared" si="0"/>
        <v/>
      </c>
      <c r="N56" s="21" t="str">
        <f t="shared" si="1"/>
        <v/>
      </c>
      <c r="O56" s="22" t="str">
        <f>IF(OR($J56="",$B56=""),"",$J56+N(IFERROR(INDEX(Clients!$F$4:$F$203,MATCH($B56,Clients!$A$4:$A$203,0)),"")))</f>
        <v/>
      </c>
      <c r="P56" s="18" t="str">
        <f>IF(OR($O56="",N($M56)&lt;=0),"",MAX(0,Settings!$B$5-$O56))</f>
        <v/>
      </c>
      <c r="Q56" s="18" t="str">
        <f>IF($A56="","",IF(N($P56)&gt;0,"Payment overdue",IF(AND(ISNUMBER($G56),$G56&lt;Settings!$B$5,OR($H56="Lead",$H56="Proposal sent",$H56="In progress",$H56="On hold")),"Deadline passed",IF(AND($K56&lt;&gt;"",N($M56)&lt;=0),IF(N($N56)&gt;0,"Invoices paid","Paid in full"),""))))</f>
        <v/>
      </c>
      <c r="R56" s="17"/>
    </row>
    <row r="57" spans="1:18" x14ac:dyDescent="0.3">
      <c r="A57" s="17"/>
      <c r="B57" s="17"/>
      <c r="C57" s="18" t="str">
        <f>IF($B57="","",IFERROR(INDEX(Clients!$C$4:$C$203,MATCH($B57,Clients!$A$4:$A$203,0)),"")&amp;"")</f>
        <v/>
      </c>
      <c r="D57" s="17"/>
      <c r="E57" s="19"/>
      <c r="F57" s="20"/>
      <c r="G57" s="20"/>
      <c r="H57" s="17"/>
      <c r="I57" s="17"/>
      <c r="J57" s="20"/>
      <c r="K57" s="19"/>
      <c r="L57" s="21" t="str">
        <f>IF($A57="","",SUMIF(Payments!$B$4:$B$1003,$A57,Payments!$C$4:$C$1003))</f>
        <v/>
      </c>
      <c r="M57" s="21" t="str">
        <f t="shared" si="0"/>
        <v/>
      </c>
      <c r="N57" s="21" t="str">
        <f t="shared" si="1"/>
        <v/>
      </c>
      <c r="O57" s="22" t="str">
        <f>IF(OR($J57="",$B57=""),"",$J57+N(IFERROR(INDEX(Clients!$F$4:$F$203,MATCH($B57,Clients!$A$4:$A$203,0)),"")))</f>
        <v/>
      </c>
      <c r="P57" s="18" t="str">
        <f>IF(OR($O57="",N($M57)&lt;=0),"",MAX(0,Settings!$B$5-$O57))</f>
        <v/>
      </c>
      <c r="Q57" s="18" t="str">
        <f>IF($A57="","",IF(N($P57)&gt;0,"Payment overdue",IF(AND(ISNUMBER($G57),$G57&lt;Settings!$B$5,OR($H57="Lead",$H57="Proposal sent",$H57="In progress",$H57="On hold")),"Deadline passed",IF(AND($K57&lt;&gt;"",N($M57)&lt;=0),IF(N($N57)&gt;0,"Invoices paid","Paid in full"),""))))</f>
        <v/>
      </c>
      <c r="R57" s="17"/>
    </row>
    <row r="58" spans="1:18" x14ac:dyDescent="0.3">
      <c r="A58" s="17"/>
      <c r="B58" s="17"/>
      <c r="C58" s="18" t="str">
        <f>IF($B58="","",IFERROR(INDEX(Clients!$C$4:$C$203,MATCH($B58,Clients!$A$4:$A$203,0)),"")&amp;"")</f>
        <v/>
      </c>
      <c r="D58" s="17"/>
      <c r="E58" s="19"/>
      <c r="F58" s="20"/>
      <c r="G58" s="20"/>
      <c r="H58" s="17"/>
      <c r="I58" s="17"/>
      <c r="J58" s="20"/>
      <c r="K58" s="19"/>
      <c r="L58" s="21" t="str">
        <f>IF($A58="","",SUMIF(Payments!$B$4:$B$1003,$A58,Payments!$C$4:$C$1003))</f>
        <v/>
      </c>
      <c r="M58" s="21" t="str">
        <f t="shared" si="0"/>
        <v/>
      </c>
      <c r="N58" s="21" t="str">
        <f t="shared" si="1"/>
        <v/>
      </c>
      <c r="O58" s="22" t="str">
        <f>IF(OR($J58="",$B58=""),"",$J58+N(IFERROR(INDEX(Clients!$F$4:$F$203,MATCH($B58,Clients!$A$4:$A$203,0)),"")))</f>
        <v/>
      </c>
      <c r="P58" s="18" t="str">
        <f>IF(OR($O58="",N($M58)&lt;=0),"",MAX(0,Settings!$B$5-$O58))</f>
        <v/>
      </c>
      <c r="Q58" s="18" t="str">
        <f>IF($A58="","",IF(N($P58)&gt;0,"Payment overdue",IF(AND(ISNUMBER($G58),$G58&lt;Settings!$B$5,OR($H58="Lead",$H58="Proposal sent",$H58="In progress",$H58="On hold")),"Deadline passed",IF(AND($K58&lt;&gt;"",N($M58)&lt;=0),IF(N($N58)&gt;0,"Invoices paid","Paid in full"),""))))</f>
        <v/>
      </c>
      <c r="R58" s="17"/>
    </row>
    <row r="59" spans="1:18" x14ac:dyDescent="0.3">
      <c r="A59" s="17"/>
      <c r="B59" s="17"/>
      <c r="C59" s="18" t="str">
        <f>IF($B59="","",IFERROR(INDEX(Clients!$C$4:$C$203,MATCH($B59,Clients!$A$4:$A$203,0)),"")&amp;"")</f>
        <v/>
      </c>
      <c r="D59" s="17"/>
      <c r="E59" s="19"/>
      <c r="F59" s="20"/>
      <c r="G59" s="20"/>
      <c r="H59" s="17"/>
      <c r="I59" s="17"/>
      <c r="J59" s="20"/>
      <c r="K59" s="19"/>
      <c r="L59" s="21" t="str">
        <f>IF($A59="","",SUMIF(Payments!$B$4:$B$1003,$A59,Payments!$C$4:$C$1003))</f>
        <v/>
      </c>
      <c r="M59" s="21" t="str">
        <f t="shared" si="0"/>
        <v/>
      </c>
      <c r="N59" s="21" t="str">
        <f t="shared" si="1"/>
        <v/>
      </c>
      <c r="O59" s="22" t="str">
        <f>IF(OR($J59="",$B59=""),"",$J59+N(IFERROR(INDEX(Clients!$F$4:$F$203,MATCH($B59,Clients!$A$4:$A$203,0)),"")))</f>
        <v/>
      </c>
      <c r="P59" s="18" t="str">
        <f>IF(OR($O59="",N($M59)&lt;=0),"",MAX(0,Settings!$B$5-$O59))</f>
        <v/>
      </c>
      <c r="Q59" s="18" t="str">
        <f>IF($A59="","",IF(N($P59)&gt;0,"Payment overdue",IF(AND(ISNUMBER($G59),$G59&lt;Settings!$B$5,OR($H59="Lead",$H59="Proposal sent",$H59="In progress",$H59="On hold")),"Deadline passed",IF(AND($K59&lt;&gt;"",N($M59)&lt;=0),IF(N($N59)&gt;0,"Invoices paid","Paid in full"),""))))</f>
        <v/>
      </c>
      <c r="R59" s="17"/>
    </row>
    <row r="60" spans="1:18" x14ac:dyDescent="0.3">
      <c r="A60" s="17"/>
      <c r="B60" s="17"/>
      <c r="C60" s="18" t="str">
        <f>IF($B60="","",IFERROR(INDEX(Clients!$C$4:$C$203,MATCH($B60,Clients!$A$4:$A$203,0)),"")&amp;"")</f>
        <v/>
      </c>
      <c r="D60" s="17"/>
      <c r="E60" s="19"/>
      <c r="F60" s="20"/>
      <c r="G60" s="20"/>
      <c r="H60" s="17"/>
      <c r="I60" s="17"/>
      <c r="J60" s="20"/>
      <c r="K60" s="19"/>
      <c r="L60" s="21" t="str">
        <f>IF($A60="","",SUMIF(Payments!$B$4:$B$1003,$A60,Payments!$C$4:$C$1003))</f>
        <v/>
      </c>
      <c r="M60" s="21" t="str">
        <f t="shared" si="0"/>
        <v/>
      </c>
      <c r="N60" s="21" t="str">
        <f t="shared" si="1"/>
        <v/>
      </c>
      <c r="O60" s="22" t="str">
        <f>IF(OR($J60="",$B60=""),"",$J60+N(IFERROR(INDEX(Clients!$F$4:$F$203,MATCH($B60,Clients!$A$4:$A$203,0)),"")))</f>
        <v/>
      </c>
      <c r="P60" s="18" t="str">
        <f>IF(OR($O60="",N($M60)&lt;=0),"",MAX(0,Settings!$B$5-$O60))</f>
        <v/>
      </c>
      <c r="Q60" s="18" t="str">
        <f>IF($A60="","",IF(N($P60)&gt;0,"Payment overdue",IF(AND(ISNUMBER($G60),$G60&lt;Settings!$B$5,OR($H60="Lead",$H60="Proposal sent",$H60="In progress",$H60="On hold")),"Deadline passed",IF(AND($K60&lt;&gt;"",N($M60)&lt;=0),IF(N($N60)&gt;0,"Invoices paid","Paid in full"),""))))</f>
        <v/>
      </c>
      <c r="R60" s="17"/>
    </row>
    <row r="61" spans="1:18" x14ac:dyDescent="0.3">
      <c r="A61" s="17"/>
      <c r="B61" s="17"/>
      <c r="C61" s="18" t="str">
        <f>IF($B61="","",IFERROR(INDEX(Clients!$C$4:$C$203,MATCH($B61,Clients!$A$4:$A$203,0)),"")&amp;"")</f>
        <v/>
      </c>
      <c r="D61" s="17"/>
      <c r="E61" s="19"/>
      <c r="F61" s="20"/>
      <c r="G61" s="20"/>
      <c r="H61" s="17"/>
      <c r="I61" s="17"/>
      <c r="J61" s="20"/>
      <c r="K61" s="19"/>
      <c r="L61" s="21" t="str">
        <f>IF($A61="","",SUMIF(Payments!$B$4:$B$1003,$A61,Payments!$C$4:$C$1003))</f>
        <v/>
      </c>
      <c r="M61" s="21" t="str">
        <f t="shared" si="0"/>
        <v/>
      </c>
      <c r="N61" s="21" t="str">
        <f t="shared" si="1"/>
        <v/>
      </c>
      <c r="O61" s="22" t="str">
        <f>IF(OR($J61="",$B61=""),"",$J61+N(IFERROR(INDEX(Clients!$F$4:$F$203,MATCH($B61,Clients!$A$4:$A$203,0)),"")))</f>
        <v/>
      </c>
      <c r="P61" s="18" t="str">
        <f>IF(OR($O61="",N($M61)&lt;=0),"",MAX(0,Settings!$B$5-$O61))</f>
        <v/>
      </c>
      <c r="Q61" s="18" t="str">
        <f>IF($A61="","",IF(N($P61)&gt;0,"Payment overdue",IF(AND(ISNUMBER($G61),$G61&lt;Settings!$B$5,OR($H61="Lead",$H61="Proposal sent",$H61="In progress",$H61="On hold")),"Deadline passed",IF(AND($K61&lt;&gt;"",N($M61)&lt;=0),IF(N($N61)&gt;0,"Invoices paid","Paid in full"),""))))</f>
        <v/>
      </c>
      <c r="R61" s="17"/>
    </row>
    <row r="62" spans="1:18" x14ac:dyDescent="0.3">
      <c r="A62" s="17"/>
      <c r="B62" s="17"/>
      <c r="C62" s="18" t="str">
        <f>IF($B62="","",IFERROR(INDEX(Clients!$C$4:$C$203,MATCH($B62,Clients!$A$4:$A$203,0)),"")&amp;"")</f>
        <v/>
      </c>
      <c r="D62" s="17"/>
      <c r="E62" s="19"/>
      <c r="F62" s="20"/>
      <c r="G62" s="20"/>
      <c r="H62" s="17"/>
      <c r="I62" s="17"/>
      <c r="J62" s="20"/>
      <c r="K62" s="19"/>
      <c r="L62" s="21" t="str">
        <f>IF($A62="","",SUMIF(Payments!$B$4:$B$1003,$A62,Payments!$C$4:$C$1003))</f>
        <v/>
      </c>
      <c r="M62" s="21" t="str">
        <f t="shared" si="0"/>
        <v/>
      </c>
      <c r="N62" s="21" t="str">
        <f t="shared" si="1"/>
        <v/>
      </c>
      <c r="O62" s="22" t="str">
        <f>IF(OR($J62="",$B62=""),"",$J62+N(IFERROR(INDEX(Clients!$F$4:$F$203,MATCH($B62,Clients!$A$4:$A$203,0)),"")))</f>
        <v/>
      </c>
      <c r="P62" s="18" t="str">
        <f>IF(OR($O62="",N($M62)&lt;=0),"",MAX(0,Settings!$B$5-$O62))</f>
        <v/>
      </c>
      <c r="Q62" s="18" t="str">
        <f>IF($A62="","",IF(N($P62)&gt;0,"Payment overdue",IF(AND(ISNUMBER($G62),$G62&lt;Settings!$B$5,OR($H62="Lead",$H62="Proposal sent",$H62="In progress",$H62="On hold")),"Deadline passed",IF(AND($K62&lt;&gt;"",N($M62)&lt;=0),IF(N($N62)&gt;0,"Invoices paid","Paid in full"),""))))</f>
        <v/>
      </c>
      <c r="R62" s="17"/>
    </row>
    <row r="63" spans="1:18" x14ac:dyDescent="0.3">
      <c r="A63" s="17"/>
      <c r="B63" s="17"/>
      <c r="C63" s="18" t="str">
        <f>IF($B63="","",IFERROR(INDEX(Clients!$C$4:$C$203,MATCH($B63,Clients!$A$4:$A$203,0)),"")&amp;"")</f>
        <v/>
      </c>
      <c r="D63" s="17"/>
      <c r="E63" s="19"/>
      <c r="F63" s="20"/>
      <c r="G63" s="20"/>
      <c r="H63" s="17"/>
      <c r="I63" s="17"/>
      <c r="J63" s="20"/>
      <c r="K63" s="19"/>
      <c r="L63" s="21" t="str">
        <f>IF($A63="","",SUMIF(Payments!$B$4:$B$1003,$A63,Payments!$C$4:$C$1003))</f>
        <v/>
      </c>
      <c r="M63" s="21" t="str">
        <f t="shared" si="0"/>
        <v/>
      </c>
      <c r="N63" s="21" t="str">
        <f t="shared" si="1"/>
        <v/>
      </c>
      <c r="O63" s="22" t="str">
        <f>IF(OR($J63="",$B63=""),"",$J63+N(IFERROR(INDEX(Clients!$F$4:$F$203,MATCH($B63,Clients!$A$4:$A$203,0)),"")))</f>
        <v/>
      </c>
      <c r="P63" s="18" t="str">
        <f>IF(OR($O63="",N($M63)&lt;=0),"",MAX(0,Settings!$B$5-$O63))</f>
        <v/>
      </c>
      <c r="Q63" s="18" t="str">
        <f>IF($A63="","",IF(N($P63)&gt;0,"Payment overdue",IF(AND(ISNUMBER($G63),$G63&lt;Settings!$B$5,OR($H63="Lead",$H63="Proposal sent",$H63="In progress",$H63="On hold")),"Deadline passed",IF(AND($K63&lt;&gt;"",N($M63)&lt;=0),IF(N($N63)&gt;0,"Invoices paid","Paid in full"),""))))</f>
        <v/>
      </c>
      <c r="R63" s="17"/>
    </row>
    <row r="64" spans="1:18" x14ac:dyDescent="0.3">
      <c r="A64" s="17"/>
      <c r="B64" s="17"/>
      <c r="C64" s="18" t="str">
        <f>IF($B64="","",IFERROR(INDEX(Clients!$C$4:$C$203,MATCH($B64,Clients!$A$4:$A$203,0)),"")&amp;"")</f>
        <v/>
      </c>
      <c r="D64" s="17"/>
      <c r="E64" s="19"/>
      <c r="F64" s="20"/>
      <c r="G64" s="20"/>
      <c r="H64" s="17"/>
      <c r="I64" s="17"/>
      <c r="J64" s="20"/>
      <c r="K64" s="19"/>
      <c r="L64" s="21" t="str">
        <f>IF($A64="","",SUMIF(Payments!$B$4:$B$1003,$A64,Payments!$C$4:$C$1003))</f>
        <v/>
      </c>
      <c r="M64" s="21" t="str">
        <f t="shared" si="0"/>
        <v/>
      </c>
      <c r="N64" s="21" t="str">
        <f t="shared" si="1"/>
        <v/>
      </c>
      <c r="O64" s="22" t="str">
        <f>IF(OR($J64="",$B64=""),"",$J64+N(IFERROR(INDEX(Clients!$F$4:$F$203,MATCH($B64,Clients!$A$4:$A$203,0)),"")))</f>
        <v/>
      </c>
      <c r="P64" s="18" t="str">
        <f>IF(OR($O64="",N($M64)&lt;=0),"",MAX(0,Settings!$B$5-$O64))</f>
        <v/>
      </c>
      <c r="Q64" s="18" t="str">
        <f>IF($A64="","",IF(N($P64)&gt;0,"Payment overdue",IF(AND(ISNUMBER($G64),$G64&lt;Settings!$B$5,OR($H64="Lead",$H64="Proposal sent",$H64="In progress",$H64="On hold")),"Deadline passed",IF(AND($K64&lt;&gt;"",N($M64)&lt;=0),IF(N($N64)&gt;0,"Invoices paid","Paid in full"),""))))</f>
        <v/>
      </c>
      <c r="R64" s="17"/>
    </row>
    <row r="65" spans="1:18" x14ac:dyDescent="0.3">
      <c r="A65" s="17"/>
      <c r="B65" s="17"/>
      <c r="C65" s="18" t="str">
        <f>IF($B65="","",IFERROR(INDEX(Clients!$C$4:$C$203,MATCH($B65,Clients!$A$4:$A$203,0)),"")&amp;"")</f>
        <v/>
      </c>
      <c r="D65" s="17"/>
      <c r="E65" s="19"/>
      <c r="F65" s="20"/>
      <c r="G65" s="20"/>
      <c r="H65" s="17"/>
      <c r="I65" s="17"/>
      <c r="J65" s="20"/>
      <c r="K65" s="19"/>
      <c r="L65" s="21" t="str">
        <f>IF($A65="","",SUMIF(Payments!$B$4:$B$1003,$A65,Payments!$C$4:$C$1003))</f>
        <v/>
      </c>
      <c r="M65" s="21" t="str">
        <f t="shared" si="0"/>
        <v/>
      </c>
      <c r="N65" s="21" t="str">
        <f t="shared" si="1"/>
        <v/>
      </c>
      <c r="O65" s="22" t="str">
        <f>IF(OR($J65="",$B65=""),"",$J65+N(IFERROR(INDEX(Clients!$F$4:$F$203,MATCH($B65,Clients!$A$4:$A$203,0)),"")))</f>
        <v/>
      </c>
      <c r="P65" s="18" t="str">
        <f>IF(OR($O65="",N($M65)&lt;=0),"",MAX(0,Settings!$B$5-$O65))</f>
        <v/>
      </c>
      <c r="Q65" s="18" t="str">
        <f>IF($A65="","",IF(N($P65)&gt;0,"Payment overdue",IF(AND(ISNUMBER($G65),$G65&lt;Settings!$B$5,OR($H65="Lead",$H65="Proposal sent",$H65="In progress",$H65="On hold")),"Deadline passed",IF(AND($K65&lt;&gt;"",N($M65)&lt;=0),IF(N($N65)&gt;0,"Invoices paid","Paid in full"),""))))</f>
        <v/>
      </c>
      <c r="R65" s="17"/>
    </row>
    <row r="66" spans="1:18" x14ac:dyDescent="0.3">
      <c r="A66" s="17"/>
      <c r="B66" s="17"/>
      <c r="C66" s="18" t="str">
        <f>IF($B66="","",IFERROR(INDEX(Clients!$C$4:$C$203,MATCH($B66,Clients!$A$4:$A$203,0)),"")&amp;"")</f>
        <v/>
      </c>
      <c r="D66" s="17"/>
      <c r="E66" s="19"/>
      <c r="F66" s="20"/>
      <c r="G66" s="20"/>
      <c r="H66" s="17"/>
      <c r="I66" s="17"/>
      <c r="J66" s="20"/>
      <c r="K66" s="19"/>
      <c r="L66" s="21" t="str">
        <f>IF($A66="","",SUMIF(Payments!$B$4:$B$1003,$A66,Payments!$C$4:$C$1003))</f>
        <v/>
      </c>
      <c r="M66" s="21" t="str">
        <f t="shared" si="0"/>
        <v/>
      </c>
      <c r="N66" s="21" t="str">
        <f t="shared" si="1"/>
        <v/>
      </c>
      <c r="O66" s="22" t="str">
        <f>IF(OR($J66="",$B66=""),"",$J66+N(IFERROR(INDEX(Clients!$F$4:$F$203,MATCH($B66,Clients!$A$4:$A$203,0)),"")))</f>
        <v/>
      </c>
      <c r="P66" s="18" t="str">
        <f>IF(OR($O66="",N($M66)&lt;=0),"",MAX(0,Settings!$B$5-$O66))</f>
        <v/>
      </c>
      <c r="Q66" s="18" t="str">
        <f>IF($A66="","",IF(N($P66)&gt;0,"Payment overdue",IF(AND(ISNUMBER($G66),$G66&lt;Settings!$B$5,OR($H66="Lead",$H66="Proposal sent",$H66="In progress",$H66="On hold")),"Deadline passed",IF(AND($K66&lt;&gt;"",N($M66)&lt;=0),IF(N($N66)&gt;0,"Invoices paid","Paid in full"),""))))</f>
        <v/>
      </c>
      <c r="R66" s="17"/>
    </row>
    <row r="67" spans="1:18" x14ac:dyDescent="0.3">
      <c r="A67" s="17"/>
      <c r="B67" s="17"/>
      <c r="C67" s="18" t="str">
        <f>IF($B67="","",IFERROR(INDEX(Clients!$C$4:$C$203,MATCH($B67,Clients!$A$4:$A$203,0)),"")&amp;"")</f>
        <v/>
      </c>
      <c r="D67" s="17"/>
      <c r="E67" s="19"/>
      <c r="F67" s="20"/>
      <c r="G67" s="20"/>
      <c r="H67" s="17"/>
      <c r="I67" s="17"/>
      <c r="J67" s="20"/>
      <c r="K67" s="19"/>
      <c r="L67" s="21" t="str">
        <f>IF($A67="","",SUMIF(Payments!$B$4:$B$1003,$A67,Payments!$C$4:$C$1003))</f>
        <v/>
      </c>
      <c r="M67" s="21" t="str">
        <f t="shared" si="0"/>
        <v/>
      </c>
      <c r="N67" s="21" t="str">
        <f t="shared" si="1"/>
        <v/>
      </c>
      <c r="O67" s="22" t="str">
        <f>IF(OR($J67="",$B67=""),"",$J67+N(IFERROR(INDEX(Clients!$F$4:$F$203,MATCH($B67,Clients!$A$4:$A$203,0)),"")))</f>
        <v/>
      </c>
      <c r="P67" s="18" t="str">
        <f>IF(OR($O67="",N($M67)&lt;=0),"",MAX(0,Settings!$B$5-$O67))</f>
        <v/>
      </c>
      <c r="Q67" s="18" t="str">
        <f>IF($A67="","",IF(N($P67)&gt;0,"Payment overdue",IF(AND(ISNUMBER($G67),$G67&lt;Settings!$B$5,OR($H67="Lead",$H67="Proposal sent",$H67="In progress",$H67="On hold")),"Deadline passed",IF(AND($K67&lt;&gt;"",N($M67)&lt;=0),IF(N($N67)&gt;0,"Invoices paid","Paid in full"),""))))</f>
        <v/>
      </c>
      <c r="R67" s="17"/>
    </row>
    <row r="68" spans="1:18" x14ac:dyDescent="0.3">
      <c r="A68" s="17"/>
      <c r="B68" s="17"/>
      <c r="C68" s="18" t="str">
        <f>IF($B68="","",IFERROR(INDEX(Clients!$C$4:$C$203,MATCH($B68,Clients!$A$4:$A$203,0)),"")&amp;"")</f>
        <v/>
      </c>
      <c r="D68" s="17"/>
      <c r="E68" s="19"/>
      <c r="F68" s="20"/>
      <c r="G68" s="20"/>
      <c r="H68" s="17"/>
      <c r="I68" s="17"/>
      <c r="J68" s="20"/>
      <c r="K68" s="19"/>
      <c r="L68" s="21" t="str">
        <f>IF($A68="","",SUMIF(Payments!$B$4:$B$1003,$A68,Payments!$C$4:$C$1003))</f>
        <v/>
      </c>
      <c r="M68" s="21" t="str">
        <f t="shared" ref="M68:M131" si="2">IF(OR($A68="",$K68=""),"",ROUND(N($K68)-N($L68),2))</f>
        <v/>
      </c>
      <c r="N68" s="21" t="str">
        <f t="shared" ref="N68:N131" si="3">IF(OR($A68="",$E68="",$H68="Cancelled"),"",MAX(0,ROUND(N($E68)-N($K68),2)))</f>
        <v/>
      </c>
      <c r="O68" s="22" t="str">
        <f>IF(OR($J68="",$B68=""),"",$J68+N(IFERROR(INDEX(Clients!$F$4:$F$203,MATCH($B68,Clients!$A$4:$A$203,0)),"")))</f>
        <v/>
      </c>
      <c r="P68" s="18" t="str">
        <f>IF(OR($O68="",N($M68)&lt;=0),"",MAX(0,Settings!$B$5-$O68))</f>
        <v/>
      </c>
      <c r="Q68" s="18" t="str">
        <f>IF($A68="","",IF(N($P68)&gt;0,"Payment overdue",IF(AND(ISNUMBER($G68),$G68&lt;Settings!$B$5,OR($H68="Lead",$H68="Proposal sent",$H68="In progress",$H68="On hold")),"Deadline passed",IF(AND($K68&lt;&gt;"",N($M68)&lt;=0),IF(N($N68)&gt;0,"Invoices paid","Paid in full"),""))))</f>
        <v/>
      </c>
      <c r="R68" s="17"/>
    </row>
    <row r="69" spans="1:18" x14ac:dyDescent="0.3">
      <c r="A69" s="17"/>
      <c r="B69" s="17"/>
      <c r="C69" s="18" t="str">
        <f>IF($B69="","",IFERROR(INDEX(Clients!$C$4:$C$203,MATCH($B69,Clients!$A$4:$A$203,0)),"")&amp;"")</f>
        <v/>
      </c>
      <c r="D69" s="17"/>
      <c r="E69" s="19"/>
      <c r="F69" s="20"/>
      <c r="G69" s="20"/>
      <c r="H69" s="17"/>
      <c r="I69" s="17"/>
      <c r="J69" s="20"/>
      <c r="K69" s="19"/>
      <c r="L69" s="21" t="str">
        <f>IF($A69="","",SUMIF(Payments!$B$4:$B$1003,$A69,Payments!$C$4:$C$1003))</f>
        <v/>
      </c>
      <c r="M69" s="21" t="str">
        <f t="shared" si="2"/>
        <v/>
      </c>
      <c r="N69" s="21" t="str">
        <f t="shared" si="3"/>
        <v/>
      </c>
      <c r="O69" s="22" t="str">
        <f>IF(OR($J69="",$B69=""),"",$J69+N(IFERROR(INDEX(Clients!$F$4:$F$203,MATCH($B69,Clients!$A$4:$A$203,0)),"")))</f>
        <v/>
      </c>
      <c r="P69" s="18" t="str">
        <f>IF(OR($O69="",N($M69)&lt;=0),"",MAX(0,Settings!$B$5-$O69))</f>
        <v/>
      </c>
      <c r="Q69" s="18" t="str">
        <f>IF($A69="","",IF(N($P69)&gt;0,"Payment overdue",IF(AND(ISNUMBER($G69),$G69&lt;Settings!$B$5,OR($H69="Lead",$H69="Proposal sent",$H69="In progress",$H69="On hold")),"Deadline passed",IF(AND($K69&lt;&gt;"",N($M69)&lt;=0),IF(N($N69)&gt;0,"Invoices paid","Paid in full"),""))))</f>
        <v/>
      </c>
      <c r="R69" s="17"/>
    </row>
    <row r="70" spans="1:18" x14ac:dyDescent="0.3">
      <c r="A70" s="17"/>
      <c r="B70" s="17"/>
      <c r="C70" s="18" t="str">
        <f>IF($B70="","",IFERROR(INDEX(Clients!$C$4:$C$203,MATCH($B70,Clients!$A$4:$A$203,0)),"")&amp;"")</f>
        <v/>
      </c>
      <c r="D70" s="17"/>
      <c r="E70" s="19"/>
      <c r="F70" s="20"/>
      <c r="G70" s="20"/>
      <c r="H70" s="17"/>
      <c r="I70" s="17"/>
      <c r="J70" s="20"/>
      <c r="K70" s="19"/>
      <c r="L70" s="21" t="str">
        <f>IF($A70="","",SUMIF(Payments!$B$4:$B$1003,$A70,Payments!$C$4:$C$1003))</f>
        <v/>
      </c>
      <c r="M70" s="21" t="str">
        <f t="shared" si="2"/>
        <v/>
      </c>
      <c r="N70" s="21" t="str">
        <f t="shared" si="3"/>
        <v/>
      </c>
      <c r="O70" s="22" t="str">
        <f>IF(OR($J70="",$B70=""),"",$J70+N(IFERROR(INDEX(Clients!$F$4:$F$203,MATCH($B70,Clients!$A$4:$A$203,0)),"")))</f>
        <v/>
      </c>
      <c r="P70" s="18" t="str">
        <f>IF(OR($O70="",N($M70)&lt;=0),"",MAX(0,Settings!$B$5-$O70))</f>
        <v/>
      </c>
      <c r="Q70" s="18" t="str">
        <f>IF($A70="","",IF(N($P70)&gt;0,"Payment overdue",IF(AND(ISNUMBER($G70),$G70&lt;Settings!$B$5,OR($H70="Lead",$H70="Proposal sent",$H70="In progress",$H70="On hold")),"Deadline passed",IF(AND($K70&lt;&gt;"",N($M70)&lt;=0),IF(N($N70)&gt;0,"Invoices paid","Paid in full"),""))))</f>
        <v/>
      </c>
      <c r="R70" s="17"/>
    </row>
    <row r="71" spans="1:18" x14ac:dyDescent="0.3">
      <c r="A71" s="17"/>
      <c r="B71" s="17"/>
      <c r="C71" s="18" t="str">
        <f>IF($B71="","",IFERROR(INDEX(Clients!$C$4:$C$203,MATCH($B71,Clients!$A$4:$A$203,0)),"")&amp;"")</f>
        <v/>
      </c>
      <c r="D71" s="17"/>
      <c r="E71" s="19"/>
      <c r="F71" s="20"/>
      <c r="G71" s="20"/>
      <c r="H71" s="17"/>
      <c r="I71" s="17"/>
      <c r="J71" s="20"/>
      <c r="K71" s="19"/>
      <c r="L71" s="21" t="str">
        <f>IF($A71="","",SUMIF(Payments!$B$4:$B$1003,$A71,Payments!$C$4:$C$1003))</f>
        <v/>
      </c>
      <c r="M71" s="21" t="str">
        <f t="shared" si="2"/>
        <v/>
      </c>
      <c r="N71" s="21" t="str">
        <f t="shared" si="3"/>
        <v/>
      </c>
      <c r="O71" s="22" t="str">
        <f>IF(OR($J71="",$B71=""),"",$J71+N(IFERROR(INDEX(Clients!$F$4:$F$203,MATCH($B71,Clients!$A$4:$A$203,0)),"")))</f>
        <v/>
      </c>
      <c r="P71" s="18" t="str">
        <f>IF(OR($O71="",N($M71)&lt;=0),"",MAX(0,Settings!$B$5-$O71))</f>
        <v/>
      </c>
      <c r="Q71" s="18" t="str">
        <f>IF($A71="","",IF(N($P71)&gt;0,"Payment overdue",IF(AND(ISNUMBER($G71),$G71&lt;Settings!$B$5,OR($H71="Lead",$H71="Proposal sent",$H71="In progress",$H71="On hold")),"Deadline passed",IF(AND($K71&lt;&gt;"",N($M71)&lt;=0),IF(N($N71)&gt;0,"Invoices paid","Paid in full"),""))))</f>
        <v/>
      </c>
      <c r="R71" s="17"/>
    </row>
    <row r="72" spans="1:18" x14ac:dyDescent="0.3">
      <c r="A72" s="17"/>
      <c r="B72" s="17"/>
      <c r="C72" s="18" t="str">
        <f>IF($B72="","",IFERROR(INDEX(Clients!$C$4:$C$203,MATCH($B72,Clients!$A$4:$A$203,0)),"")&amp;"")</f>
        <v/>
      </c>
      <c r="D72" s="17"/>
      <c r="E72" s="19"/>
      <c r="F72" s="20"/>
      <c r="G72" s="20"/>
      <c r="H72" s="17"/>
      <c r="I72" s="17"/>
      <c r="J72" s="20"/>
      <c r="K72" s="19"/>
      <c r="L72" s="21" t="str">
        <f>IF($A72="","",SUMIF(Payments!$B$4:$B$1003,$A72,Payments!$C$4:$C$1003))</f>
        <v/>
      </c>
      <c r="M72" s="21" t="str">
        <f t="shared" si="2"/>
        <v/>
      </c>
      <c r="N72" s="21" t="str">
        <f t="shared" si="3"/>
        <v/>
      </c>
      <c r="O72" s="22" t="str">
        <f>IF(OR($J72="",$B72=""),"",$J72+N(IFERROR(INDEX(Clients!$F$4:$F$203,MATCH($B72,Clients!$A$4:$A$203,0)),"")))</f>
        <v/>
      </c>
      <c r="P72" s="18" t="str">
        <f>IF(OR($O72="",N($M72)&lt;=0),"",MAX(0,Settings!$B$5-$O72))</f>
        <v/>
      </c>
      <c r="Q72" s="18" t="str">
        <f>IF($A72="","",IF(N($P72)&gt;0,"Payment overdue",IF(AND(ISNUMBER($G72),$G72&lt;Settings!$B$5,OR($H72="Lead",$H72="Proposal sent",$H72="In progress",$H72="On hold")),"Deadline passed",IF(AND($K72&lt;&gt;"",N($M72)&lt;=0),IF(N($N72)&gt;0,"Invoices paid","Paid in full"),""))))</f>
        <v/>
      </c>
      <c r="R72" s="17"/>
    </row>
    <row r="73" spans="1:18" x14ac:dyDescent="0.3">
      <c r="A73" s="17"/>
      <c r="B73" s="17"/>
      <c r="C73" s="18" t="str">
        <f>IF($B73="","",IFERROR(INDEX(Clients!$C$4:$C$203,MATCH($B73,Clients!$A$4:$A$203,0)),"")&amp;"")</f>
        <v/>
      </c>
      <c r="D73" s="17"/>
      <c r="E73" s="19"/>
      <c r="F73" s="20"/>
      <c r="G73" s="20"/>
      <c r="H73" s="17"/>
      <c r="I73" s="17"/>
      <c r="J73" s="20"/>
      <c r="K73" s="19"/>
      <c r="L73" s="21" t="str">
        <f>IF($A73="","",SUMIF(Payments!$B$4:$B$1003,$A73,Payments!$C$4:$C$1003))</f>
        <v/>
      </c>
      <c r="M73" s="21" t="str">
        <f t="shared" si="2"/>
        <v/>
      </c>
      <c r="N73" s="21" t="str">
        <f t="shared" si="3"/>
        <v/>
      </c>
      <c r="O73" s="22" t="str">
        <f>IF(OR($J73="",$B73=""),"",$J73+N(IFERROR(INDEX(Clients!$F$4:$F$203,MATCH($B73,Clients!$A$4:$A$203,0)),"")))</f>
        <v/>
      </c>
      <c r="P73" s="18" t="str">
        <f>IF(OR($O73="",N($M73)&lt;=0),"",MAX(0,Settings!$B$5-$O73))</f>
        <v/>
      </c>
      <c r="Q73" s="18" t="str">
        <f>IF($A73="","",IF(N($P73)&gt;0,"Payment overdue",IF(AND(ISNUMBER($G73),$G73&lt;Settings!$B$5,OR($H73="Lead",$H73="Proposal sent",$H73="In progress",$H73="On hold")),"Deadline passed",IF(AND($K73&lt;&gt;"",N($M73)&lt;=0),IF(N($N73)&gt;0,"Invoices paid","Paid in full"),""))))</f>
        <v/>
      </c>
      <c r="R73" s="17"/>
    </row>
    <row r="74" spans="1:18" x14ac:dyDescent="0.3">
      <c r="A74" s="17"/>
      <c r="B74" s="17"/>
      <c r="C74" s="18" t="str">
        <f>IF($B74="","",IFERROR(INDEX(Clients!$C$4:$C$203,MATCH($B74,Clients!$A$4:$A$203,0)),"")&amp;"")</f>
        <v/>
      </c>
      <c r="D74" s="17"/>
      <c r="E74" s="19"/>
      <c r="F74" s="20"/>
      <c r="G74" s="20"/>
      <c r="H74" s="17"/>
      <c r="I74" s="17"/>
      <c r="J74" s="20"/>
      <c r="K74" s="19"/>
      <c r="L74" s="21" t="str">
        <f>IF($A74="","",SUMIF(Payments!$B$4:$B$1003,$A74,Payments!$C$4:$C$1003))</f>
        <v/>
      </c>
      <c r="M74" s="21" t="str">
        <f t="shared" si="2"/>
        <v/>
      </c>
      <c r="N74" s="21" t="str">
        <f t="shared" si="3"/>
        <v/>
      </c>
      <c r="O74" s="22" t="str">
        <f>IF(OR($J74="",$B74=""),"",$J74+N(IFERROR(INDEX(Clients!$F$4:$F$203,MATCH($B74,Clients!$A$4:$A$203,0)),"")))</f>
        <v/>
      </c>
      <c r="P74" s="18" t="str">
        <f>IF(OR($O74="",N($M74)&lt;=0),"",MAX(0,Settings!$B$5-$O74))</f>
        <v/>
      </c>
      <c r="Q74" s="18" t="str">
        <f>IF($A74="","",IF(N($P74)&gt;0,"Payment overdue",IF(AND(ISNUMBER($G74),$G74&lt;Settings!$B$5,OR($H74="Lead",$H74="Proposal sent",$H74="In progress",$H74="On hold")),"Deadline passed",IF(AND($K74&lt;&gt;"",N($M74)&lt;=0),IF(N($N74)&gt;0,"Invoices paid","Paid in full"),""))))</f>
        <v/>
      </c>
      <c r="R74" s="17"/>
    </row>
    <row r="75" spans="1:18" x14ac:dyDescent="0.3">
      <c r="A75" s="17"/>
      <c r="B75" s="17"/>
      <c r="C75" s="18" t="str">
        <f>IF($B75="","",IFERROR(INDEX(Clients!$C$4:$C$203,MATCH($B75,Clients!$A$4:$A$203,0)),"")&amp;"")</f>
        <v/>
      </c>
      <c r="D75" s="17"/>
      <c r="E75" s="19"/>
      <c r="F75" s="20"/>
      <c r="G75" s="20"/>
      <c r="H75" s="17"/>
      <c r="I75" s="17"/>
      <c r="J75" s="20"/>
      <c r="K75" s="19"/>
      <c r="L75" s="21" t="str">
        <f>IF($A75="","",SUMIF(Payments!$B$4:$B$1003,$A75,Payments!$C$4:$C$1003))</f>
        <v/>
      </c>
      <c r="M75" s="21" t="str">
        <f t="shared" si="2"/>
        <v/>
      </c>
      <c r="N75" s="21" t="str">
        <f t="shared" si="3"/>
        <v/>
      </c>
      <c r="O75" s="22" t="str">
        <f>IF(OR($J75="",$B75=""),"",$J75+N(IFERROR(INDEX(Clients!$F$4:$F$203,MATCH($B75,Clients!$A$4:$A$203,0)),"")))</f>
        <v/>
      </c>
      <c r="P75" s="18" t="str">
        <f>IF(OR($O75="",N($M75)&lt;=0),"",MAX(0,Settings!$B$5-$O75))</f>
        <v/>
      </c>
      <c r="Q75" s="18" t="str">
        <f>IF($A75="","",IF(N($P75)&gt;0,"Payment overdue",IF(AND(ISNUMBER($G75),$G75&lt;Settings!$B$5,OR($H75="Lead",$H75="Proposal sent",$H75="In progress",$H75="On hold")),"Deadline passed",IF(AND($K75&lt;&gt;"",N($M75)&lt;=0),IF(N($N75)&gt;0,"Invoices paid","Paid in full"),""))))</f>
        <v/>
      </c>
      <c r="R75" s="17"/>
    </row>
    <row r="76" spans="1:18" x14ac:dyDescent="0.3">
      <c r="A76" s="17"/>
      <c r="B76" s="17"/>
      <c r="C76" s="18" t="str">
        <f>IF($B76="","",IFERROR(INDEX(Clients!$C$4:$C$203,MATCH($B76,Clients!$A$4:$A$203,0)),"")&amp;"")</f>
        <v/>
      </c>
      <c r="D76" s="17"/>
      <c r="E76" s="19"/>
      <c r="F76" s="20"/>
      <c r="G76" s="20"/>
      <c r="H76" s="17"/>
      <c r="I76" s="17"/>
      <c r="J76" s="20"/>
      <c r="K76" s="19"/>
      <c r="L76" s="21" t="str">
        <f>IF($A76="","",SUMIF(Payments!$B$4:$B$1003,$A76,Payments!$C$4:$C$1003))</f>
        <v/>
      </c>
      <c r="M76" s="21" t="str">
        <f t="shared" si="2"/>
        <v/>
      </c>
      <c r="N76" s="21" t="str">
        <f t="shared" si="3"/>
        <v/>
      </c>
      <c r="O76" s="22" t="str">
        <f>IF(OR($J76="",$B76=""),"",$J76+N(IFERROR(INDEX(Clients!$F$4:$F$203,MATCH($B76,Clients!$A$4:$A$203,0)),"")))</f>
        <v/>
      </c>
      <c r="P76" s="18" t="str">
        <f>IF(OR($O76="",N($M76)&lt;=0),"",MAX(0,Settings!$B$5-$O76))</f>
        <v/>
      </c>
      <c r="Q76" s="18" t="str">
        <f>IF($A76="","",IF(N($P76)&gt;0,"Payment overdue",IF(AND(ISNUMBER($G76),$G76&lt;Settings!$B$5,OR($H76="Lead",$H76="Proposal sent",$H76="In progress",$H76="On hold")),"Deadline passed",IF(AND($K76&lt;&gt;"",N($M76)&lt;=0),IF(N($N76)&gt;0,"Invoices paid","Paid in full"),""))))</f>
        <v/>
      </c>
      <c r="R76" s="17"/>
    </row>
    <row r="77" spans="1:18" x14ac:dyDescent="0.3">
      <c r="A77" s="17"/>
      <c r="B77" s="17"/>
      <c r="C77" s="18" t="str">
        <f>IF($B77="","",IFERROR(INDEX(Clients!$C$4:$C$203,MATCH($B77,Clients!$A$4:$A$203,0)),"")&amp;"")</f>
        <v/>
      </c>
      <c r="D77" s="17"/>
      <c r="E77" s="19"/>
      <c r="F77" s="20"/>
      <c r="G77" s="20"/>
      <c r="H77" s="17"/>
      <c r="I77" s="17"/>
      <c r="J77" s="20"/>
      <c r="K77" s="19"/>
      <c r="L77" s="21" t="str">
        <f>IF($A77="","",SUMIF(Payments!$B$4:$B$1003,$A77,Payments!$C$4:$C$1003))</f>
        <v/>
      </c>
      <c r="M77" s="21" t="str">
        <f t="shared" si="2"/>
        <v/>
      </c>
      <c r="N77" s="21" t="str">
        <f t="shared" si="3"/>
        <v/>
      </c>
      <c r="O77" s="22" t="str">
        <f>IF(OR($J77="",$B77=""),"",$J77+N(IFERROR(INDEX(Clients!$F$4:$F$203,MATCH($B77,Clients!$A$4:$A$203,0)),"")))</f>
        <v/>
      </c>
      <c r="P77" s="18" t="str">
        <f>IF(OR($O77="",N($M77)&lt;=0),"",MAX(0,Settings!$B$5-$O77))</f>
        <v/>
      </c>
      <c r="Q77" s="18" t="str">
        <f>IF($A77="","",IF(N($P77)&gt;0,"Payment overdue",IF(AND(ISNUMBER($G77),$G77&lt;Settings!$B$5,OR($H77="Lead",$H77="Proposal sent",$H77="In progress",$H77="On hold")),"Deadline passed",IF(AND($K77&lt;&gt;"",N($M77)&lt;=0),IF(N($N77)&gt;0,"Invoices paid","Paid in full"),""))))</f>
        <v/>
      </c>
      <c r="R77" s="17"/>
    </row>
    <row r="78" spans="1:18" x14ac:dyDescent="0.3">
      <c r="A78" s="17"/>
      <c r="B78" s="17"/>
      <c r="C78" s="18" t="str">
        <f>IF($B78="","",IFERROR(INDEX(Clients!$C$4:$C$203,MATCH($B78,Clients!$A$4:$A$203,0)),"")&amp;"")</f>
        <v/>
      </c>
      <c r="D78" s="17"/>
      <c r="E78" s="19"/>
      <c r="F78" s="20"/>
      <c r="G78" s="20"/>
      <c r="H78" s="17"/>
      <c r="I78" s="17"/>
      <c r="J78" s="20"/>
      <c r="K78" s="19"/>
      <c r="L78" s="21" t="str">
        <f>IF($A78="","",SUMIF(Payments!$B$4:$B$1003,$A78,Payments!$C$4:$C$1003))</f>
        <v/>
      </c>
      <c r="M78" s="21" t="str">
        <f t="shared" si="2"/>
        <v/>
      </c>
      <c r="N78" s="21" t="str">
        <f t="shared" si="3"/>
        <v/>
      </c>
      <c r="O78" s="22" t="str">
        <f>IF(OR($J78="",$B78=""),"",$J78+N(IFERROR(INDEX(Clients!$F$4:$F$203,MATCH($B78,Clients!$A$4:$A$203,0)),"")))</f>
        <v/>
      </c>
      <c r="P78" s="18" t="str">
        <f>IF(OR($O78="",N($M78)&lt;=0),"",MAX(0,Settings!$B$5-$O78))</f>
        <v/>
      </c>
      <c r="Q78" s="18" t="str">
        <f>IF($A78="","",IF(N($P78)&gt;0,"Payment overdue",IF(AND(ISNUMBER($G78),$G78&lt;Settings!$B$5,OR($H78="Lead",$H78="Proposal sent",$H78="In progress",$H78="On hold")),"Deadline passed",IF(AND($K78&lt;&gt;"",N($M78)&lt;=0),IF(N($N78)&gt;0,"Invoices paid","Paid in full"),""))))</f>
        <v/>
      </c>
      <c r="R78" s="17"/>
    </row>
    <row r="79" spans="1:18" x14ac:dyDescent="0.3">
      <c r="A79" s="17"/>
      <c r="B79" s="17"/>
      <c r="C79" s="18" t="str">
        <f>IF($B79="","",IFERROR(INDEX(Clients!$C$4:$C$203,MATCH($B79,Clients!$A$4:$A$203,0)),"")&amp;"")</f>
        <v/>
      </c>
      <c r="D79" s="17"/>
      <c r="E79" s="19"/>
      <c r="F79" s="20"/>
      <c r="G79" s="20"/>
      <c r="H79" s="17"/>
      <c r="I79" s="17"/>
      <c r="J79" s="20"/>
      <c r="K79" s="19"/>
      <c r="L79" s="21" t="str">
        <f>IF($A79="","",SUMIF(Payments!$B$4:$B$1003,$A79,Payments!$C$4:$C$1003))</f>
        <v/>
      </c>
      <c r="M79" s="21" t="str">
        <f t="shared" si="2"/>
        <v/>
      </c>
      <c r="N79" s="21" t="str">
        <f t="shared" si="3"/>
        <v/>
      </c>
      <c r="O79" s="22" t="str">
        <f>IF(OR($J79="",$B79=""),"",$J79+N(IFERROR(INDEX(Clients!$F$4:$F$203,MATCH($B79,Clients!$A$4:$A$203,0)),"")))</f>
        <v/>
      </c>
      <c r="P79" s="18" t="str">
        <f>IF(OR($O79="",N($M79)&lt;=0),"",MAX(0,Settings!$B$5-$O79))</f>
        <v/>
      </c>
      <c r="Q79" s="18" t="str">
        <f>IF($A79="","",IF(N($P79)&gt;0,"Payment overdue",IF(AND(ISNUMBER($G79),$G79&lt;Settings!$B$5,OR($H79="Lead",$H79="Proposal sent",$H79="In progress",$H79="On hold")),"Deadline passed",IF(AND($K79&lt;&gt;"",N($M79)&lt;=0),IF(N($N79)&gt;0,"Invoices paid","Paid in full"),""))))</f>
        <v/>
      </c>
      <c r="R79" s="17"/>
    </row>
    <row r="80" spans="1:18" x14ac:dyDescent="0.3">
      <c r="A80" s="17"/>
      <c r="B80" s="17"/>
      <c r="C80" s="18" t="str">
        <f>IF($B80="","",IFERROR(INDEX(Clients!$C$4:$C$203,MATCH($B80,Clients!$A$4:$A$203,0)),"")&amp;"")</f>
        <v/>
      </c>
      <c r="D80" s="17"/>
      <c r="E80" s="19"/>
      <c r="F80" s="20"/>
      <c r="G80" s="20"/>
      <c r="H80" s="17"/>
      <c r="I80" s="17"/>
      <c r="J80" s="20"/>
      <c r="K80" s="19"/>
      <c r="L80" s="21" t="str">
        <f>IF($A80="","",SUMIF(Payments!$B$4:$B$1003,$A80,Payments!$C$4:$C$1003))</f>
        <v/>
      </c>
      <c r="M80" s="21" t="str">
        <f t="shared" si="2"/>
        <v/>
      </c>
      <c r="N80" s="21" t="str">
        <f t="shared" si="3"/>
        <v/>
      </c>
      <c r="O80" s="22" t="str">
        <f>IF(OR($J80="",$B80=""),"",$J80+N(IFERROR(INDEX(Clients!$F$4:$F$203,MATCH($B80,Clients!$A$4:$A$203,0)),"")))</f>
        <v/>
      </c>
      <c r="P80" s="18" t="str">
        <f>IF(OR($O80="",N($M80)&lt;=0),"",MAX(0,Settings!$B$5-$O80))</f>
        <v/>
      </c>
      <c r="Q80" s="18" t="str">
        <f>IF($A80="","",IF(N($P80)&gt;0,"Payment overdue",IF(AND(ISNUMBER($G80),$G80&lt;Settings!$B$5,OR($H80="Lead",$H80="Proposal sent",$H80="In progress",$H80="On hold")),"Deadline passed",IF(AND($K80&lt;&gt;"",N($M80)&lt;=0),IF(N($N80)&gt;0,"Invoices paid","Paid in full"),""))))</f>
        <v/>
      </c>
      <c r="R80" s="17"/>
    </row>
    <row r="81" spans="1:18" x14ac:dyDescent="0.3">
      <c r="A81" s="17"/>
      <c r="B81" s="17"/>
      <c r="C81" s="18" t="str">
        <f>IF($B81="","",IFERROR(INDEX(Clients!$C$4:$C$203,MATCH($B81,Clients!$A$4:$A$203,0)),"")&amp;"")</f>
        <v/>
      </c>
      <c r="D81" s="17"/>
      <c r="E81" s="19"/>
      <c r="F81" s="20"/>
      <c r="G81" s="20"/>
      <c r="H81" s="17"/>
      <c r="I81" s="17"/>
      <c r="J81" s="20"/>
      <c r="K81" s="19"/>
      <c r="L81" s="21" t="str">
        <f>IF($A81="","",SUMIF(Payments!$B$4:$B$1003,$A81,Payments!$C$4:$C$1003))</f>
        <v/>
      </c>
      <c r="M81" s="21" t="str">
        <f t="shared" si="2"/>
        <v/>
      </c>
      <c r="N81" s="21" t="str">
        <f t="shared" si="3"/>
        <v/>
      </c>
      <c r="O81" s="22" t="str">
        <f>IF(OR($J81="",$B81=""),"",$J81+N(IFERROR(INDEX(Clients!$F$4:$F$203,MATCH($B81,Clients!$A$4:$A$203,0)),"")))</f>
        <v/>
      </c>
      <c r="P81" s="18" t="str">
        <f>IF(OR($O81="",N($M81)&lt;=0),"",MAX(0,Settings!$B$5-$O81))</f>
        <v/>
      </c>
      <c r="Q81" s="18" t="str">
        <f>IF($A81="","",IF(N($P81)&gt;0,"Payment overdue",IF(AND(ISNUMBER($G81),$G81&lt;Settings!$B$5,OR($H81="Lead",$H81="Proposal sent",$H81="In progress",$H81="On hold")),"Deadline passed",IF(AND($K81&lt;&gt;"",N($M81)&lt;=0),IF(N($N81)&gt;0,"Invoices paid","Paid in full"),""))))</f>
        <v/>
      </c>
      <c r="R81" s="17"/>
    </row>
    <row r="82" spans="1:18" x14ac:dyDescent="0.3">
      <c r="A82" s="17"/>
      <c r="B82" s="17"/>
      <c r="C82" s="18" t="str">
        <f>IF($B82="","",IFERROR(INDEX(Clients!$C$4:$C$203,MATCH($B82,Clients!$A$4:$A$203,0)),"")&amp;"")</f>
        <v/>
      </c>
      <c r="D82" s="17"/>
      <c r="E82" s="19"/>
      <c r="F82" s="20"/>
      <c r="G82" s="20"/>
      <c r="H82" s="17"/>
      <c r="I82" s="17"/>
      <c r="J82" s="20"/>
      <c r="K82" s="19"/>
      <c r="L82" s="21" t="str">
        <f>IF($A82="","",SUMIF(Payments!$B$4:$B$1003,$A82,Payments!$C$4:$C$1003))</f>
        <v/>
      </c>
      <c r="M82" s="21" t="str">
        <f t="shared" si="2"/>
        <v/>
      </c>
      <c r="N82" s="21" t="str">
        <f t="shared" si="3"/>
        <v/>
      </c>
      <c r="O82" s="22" t="str">
        <f>IF(OR($J82="",$B82=""),"",$J82+N(IFERROR(INDEX(Clients!$F$4:$F$203,MATCH($B82,Clients!$A$4:$A$203,0)),"")))</f>
        <v/>
      </c>
      <c r="P82" s="18" t="str">
        <f>IF(OR($O82="",N($M82)&lt;=0),"",MAX(0,Settings!$B$5-$O82))</f>
        <v/>
      </c>
      <c r="Q82" s="18" t="str">
        <f>IF($A82="","",IF(N($P82)&gt;0,"Payment overdue",IF(AND(ISNUMBER($G82),$G82&lt;Settings!$B$5,OR($H82="Lead",$H82="Proposal sent",$H82="In progress",$H82="On hold")),"Deadline passed",IF(AND($K82&lt;&gt;"",N($M82)&lt;=0),IF(N($N82)&gt;0,"Invoices paid","Paid in full"),""))))</f>
        <v/>
      </c>
      <c r="R82" s="17"/>
    </row>
    <row r="83" spans="1:18" x14ac:dyDescent="0.3">
      <c r="A83" s="17"/>
      <c r="B83" s="17"/>
      <c r="C83" s="18" t="str">
        <f>IF($B83="","",IFERROR(INDEX(Clients!$C$4:$C$203,MATCH($B83,Clients!$A$4:$A$203,0)),"")&amp;"")</f>
        <v/>
      </c>
      <c r="D83" s="17"/>
      <c r="E83" s="19"/>
      <c r="F83" s="20"/>
      <c r="G83" s="20"/>
      <c r="H83" s="17"/>
      <c r="I83" s="17"/>
      <c r="J83" s="20"/>
      <c r="K83" s="19"/>
      <c r="L83" s="21" t="str">
        <f>IF($A83="","",SUMIF(Payments!$B$4:$B$1003,$A83,Payments!$C$4:$C$1003))</f>
        <v/>
      </c>
      <c r="M83" s="21" t="str">
        <f t="shared" si="2"/>
        <v/>
      </c>
      <c r="N83" s="21" t="str">
        <f t="shared" si="3"/>
        <v/>
      </c>
      <c r="O83" s="22" t="str">
        <f>IF(OR($J83="",$B83=""),"",$J83+N(IFERROR(INDEX(Clients!$F$4:$F$203,MATCH($B83,Clients!$A$4:$A$203,0)),"")))</f>
        <v/>
      </c>
      <c r="P83" s="18" t="str">
        <f>IF(OR($O83="",N($M83)&lt;=0),"",MAX(0,Settings!$B$5-$O83))</f>
        <v/>
      </c>
      <c r="Q83" s="18" t="str">
        <f>IF($A83="","",IF(N($P83)&gt;0,"Payment overdue",IF(AND(ISNUMBER($G83),$G83&lt;Settings!$B$5,OR($H83="Lead",$H83="Proposal sent",$H83="In progress",$H83="On hold")),"Deadline passed",IF(AND($K83&lt;&gt;"",N($M83)&lt;=0),IF(N($N83)&gt;0,"Invoices paid","Paid in full"),""))))</f>
        <v/>
      </c>
      <c r="R83" s="17"/>
    </row>
    <row r="84" spans="1:18" x14ac:dyDescent="0.3">
      <c r="A84" s="17"/>
      <c r="B84" s="17"/>
      <c r="C84" s="18" t="str">
        <f>IF($B84="","",IFERROR(INDEX(Clients!$C$4:$C$203,MATCH($B84,Clients!$A$4:$A$203,0)),"")&amp;"")</f>
        <v/>
      </c>
      <c r="D84" s="17"/>
      <c r="E84" s="19"/>
      <c r="F84" s="20"/>
      <c r="G84" s="20"/>
      <c r="H84" s="17"/>
      <c r="I84" s="17"/>
      <c r="J84" s="20"/>
      <c r="K84" s="19"/>
      <c r="L84" s="21" t="str">
        <f>IF($A84="","",SUMIF(Payments!$B$4:$B$1003,$A84,Payments!$C$4:$C$1003))</f>
        <v/>
      </c>
      <c r="M84" s="21" t="str">
        <f t="shared" si="2"/>
        <v/>
      </c>
      <c r="N84" s="21" t="str">
        <f t="shared" si="3"/>
        <v/>
      </c>
      <c r="O84" s="22" t="str">
        <f>IF(OR($J84="",$B84=""),"",$J84+N(IFERROR(INDEX(Clients!$F$4:$F$203,MATCH($B84,Clients!$A$4:$A$203,0)),"")))</f>
        <v/>
      </c>
      <c r="P84" s="18" t="str">
        <f>IF(OR($O84="",N($M84)&lt;=0),"",MAX(0,Settings!$B$5-$O84))</f>
        <v/>
      </c>
      <c r="Q84" s="18" t="str">
        <f>IF($A84="","",IF(N($P84)&gt;0,"Payment overdue",IF(AND(ISNUMBER($G84),$G84&lt;Settings!$B$5,OR($H84="Lead",$H84="Proposal sent",$H84="In progress",$H84="On hold")),"Deadline passed",IF(AND($K84&lt;&gt;"",N($M84)&lt;=0),IF(N($N84)&gt;0,"Invoices paid","Paid in full"),""))))</f>
        <v/>
      </c>
      <c r="R84" s="17"/>
    </row>
    <row r="85" spans="1:18" x14ac:dyDescent="0.3">
      <c r="A85" s="17"/>
      <c r="B85" s="17"/>
      <c r="C85" s="18" t="str">
        <f>IF($B85="","",IFERROR(INDEX(Clients!$C$4:$C$203,MATCH($B85,Clients!$A$4:$A$203,0)),"")&amp;"")</f>
        <v/>
      </c>
      <c r="D85" s="17"/>
      <c r="E85" s="19"/>
      <c r="F85" s="20"/>
      <c r="G85" s="20"/>
      <c r="H85" s="17"/>
      <c r="I85" s="17"/>
      <c r="J85" s="20"/>
      <c r="K85" s="19"/>
      <c r="L85" s="21" t="str">
        <f>IF($A85="","",SUMIF(Payments!$B$4:$B$1003,$A85,Payments!$C$4:$C$1003))</f>
        <v/>
      </c>
      <c r="M85" s="21" t="str">
        <f t="shared" si="2"/>
        <v/>
      </c>
      <c r="N85" s="21" t="str">
        <f t="shared" si="3"/>
        <v/>
      </c>
      <c r="O85" s="22" t="str">
        <f>IF(OR($J85="",$B85=""),"",$J85+N(IFERROR(INDEX(Clients!$F$4:$F$203,MATCH($B85,Clients!$A$4:$A$203,0)),"")))</f>
        <v/>
      </c>
      <c r="P85" s="18" t="str">
        <f>IF(OR($O85="",N($M85)&lt;=0),"",MAX(0,Settings!$B$5-$O85))</f>
        <v/>
      </c>
      <c r="Q85" s="18" t="str">
        <f>IF($A85="","",IF(N($P85)&gt;0,"Payment overdue",IF(AND(ISNUMBER($G85),$G85&lt;Settings!$B$5,OR($H85="Lead",$H85="Proposal sent",$H85="In progress",$H85="On hold")),"Deadline passed",IF(AND($K85&lt;&gt;"",N($M85)&lt;=0),IF(N($N85)&gt;0,"Invoices paid","Paid in full"),""))))</f>
        <v/>
      </c>
      <c r="R85" s="17"/>
    </row>
    <row r="86" spans="1:18" x14ac:dyDescent="0.3">
      <c r="A86" s="17"/>
      <c r="B86" s="17"/>
      <c r="C86" s="18" t="str">
        <f>IF($B86="","",IFERROR(INDEX(Clients!$C$4:$C$203,MATCH($B86,Clients!$A$4:$A$203,0)),"")&amp;"")</f>
        <v/>
      </c>
      <c r="D86" s="17"/>
      <c r="E86" s="19"/>
      <c r="F86" s="20"/>
      <c r="G86" s="20"/>
      <c r="H86" s="17"/>
      <c r="I86" s="17"/>
      <c r="J86" s="20"/>
      <c r="K86" s="19"/>
      <c r="L86" s="21" t="str">
        <f>IF($A86="","",SUMIF(Payments!$B$4:$B$1003,$A86,Payments!$C$4:$C$1003))</f>
        <v/>
      </c>
      <c r="M86" s="21" t="str">
        <f t="shared" si="2"/>
        <v/>
      </c>
      <c r="N86" s="21" t="str">
        <f t="shared" si="3"/>
        <v/>
      </c>
      <c r="O86" s="22" t="str">
        <f>IF(OR($J86="",$B86=""),"",$J86+N(IFERROR(INDEX(Clients!$F$4:$F$203,MATCH($B86,Clients!$A$4:$A$203,0)),"")))</f>
        <v/>
      </c>
      <c r="P86" s="18" t="str">
        <f>IF(OR($O86="",N($M86)&lt;=0),"",MAX(0,Settings!$B$5-$O86))</f>
        <v/>
      </c>
      <c r="Q86" s="18" t="str">
        <f>IF($A86="","",IF(N($P86)&gt;0,"Payment overdue",IF(AND(ISNUMBER($G86),$G86&lt;Settings!$B$5,OR($H86="Lead",$H86="Proposal sent",$H86="In progress",$H86="On hold")),"Deadline passed",IF(AND($K86&lt;&gt;"",N($M86)&lt;=0),IF(N($N86)&gt;0,"Invoices paid","Paid in full"),""))))</f>
        <v/>
      </c>
      <c r="R86" s="17"/>
    </row>
    <row r="87" spans="1:18" x14ac:dyDescent="0.3">
      <c r="A87" s="17"/>
      <c r="B87" s="17"/>
      <c r="C87" s="18" t="str">
        <f>IF($B87="","",IFERROR(INDEX(Clients!$C$4:$C$203,MATCH($B87,Clients!$A$4:$A$203,0)),"")&amp;"")</f>
        <v/>
      </c>
      <c r="D87" s="17"/>
      <c r="E87" s="19"/>
      <c r="F87" s="20"/>
      <c r="G87" s="20"/>
      <c r="H87" s="17"/>
      <c r="I87" s="17"/>
      <c r="J87" s="20"/>
      <c r="K87" s="19"/>
      <c r="L87" s="21" t="str">
        <f>IF($A87="","",SUMIF(Payments!$B$4:$B$1003,$A87,Payments!$C$4:$C$1003))</f>
        <v/>
      </c>
      <c r="M87" s="21" t="str">
        <f t="shared" si="2"/>
        <v/>
      </c>
      <c r="N87" s="21" t="str">
        <f t="shared" si="3"/>
        <v/>
      </c>
      <c r="O87" s="22" t="str">
        <f>IF(OR($J87="",$B87=""),"",$J87+N(IFERROR(INDEX(Clients!$F$4:$F$203,MATCH($B87,Clients!$A$4:$A$203,0)),"")))</f>
        <v/>
      </c>
      <c r="P87" s="18" t="str">
        <f>IF(OR($O87="",N($M87)&lt;=0),"",MAX(0,Settings!$B$5-$O87))</f>
        <v/>
      </c>
      <c r="Q87" s="18" t="str">
        <f>IF($A87="","",IF(N($P87)&gt;0,"Payment overdue",IF(AND(ISNUMBER($G87),$G87&lt;Settings!$B$5,OR($H87="Lead",$H87="Proposal sent",$H87="In progress",$H87="On hold")),"Deadline passed",IF(AND($K87&lt;&gt;"",N($M87)&lt;=0),IF(N($N87)&gt;0,"Invoices paid","Paid in full"),""))))</f>
        <v/>
      </c>
      <c r="R87" s="17"/>
    </row>
    <row r="88" spans="1:18" x14ac:dyDescent="0.3">
      <c r="A88" s="17"/>
      <c r="B88" s="17"/>
      <c r="C88" s="18" t="str">
        <f>IF($B88="","",IFERROR(INDEX(Clients!$C$4:$C$203,MATCH($B88,Clients!$A$4:$A$203,0)),"")&amp;"")</f>
        <v/>
      </c>
      <c r="D88" s="17"/>
      <c r="E88" s="19"/>
      <c r="F88" s="20"/>
      <c r="G88" s="20"/>
      <c r="H88" s="17"/>
      <c r="I88" s="17"/>
      <c r="J88" s="20"/>
      <c r="K88" s="19"/>
      <c r="L88" s="21" t="str">
        <f>IF($A88="","",SUMIF(Payments!$B$4:$B$1003,$A88,Payments!$C$4:$C$1003))</f>
        <v/>
      </c>
      <c r="M88" s="21" t="str">
        <f t="shared" si="2"/>
        <v/>
      </c>
      <c r="N88" s="21" t="str">
        <f t="shared" si="3"/>
        <v/>
      </c>
      <c r="O88" s="22" t="str">
        <f>IF(OR($J88="",$B88=""),"",$J88+N(IFERROR(INDEX(Clients!$F$4:$F$203,MATCH($B88,Clients!$A$4:$A$203,0)),"")))</f>
        <v/>
      </c>
      <c r="P88" s="18" t="str">
        <f>IF(OR($O88="",N($M88)&lt;=0),"",MAX(0,Settings!$B$5-$O88))</f>
        <v/>
      </c>
      <c r="Q88" s="18" t="str">
        <f>IF($A88="","",IF(N($P88)&gt;0,"Payment overdue",IF(AND(ISNUMBER($G88),$G88&lt;Settings!$B$5,OR($H88="Lead",$H88="Proposal sent",$H88="In progress",$H88="On hold")),"Deadline passed",IF(AND($K88&lt;&gt;"",N($M88)&lt;=0),IF(N($N88)&gt;0,"Invoices paid","Paid in full"),""))))</f>
        <v/>
      </c>
      <c r="R88" s="17"/>
    </row>
    <row r="89" spans="1:18" x14ac:dyDescent="0.3">
      <c r="A89" s="17"/>
      <c r="B89" s="17"/>
      <c r="C89" s="18" t="str">
        <f>IF($B89="","",IFERROR(INDEX(Clients!$C$4:$C$203,MATCH($B89,Clients!$A$4:$A$203,0)),"")&amp;"")</f>
        <v/>
      </c>
      <c r="D89" s="17"/>
      <c r="E89" s="19"/>
      <c r="F89" s="20"/>
      <c r="G89" s="20"/>
      <c r="H89" s="17"/>
      <c r="I89" s="17"/>
      <c r="J89" s="20"/>
      <c r="K89" s="19"/>
      <c r="L89" s="21" t="str">
        <f>IF($A89="","",SUMIF(Payments!$B$4:$B$1003,$A89,Payments!$C$4:$C$1003))</f>
        <v/>
      </c>
      <c r="M89" s="21" t="str">
        <f t="shared" si="2"/>
        <v/>
      </c>
      <c r="N89" s="21" t="str">
        <f t="shared" si="3"/>
        <v/>
      </c>
      <c r="O89" s="22" t="str">
        <f>IF(OR($J89="",$B89=""),"",$J89+N(IFERROR(INDEX(Clients!$F$4:$F$203,MATCH($B89,Clients!$A$4:$A$203,0)),"")))</f>
        <v/>
      </c>
      <c r="P89" s="18" t="str">
        <f>IF(OR($O89="",N($M89)&lt;=0),"",MAX(0,Settings!$B$5-$O89))</f>
        <v/>
      </c>
      <c r="Q89" s="18" t="str">
        <f>IF($A89="","",IF(N($P89)&gt;0,"Payment overdue",IF(AND(ISNUMBER($G89),$G89&lt;Settings!$B$5,OR($H89="Lead",$H89="Proposal sent",$H89="In progress",$H89="On hold")),"Deadline passed",IF(AND($K89&lt;&gt;"",N($M89)&lt;=0),IF(N($N89)&gt;0,"Invoices paid","Paid in full"),""))))</f>
        <v/>
      </c>
      <c r="R89" s="17"/>
    </row>
    <row r="90" spans="1:18" x14ac:dyDescent="0.3">
      <c r="A90" s="17"/>
      <c r="B90" s="17"/>
      <c r="C90" s="18" t="str">
        <f>IF($B90="","",IFERROR(INDEX(Clients!$C$4:$C$203,MATCH($B90,Clients!$A$4:$A$203,0)),"")&amp;"")</f>
        <v/>
      </c>
      <c r="D90" s="17"/>
      <c r="E90" s="19"/>
      <c r="F90" s="20"/>
      <c r="G90" s="20"/>
      <c r="H90" s="17"/>
      <c r="I90" s="17"/>
      <c r="J90" s="20"/>
      <c r="K90" s="19"/>
      <c r="L90" s="21" t="str">
        <f>IF($A90="","",SUMIF(Payments!$B$4:$B$1003,$A90,Payments!$C$4:$C$1003))</f>
        <v/>
      </c>
      <c r="M90" s="21" t="str">
        <f t="shared" si="2"/>
        <v/>
      </c>
      <c r="N90" s="21" t="str">
        <f t="shared" si="3"/>
        <v/>
      </c>
      <c r="O90" s="22" t="str">
        <f>IF(OR($J90="",$B90=""),"",$J90+N(IFERROR(INDEX(Clients!$F$4:$F$203,MATCH($B90,Clients!$A$4:$A$203,0)),"")))</f>
        <v/>
      </c>
      <c r="P90" s="18" t="str">
        <f>IF(OR($O90="",N($M90)&lt;=0),"",MAX(0,Settings!$B$5-$O90))</f>
        <v/>
      </c>
      <c r="Q90" s="18" t="str">
        <f>IF($A90="","",IF(N($P90)&gt;0,"Payment overdue",IF(AND(ISNUMBER($G90),$G90&lt;Settings!$B$5,OR($H90="Lead",$H90="Proposal sent",$H90="In progress",$H90="On hold")),"Deadline passed",IF(AND($K90&lt;&gt;"",N($M90)&lt;=0),IF(N($N90)&gt;0,"Invoices paid","Paid in full"),""))))</f>
        <v/>
      </c>
      <c r="R90" s="17"/>
    </row>
    <row r="91" spans="1:18" x14ac:dyDescent="0.3">
      <c r="A91" s="17"/>
      <c r="B91" s="17"/>
      <c r="C91" s="18" t="str">
        <f>IF($B91="","",IFERROR(INDEX(Clients!$C$4:$C$203,MATCH($B91,Clients!$A$4:$A$203,0)),"")&amp;"")</f>
        <v/>
      </c>
      <c r="D91" s="17"/>
      <c r="E91" s="19"/>
      <c r="F91" s="20"/>
      <c r="G91" s="20"/>
      <c r="H91" s="17"/>
      <c r="I91" s="17"/>
      <c r="J91" s="20"/>
      <c r="K91" s="19"/>
      <c r="L91" s="21" t="str">
        <f>IF($A91="","",SUMIF(Payments!$B$4:$B$1003,$A91,Payments!$C$4:$C$1003))</f>
        <v/>
      </c>
      <c r="M91" s="21" t="str">
        <f t="shared" si="2"/>
        <v/>
      </c>
      <c r="N91" s="21" t="str">
        <f t="shared" si="3"/>
        <v/>
      </c>
      <c r="O91" s="22" t="str">
        <f>IF(OR($J91="",$B91=""),"",$J91+N(IFERROR(INDEX(Clients!$F$4:$F$203,MATCH($B91,Clients!$A$4:$A$203,0)),"")))</f>
        <v/>
      </c>
      <c r="P91" s="18" t="str">
        <f>IF(OR($O91="",N($M91)&lt;=0),"",MAX(0,Settings!$B$5-$O91))</f>
        <v/>
      </c>
      <c r="Q91" s="18" t="str">
        <f>IF($A91="","",IF(N($P91)&gt;0,"Payment overdue",IF(AND(ISNUMBER($G91),$G91&lt;Settings!$B$5,OR($H91="Lead",$H91="Proposal sent",$H91="In progress",$H91="On hold")),"Deadline passed",IF(AND($K91&lt;&gt;"",N($M91)&lt;=0),IF(N($N91)&gt;0,"Invoices paid","Paid in full"),""))))</f>
        <v/>
      </c>
      <c r="R91" s="17"/>
    </row>
    <row r="92" spans="1:18" x14ac:dyDescent="0.3">
      <c r="A92" s="17"/>
      <c r="B92" s="17"/>
      <c r="C92" s="18" t="str">
        <f>IF($B92="","",IFERROR(INDEX(Clients!$C$4:$C$203,MATCH($B92,Clients!$A$4:$A$203,0)),"")&amp;"")</f>
        <v/>
      </c>
      <c r="D92" s="17"/>
      <c r="E92" s="19"/>
      <c r="F92" s="20"/>
      <c r="G92" s="20"/>
      <c r="H92" s="17"/>
      <c r="I92" s="17"/>
      <c r="J92" s="20"/>
      <c r="K92" s="19"/>
      <c r="L92" s="21" t="str">
        <f>IF($A92="","",SUMIF(Payments!$B$4:$B$1003,$A92,Payments!$C$4:$C$1003))</f>
        <v/>
      </c>
      <c r="M92" s="21" t="str">
        <f t="shared" si="2"/>
        <v/>
      </c>
      <c r="N92" s="21" t="str">
        <f t="shared" si="3"/>
        <v/>
      </c>
      <c r="O92" s="22" t="str">
        <f>IF(OR($J92="",$B92=""),"",$J92+N(IFERROR(INDEX(Clients!$F$4:$F$203,MATCH($B92,Clients!$A$4:$A$203,0)),"")))</f>
        <v/>
      </c>
      <c r="P92" s="18" t="str">
        <f>IF(OR($O92="",N($M92)&lt;=0),"",MAX(0,Settings!$B$5-$O92))</f>
        <v/>
      </c>
      <c r="Q92" s="18" t="str">
        <f>IF($A92="","",IF(N($P92)&gt;0,"Payment overdue",IF(AND(ISNUMBER($G92),$G92&lt;Settings!$B$5,OR($H92="Lead",$H92="Proposal sent",$H92="In progress",$H92="On hold")),"Deadline passed",IF(AND($K92&lt;&gt;"",N($M92)&lt;=0),IF(N($N92)&gt;0,"Invoices paid","Paid in full"),""))))</f>
        <v/>
      </c>
      <c r="R92" s="17"/>
    </row>
    <row r="93" spans="1:18" x14ac:dyDescent="0.3">
      <c r="A93" s="17"/>
      <c r="B93" s="17"/>
      <c r="C93" s="18" t="str">
        <f>IF($B93="","",IFERROR(INDEX(Clients!$C$4:$C$203,MATCH($B93,Clients!$A$4:$A$203,0)),"")&amp;"")</f>
        <v/>
      </c>
      <c r="D93" s="17"/>
      <c r="E93" s="19"/>
      <c r="F93" s="20"/>
      <c r="G93" s="20"/>
      <c r="H93" s="17"/>
      <c r="I93" s="17"/>
      <c r="J93" s="20"/>
      <c r="K93" s="19"/>
      <c r="L93" s="21" t="str">
        <f>IF($A93="","",SUMIF(Payments!$B$4:$B$1003,$A93,Payments!$C$4:$C$1003))</f>
        <v/>
      </c>
      <c r="M93" s="21" t="str">
        <f t="shared" si="2"/>
        <v/>
      </c>
      <c r="N93" s="21" t="str">
        <f t="shared" si="3"/>
        <v/>
      </c>
      <c r="O93" s="22" t="str">
        <f>IF(OR($J93="",$B93=""),"",$J93+N(IFERROR(INDEX(Clients!$F$4:$F$203,MATCH($B93,Clients!$A$4:$A$203,0)),"")))</f>
        <v/>
      </c>
      <c r="P93" s="18" t="str">
        <f>IF(OR($O93="",N($M93)&lt;=0),"",MAX(0,Settings!$B$5-$O93))</f>
        <v/>
      </c>
      <c r="Q93" s="18" t="str">
        <f>IF($A93="","",IF(N($P93)&gt;0,"Payment overdue",IF(AND(ISNUMBER($G93),$G93&lt;Settings!$B$5,OR($H93="Lead",$H93="Proposal sent",$H93="In progress",$H93="On hold")),"Deadline passed",IF(AND($K93&lt;&gt;"",N($M93)&lt;=0),IF(N($N93)&gt;0,"Invoices paid","Paid in full"),""))))</f>
        <v/>
      </c>
      <c r="R93" s="17"/>
    </row>
    <row r="94" spans="1:18" x14ac:dyDescent="0.3">
      <c r="A94" s="17"/>
      <c r="B94" s="17"/>
      <c r="C94" s="18" t="str">
        <f>IF($B94="","",IFERROR(INDEX(Clients!$C$4:$C$203,MATCH($B94,Clients!$A$4:$A$203,0)),"")&amp;"")</f>
        <v/>
      </c>
      <c r="D94" s="17"/>
      <c r="E94" s="19"/>
      <c r="F94" s="20"/>
      <c r="G94" s="20"/>
      <c r="H94" s="17"/>
      <c r="I94" s="17"/>
      <c r="J94" s="20"/>
      <c r="K94" s="19"/>
      <c r="L94" s="21" t="str">
        <f>IF($A94="","",SUMIF(Payments!$B$4:$B$1003,$A94,Payments!$C$4:$C$1003))</f>
        <v/>
      </c>
      <c r="M94" s="21" t="str">
        <f t="shared" si="2"/>
        <v/>
      </c>
      <c r="N94" s="21" t="str">
        <f t="shared" si="3"/>
        <v/>
      </c>
      <c r="O94" s="22" t="str">
        <f>IF(OR($J94="",$B94=""),"",$J94+N(IFERROR(INDEX(Clients!$F$4:$F$203,MATCH($B94,Clients!$A$4:$A$203,0)),"")))</f>
        <v/>
      </c>
      <c r="P94" s="18" t="str">
        <f>IF(OR($O94="",N($M94)&lt;=0),"",MAX(0,Settings!$B$5-$O94))</f>
        <v/>
      </c>
      <c r="Q94" s="18" t="str">
        <f>IF($A94="","",IF(N($P94)&gt;0,"Payment overdue",IF(AND(ISNUMBER($G94),$G94&lt;Settings!$B$5,OR($H94="Lead",$H94="Proposal sent",$H94="In progress",$H94="On hold")),"Deadline passed",IF(AND($K94&lt;&gt;"",N($M94)&lt;=0),IF(N($N94)&gt;0,"Invoices paid","Paid in full"),""))))</f>
        <v/>
      </c>
      <c r="R94" s="17"/>
    </row>
    <row r="95" spans="1:18" x14ac:dyDescent="0.3">
      <c r="A95" s="17"/>
      <c r="B95" s="17"/>
      <c r="C95" s="18" t="str">
        <f>IF($B95="","",IFERROR(INDEX(Clients!$C$4:$C$203,MATCH($B95,Clients!$A$4:$A$203,0)),"")&amp;"")</f>
        <v/>
      </c>
      <c r="D95" s="17"/>
      <c r="E95" s="19"/>
      <c r="F95" s="20"/>
      <c r="G95" s="20"/>
      <c r="H95" s="17"/>
      <c r="I95" s="17"/>
      <c r="J95" s="20"/>
      <c r="K95" s="19"/>
      <c r="L95" s="21" t="str">
        <f>IF($A95="","",SUMIF(Payments!$B$4:$B$1003,$A95,Payments!$C$4:$C$1003))</f>
        <v/>
      </c>
      <c r="M95" s="21" t="str">
        <f t="shared" si="2"/>
        <v/>
      </c>
      <c r="N95" s="21" t="str">
        <f t="shared" si="3"/>
        <v/>
      </c>
      <c r="O95" s="22" t="str">
        <f>IF(OR($J95="",$B95=""),"",$J95+N(IFERROR(INDEX(Clients!$F$4:$F$203,MATCH($B95,Clients!$A$4:$A$203,0)),"")))</f>
        <v/>
      </c>
      <c r="P95" s="18" t="str">
        <f>IF(OR($O95="",N($M95)&lt;=0),"",MAX(0,Settings!$B$5-$O95))</f>
        <v/>
      </c>
      <c r="Q95" s="18" t="str">
        <f>IF($A95="","",IF(N($P95)&gt;0,"Payment overdue",IF(AND(ISNUMBER($G95),$G95&lt;Settings!$B$5,OR($H95="Lead",$H95="Proposal sent",$H95="In progress",$H95="On hold")),"Deadline passed",IF(AND($K95&lt;&gt;"",N($M95)&lt;=0),IF(N($N95)&gt;0,"Invoices paid","Paid in full"),""))))</f>
        <v/>
      </c>
      <c r="R95" s="17"/>
    </row>
    <row r="96" spans="1:18" x14ac:dyDescent="0.3">
      <c r="A96" s="17"/>
      <c r="B96" s="17"/>
      <c r="C96" s="18" t="str">
        <f>IF($B96="","",IFERROR(INDEX(Clients!$C$4:$C$203,MATCH($B96,Clients!$A$4:$A$203,0)),"")&amp;"")</f>
        <v/>
      </c>
      <c r="D96" s="17"/>
      <c r="E96" s="19"/>
      <c r="F96" s="20"/>
      <c r="G96" s="20"/>
      <c r="H96" s="17"/>
      <c r="I96" s="17"/>
      <c r="J96" s="20"/>
      <c r="K96" s="19"/>
      <c r="L96" s="21" t="str">
        <f>IF($A96="","",SUMIF(Payments!$B$4:$B$1003,$A96,Payments!$C$4:$C$1003))</f>
        <v/>
      </c>
      <c r="M96" s="21" t="str">
        <f t="shared" si="2"/>
        <v/>
      </c>
      <c r="N96" s="21" t="str">
        <f t="shared" si="3"/>
        <v/>
      </c>
      <c r="O96" s="22" t="str">
        <f>IF(OR($J96="",$B96=""),"",$J96+N(IFERROR(INDEX(Clients!$F$4:$F$203,MATCH($B96,Clients!$A$4:$A$203,0)),"")))</f>
        <v/>
      </c>
      <c r="P96" s="18" t="str">
        <f>IF(OR($O96="",N($M96)&lt;=0),"",MAX(0,Settings!$B$5-$O96))</f>
        <v/>
      </c>
      <c r="Q96" s="18" t="str">
        <f>IF($A96="","",IF(N($P96)&gt;0,"Payment overdue",IF(AND(ISNUMBER($G96),$G96&lt;Settings!$B$5,OR($H96="Lead",$H96="Proposal sent",$H96="In progress",$H96="On hold")),"Deadline passed",IF(AND($K96&lt;&gt;"",N($M96)&lt;=0),IF(N($N96)&gt;0,"Invoices paid","Paid in full"),""))))</f>
        <v/>
      </c>
      <c r="R96" s="17"/>
    </row>
    <row r="97" spans="1:18" x14ac:dyDescent="0.3">
      <c r="A97" s="17"/>
      <c r="B97" s="17"/>
      <c r="C97" s="18" t="str">
        <f>IF($B97="","",IFERROR(INDEX(Clients!$C$4:$C$203,MATCH($B97,Clients!$A$4:$A$203,0)),"")&amp;"")</f>
        <v/>
      </c>
      <c r="D97" s="17"/>
      <c r="E97" s="19"/>
      <c r="F97" s="20"/>
      <c r="G97" s="20"/>
      <c r="H97" s="17"/>
      <c r="I97" s="17"/>
      <c r="J97" s="20"/>
      <c r="K97" s="19"/>
      <c r="L97" s="21" t="str">
        <f>IF($A97="","",SUMIF(Payments!$B$4:$B$1003,$A97,Payments!$C$4:$C$1003))</f>
        <v/>
      </c>
      <c r="M97" s="21" t="str">
        <f t="shared" si="2"/>
        <v/>
      </c>
      <c r="N97" s="21" t="str">
        <f t="shared" si="3"/>
        <v/>
      </c>
      <c r="O97" s="22" t="str">
        <f>IF(OR($J97="",$B97=""),"",$J97+N(IFERROR(INDEX(Clients!$F$4:$F$203,MATCH($B97,Clients!$A$4:$A$203,0)),"")))</f>
        <v/>
      </c>
      <c r="P97" s="18" t="str">
        <f>IF(OR($O97="",N($M97)&lt;=0),"",MAX(0,Settings!$B$5-$O97))</f>
        <v/>
      </c>
      <c r="Q97" s="18" t="str">
        <f>IF($A97="","",IF(N($P97)&gt;0,"Payment overdue",IF(AND(ISNUMBER($G97),$G97&lt;Settings!$B$5,OR($H97="Lead",$H97="Proposal sent",$H97="In progress",$H97="On hold")),"Deadline passed",IF(AND($K97&lt;&gt;"",N($M97)&lt;=0),IF(N($N97)&gt;0,"Invoices paid","Paid in full"),""))))</f>
        <v/>
      </c>
      <c r="R97" s="17"/>
    </row>
    <row r="98" spans="1:18" x14ac:dyDescent="0.3">
      <c r="A98" s="17"/>
      <c r="B98" s="17"/>
      <c r="C98" s="18" t="str">
        <f>IF($B98="","",IFERROR(INDEX(Clients!$C$4:$C$203,MATCH($B98,Clients!$A$4:$A$203,0)),"")&amp;"")</f>
        <v/>
      </c>
      <c r="D98" s="17"/>
      <c r="E98" s="19"/>
      <c r="F98" s="20"/>
      <c r="G98" s="20"/>
      <c r="H98" s="17"/>
      <c r="I98" s="17"/>
      <c r="J98" s="20"/>
      <c r="K98" s="19"/>
      <c r="L98" s="21" t="str">
        <f>IF($A98="","",SUMIF(Payments!$B$4:$B$1003,$A98,Payments!$C$4:$C$1003))</f>
        <v/>
      </c>
      <c r="M98" s="21" t="str">
        <f t="shared" si="2"/>
        <v/>
      </c>
      <c r="N98" s="21" t="str">
        <f t="shared" si="3"/>
        <v/>
      </c>
      <c r="O98" s="22" t="str">
        <f>IF(OR($J98="",$B98=""),"",$J98+N(IFERROR(INDEX(Clients!$F$4:$F$203,MATCH($B98,Clients!$A$4:$A$203,0)),"")))</f>
        <v/>
      </c>
      <c r="P98" s="18" t="str">
        <f>IF(OR($O98="",N($M98)&lt;=0),"",MAX(0,Settings!$B$5-$O98))</f>
        <v/>
      </c>
      <c r="Q98" s="18" t="str">
        <f>IF($A98="","",IF(N($P98)&gt;0,"Payment overdue",IF(AND(ISNUMBER($G98),$G98&lt;Settings!$B$5,OR($H98="Lead",$H98="Proposal sent",$H98="In progress",$H98="On hold")),"Deadline passed",IF(AND($K98&lt;&gt;"",N($M98)&lt;=0),IF(N($N98)&gt;0,"Invoices paid","Paid in full"),""))))</f>
        <v/>
      </c>
      <c r="R98" s="17"/>
    </row>
    <row r="99" spans="1:18" x14ac:dyDescent="0.3">
      <c r="A99" s="17"/>
      <c r="B99" s="17"/>
      <c r="C99" s="18" t="str">
        <f>IF($B99="","",IFERROR(INDEX(Clients!$C$4:$C$203,MATCH($B99,Clients!$A$4:$A$203,0)),"")&amp;"")</f>
        <v/>
      </c>
      <c r="D99" s="17"/>
      <c r="E99" s="19"/>
      <c r="F99" s="20"/>
      <c r="G99" s="20"/>
      <c r="H99" s="17"/>
      <c r="I99" s="17"/>
      <c r="J99" s="20"/>
      <c r="K99" s="19"/>
      <c r="L99" s="21" t="str">
        <f>IF($A99="","",SUMIF(Payments!$B$4:$B$1003,$A99,Payments!$C$4:$C$1003))</f>
        <v/>
      </c>
      <c r="M99" s="21" t="str">
        <f t="shared" si="2"/>
        <v/>
      </c>
      <c r="N99" s="21" t="str">
        <f t="shared" si="3"/>
        <v/>
      </c>
      <c r="O99" s="22" t="str">
        <f>IF(OR($J99="",$B99=""),"",$J99+N(IFERROR(INDEX(Clients!$F$4:$F$203,MATCH($B99,Clients!$A$4:$A$203,0)),"")))</f>
        <v/>
      </c>
      <c r="P99" s="18" t="str">
        <f>IF(OR($O99="",N($M99)&lt;=0),"",MAX(0,Settings!$B$5-$O99))</f>
        <v/>
      </c>
      <c r="Q99" s="18" t="str">
        <f>IF($A99="","",IF(N($P99)&gt;0,"Payment overdue",IF(AND(ISNUMBER($G99),$G99&lt;Settings!$B$5,OR($H99="Lead",$H99="Proposal sent",$H99="In progress",$H99="On hold")),"Deadline passed",IF(AND($K99&lt;&gt;"",N($M99)&lt;=0),IF(N($N99)&gt;0,"Invoices paid","Paid in full"),""))))</f>
        <v/>
      </c>
      <c r="R99" s="17"/>
    </row>
    <row r="100" spans="1:18" x14ac:dyDescent="0.3">
      <c r="A100" s="17"/>
      <c r="B100" s="17"/>
      <c r="C100" s="18" t="str">
        <f>IF($B100="","",IFERROR(INDEX(Clients!$C$4:$C$203,MATCH($B100,Clients!$A$4:$A$203,0)),"")&amp;"")</f>
        <v/>
      </c>
      <c r="D100" s="17"/>
      <c r="E100" s="19"/>
      <c r="F100" s="20"/>
      <c r="G100" s="20"/>
      <c r="H100" s="17"/>
      <c r="I100" s="17"/>
      <c r="J100" s="20"/>
      <c r="K100" s="19"/>
      <c r="L100" s="21" t="str">
        <f>IF($A100="","",SUMIF(Payments!$B$4:$B$1003,$A100,Payments!$C$4:$C$1003))</f>
        <v/>
      </c>
      <c r="M100" s="21" t="str">
        <f t="shared" si="2"/>
        <v/>
      </c>
      <c r="N100" s="21" t="str">
        <f t="shared" si="3"/>
        <v/>
      </c>
      <c r="O100" s="22" t="str">
        <f>IF(OR($J100="",$B100=""),"",$J100+N(IFERROR(INDEX(Clients!$F$4:$F$203,MATCH($B100,Clients!$A$4:$A$203,0)),"")))</f>
        <v/>
      </c>
      <c r="P100" s="18" t="str">
        <f>IF(OR($O100="",N($M100)&lt;=0),"",MAX(0,Settings!$B$5-$O100))</f>
        <v/>
      </c>
      <c r="Q100" s="18" t="str">
        <f>IF($A100="","",IF(N($P100)&gt;0,"Payment overdue",IF(AND(ISNUMBER($G100),$G100&lt;Settings!$B$5,OR($H100="Lead",$H100="Proposal sent",$H100="In progress",$H100="On hold")),"Deadline passed",IF(AND($K100&lt;&gt;"",N($M100)&lt;=0),IF(N($N100)&gt;0,"Invoices paid","Paid in full"),""))))</f>
        <v/>
      </c>
      <c r="R100" s="17"/>
    </row>
    <row r="101" spans="1:18" x14ac:dyDescent="0.3">
      <c r="A101" s="17"/>
      <c r="B101" s="17"/>
      <c r="C101" s="18" t="str">
        <f>IF($B101="","",IFERROR(INDEX(Clients!$C$4:$C$203,MATCH($B101,Clients!$A$4:$A$203,0)),"")&amp;"")</f>
        <v/>
      </c>
      <c r="D101" s="17"/>
      <c r="E101" s="19"/>
      <c r="F101" s="20"/>
      <c r="G101" s="20"/>
      <c r="H101" s="17"/>
      <c r="I101" s="17"/>
      <c r="J101" s="20"/>
      <c r="K101" s="19"/>
      <c r="L101" s="21" t="str">
        <f>IF($A101="","",SUMIF(Payments!$B$4:$B$1003,$A101,Payments!$C$4:$C$1003))</f>
        <v/>
      </c>
      <c r="M101" s="21" t="str">
        <f t="shared" si="2"/>
        <v/>
      </c>
      <c r="N101" s="21" t="str">
        <f t="shared" si="3"/>
        <v/>
      </c>
      <c r="O101" s="22" t="str">
        <f>IF(OR($J101="",$B101=""),"",$J101+N(IFERROR(INDEX(Clients!$F$4:$F$203,MATCH($B101,Clients!$A$4:$A$203,0)),"")))</f>
        <v/>
      </c>
      <c r="P101" s="18" t="str">
        <f>IF(OR($O101="",N($M101)&lt;=0),"",MAX(0,Settings!$B$5-$O101))</f>
        <v/>
      </c>
      <c r="Q101" s="18" t="str">
        <f>IF($A101="","",IF(N($P101)&gt;0,"Payment overdue",IF(AND(ISNUMBER($G101),$G101&lt;Settings!$B$5,OR($H101="Lead",$H101="Proposal sent",$H101="In progress",$H101="On hold")),"Deadline passed",IF(AND($K101&lt;&gt;"",N($M101)&lt;=0),IF(N($N101)&gt;0,"Invoices paid","Paid in full"),""))))</f>
        <v/>
      </c>
      <c r="R101" s="17"/>
    </row>
    <row r="102" spans="1:18" x14ac:dyDescent="0.3">
      <c r="A102" s="17"/>
      <c r="B102" s="17"/>
      <c r="C102" s="18" t="str">
        <f>IF($B102="","",IFERROR(INDEX(Clients!$C$4:$C$203,MATCH($B102,Clients!$A$4:$A$203,0)),"")&amp;"")</f>
        <v/>
      </c>
      <c r="D102" s="17"/>
      <c r="E102" s="19"/>
      <c r="F102" s="20"/>
      <c r="G102" s="20"/>
      <c r="H102" s="17"/>
      <c r="I102" s="17"/>
      <c r="J102" s="20"/>
      <c r="K102" s="19"/>
      <c r="L102" s="21" t="str">
        <f>IF($A102="","",SUMIF(Payments!$B$4:$B$1003,$A102,Payments!$C$4:$C$1003))</f>
        <v/>
      </c>
      <c r="M102" s="21" t="str">
        <f t="shared" si="2"/>
        <v/>
      </c>
      <c r="N102" s="21" t="str">
        <f t="shared" si="3"/>
        <v/>
      </c>
      <c r="O102" s="22" t="str">
        <f>IF(OR($J102="",$B102=""),"",$J102+N(IFERROR(INDEX(Clients!$F$4:$F$203,MATCH($B102,Clients!$A$4:$A$203,0)),"")))</f>
        <v/>
      </c>
      <c r="P102" s="18" t="str">
        <f>IF(OR($O102="",N($M102)&lt;=0),"",MAX(0,Settings!$B$5-$O102))</f>
        <v/>
      </c>
      <c r="Q102" s="18" t="str">
        <f>IF($A102="","",IF(N($P102)&gt;0,"Payment overdue",IF(AND(ISNUMBER($G102),$G102&lt;Settings!$B$5,OR($H102="Lead",$H102="Proposal sent",$H102="In progress",$H102="On hold")),"Deadline passed",IF(AND($K102&lt;&gt;"",N($M102)&lt;=0),IF(N($N102)&gt;0,"Invoices paid","Paid in full"),""))))</f>
        <v/>
      </c>
      <c r="R102" s="17"/>
    </row>
    <row r="103" spans="1:18" x14ac:dyDescent="0.3">
      <c r="A103" s="17"/>
      <c r="B103" s="17"/>
      <c r="C103" s="18" t="str">
        <f>IF($B103="","",IFERROR(INDEX(Clients!$C$4:$C$203,MATCH($B103,Clients!$A$4:$A$203,0)),"")&amp;"")</f>
        <v/>
      </c>
      <c r="D103" s="17"/>
      <c r="E103" s="19"/>
      <c r="F103" s="20"/>
      <c r="G103" s="20"/>
      <c r="H103" s="17"/>
      <c r="I103" s="17"/>
      <c r="J103" s="20"/>
      <c r="K103" s="19"/>
      <c r="L103" s="21" t="str">
        <f>IF($A103="","",SUMIF(Payments!$B$4:$B$1003,$A103,Payments!$C$4:$C$1003))</f>
        <v/>
      </c>
      <c r="M103" s="21" t="str">
        <f t="shared" si="2"/>
        <v/>
      </c>
      <c r="N103" s="21" t="str">
        <f t="shared" si="3"/>
        <v/>
      </c>
      <c r="O103" s="22" t="str">
        <f>IF(OR($J103="",$B103=""),"",$J103+N(IFERROR(INDEX(Clients!$F$4:$F$203,MATCH($B103,Clients!$A$4:$A$203,0)),"")))</f>
        <v/>
      </c>
      <c r="P103" s="18" t="str">
        <f>IF(OR($O103="",N($M103)&lt;=0),"",MAX(0,Settings!$B$5-$O103))</f>
        <v/>
      </c>
      <c r="Q103" s="18" t="str">
        <f>IF($A103="","",IF(N($P103)&gt;0,"Payment overdue",IF(AND(ISNUMBER($G103),$G103&lt;Settings!$B$5,OR($H103="Lead",$H103="Proposal sent",$H103="In progress",$H103="On hold")),"Deadline passed",IF(AND($K103&lt;&gt;"",N($M103)&lt;=0),IF(N($N103)&gt;0,"Invoices paid","Paid in full"),""))))</f>
        <v/>
      </c>
      <c r="R103" s="17"/>
    </row>
    <row r="104" spans="1:18" x14ac:dyDescent="0.3">
      <c r="A104" s="17"/>
      <c r="B104" s="17"/>
      <c r="C104" s="18" t="str">
        <f>IF($B104="","",IFERROR(INDEX(Clients!$C$4:$C$203,MATCH($B104,Clients!$A$4:$A$203,0)),"")&amp;"")</f>
        <v/>
      </c>
      <c r="D104" s="17"/>
      <c r="E104" s="19"/>
      <c r="F104" s="20"/>
      <c r="G104" s="20"/>
      <c r="H104" s="17"/>
      <c r="I104" s="17"/>
      <c r="J104" s="20"/>
      <c r="K104" s="19"/>
      <c r="L104" s="21" t="str">
        <f>IF($A104="","",SUMIF(Payments!$B$4:$B$1003,$A104,Payments!$C$4:$C$1003))</f>
        <v/>
      </c>
      <c r="M104" s="21" t="str">
        <f t="shared" si="2"/>
        <v/>
      </c>
      <c r="N104" s="21" t="str">
        <f t="shared" si="3"/>
        <v/>
      </c>
      <c r="O104" s="22" t="str">
        <f>IF(OR($J104="",$B104=""),"",$J104+N(IFERROR(INDEX(Clients!$F$4:$F$203,MATCH($B104,Clients!$A$4:$A$203,0)),"")))</f>
        <v/>
      </c>
      <c r="P104" s="18" t="str">
        <f>IF(OR($O104="",N($M104)&lt;=0),"",MAX(0,Settings!$B$5-$O104))</f>
        <v/>
      </c>
      <c r="Q104" s="18" t="str">
        <f>IF($A104="","",IF(N($P104)&gt;0,"Payment overdue",IF(AND(ISNUMBER($G104),$G104&lt;Settings!$B$5,OR($H104="Lead",$H104="Proposal sent",$H104="In progress",$H104="On hold")),"Deadline passed",IF(AND($K104&lt;&gt;"",N($M104)&lt;=0),IF(N($N104)&gt;0,"Invoices paid","Paid in full"),""))))</f>
        <v/>
      </c>
      <c r="R104" s="17"/>
    </row>
    <row r="105" spans="1:18" x14ac:dyDescent="0.3">
      <c r="A105" s="17"/>
      <c r="B105" s="17"/>
      <c r="C105" s="18" t="str">
        <f>IF($B105="","",IFERROR(INDEX(Clients!$C$4:$C$203,MATCH($B105,Clients!$A$4:$A$203,0)),"")&amp;"")</f>
        <v/>
      </c>
      <c r="D105" s="17"/>
      <c r="E105" s="19"/>
      <c r="F105" s="20"/>
      <c r="G105" s="20"/>
      <c r="H105" s="17"/>
      <c r="I105" s="17"/>
      <c r="J105" s="20"/>
      <c r="K105" s="19"/>
      <c r="L105" s="21" t="str">
        <f>IF($A105="","",SUMIF(Payments!$B$4:$B$1003,$A105,Payments!$C$4:$C$1003))</f>
        <v/>
      </c>
      <c r="M105" s="21" t="str">
        <f t="shared" si="2"/>
        <v/>
      </c>
      <c r="N105" s="21" t="str">
        <f t="shared" si="3"/>
        <v/>
      </c>
      <c r="O105" s="22" t="str">
        <f>IF(OR($J105="",$B105=""),"",$J105+N(IFERROR(INDEX(Clients!$F$4:$F$203,MATCH($B105,Clients!$A$4:$A$203,0)),"")))</f>
        <v/>
      </c>
      <c r="P105" s="18" t="str">
        <f>IF(OR($O105="",N($M105)&lt;=0),"",MAX(0,Settings!$B$5-$O105))</f>
        <v/>
      </c>
      <c r="Q105" s="18" t="str">
        <f>IF($A105="","",IF(N($P105)&gt;0,"Payment overdue",IF(AND(ISNUMBER($G105),$G105&lt;Settings!$B$5,OR($H105="Lead",$H105="Proposal sent",$H105="In progress",$H105="On hold")),"Deadline passed",IF(AND($K105&lt;&gt;"",N($M105)&lt;=0),IF(N($N105)&gt;0,"Invoices paid","Paid in full"),""))))</f>
        <v/>
      </c>
      <c r="R105" s="17"/>
    </row>
    <row r="106" spans="1:18" x14ac:dyDescent="0.3">
      <c r="A106" s="17"/>
      <c r="B106" s="17"/>
      <c r="C106" s="18" t="str">
        <f>IF($B106="","",IFERROR(INDEX(Clients!$C$4:$C$203,MATCH($B106,Clients!$A$4:$A$203,0)),"")&amp;"")</f>
        <v/>
      </c>
      <c r="D106" s="17"/>
      <c r="E106" s="19"/>
      <c r="F106" s="20"/>
      <c r="G106" s="20"/>
      <c r="H106" s="17"/>
      <c r="I106" s="17"/>
      <c r="J106" s="20"/>
      <c r="K106" s="19"/>
      <c r="L106" s="21" t="str">
        <f>IF($A106="","",SUMIF(Payments!$B$4:$B$1003,$A106,Payments!$C$4:$C$1003))</f>
        <v/>
      </c>
      <c r="M106" s="21" t="str">
        <f t="shared" si="2"/>
        <v/>
      </c>
      <c r="N106" s="21" t="str">
        <f t="shared" si="3"/>
        <v/>
      </c>
      <c r="O106" s="22" t="str">
        <f>IF(OR($J106="",$B106=""),"",$J106+N(IFERROR(INDEX(Clients!$F$4:$F$203,MATCH($B106,Clients!$A$4:$A$203,0)),"")))</f>
        <v/>
      </c>
      <c r="P106" s="18" t="str">
        <f>IF(OR($O106="",N($M106)&lt;=0),"",MAX(0,Settings!$B$5-$O106))</f>
        <v/>
      </c>
      <c r="Q106" s="18" t="str">
        <f>IF($A106="","",IF(N($P106)&gt;0,"Payment overdue",IF(AND(ISNUMBER($G106),$G106&lt;Settings!$B$5,OR($H106="Lead",$H106="Proposal sent",$H106="In progress",$H106="On hold")),"Deadline passed",IF(AND($K106&lt;&gt;"",N($M106)&lt;=0),IF(N($N106)&gt;0,"Invoices paid","Paid in full"),""))))</f>
        <v/>
      </c>
      <c r="R106" s="17"/>
    </row>
    <row r="107" spans="1:18" x14ac:dyDescent="0.3">
      <c r="A107" s="17"/>
      <c r="B107" s="17"/>
      <c r="C107" s="18" t="str">
        <f>IF($B107="","",IFERROR(INDEX(Clients!$C$4:$C$203,MATCH($B107,Clients!$A$4:$A$203,0)),"")&amp;"")</f>
        <v/>
      </c>
      <c r="D107" s="17"/>
      <c r="E107" s="19"/>
      <c r="F107" s="20"/>
      <c r="G107" s="20"/>
      <c r="H107" s="17"/>
      <c r="I107" s="17"/>
      <c r="J107" s="20"/>
      <c r="K107" s="19"/>
      <c r="L107" s="21" t="str">
        <f>IF($A107="","",SUMIF(Payments!$B$4:$B$1003,$A107,Payments!$C$4:$C$1003))</f>
        <v/>
      </c>
      <c r="M107" s="21" t="str">
        <f t="shared" si="2"/>
        <v/>
      </c>
      <c r="N107" s="21" t="str">
        <f t="shared" si="3"/>
        <v/>
      </c>
      <c r="O107" s="22" t="str">
        <f>IF(OR($J107="",$B107=""),"",$J107+N(IFERROR(INDEX(Clients!$F$4:$F$203,MATCH($B107,Clients!$A$4:$A$203,0)),"")))</f>
        <v/>
      </c>
      <c r="P107" s="18" t="str">
        <f>IF(OR($O107="",N($M107)&lt;=0),"",MAX(0,Settings!$B$5-$O107))</f>
        <v/>
      </c>
      <c r="Q107" s="18" t="str">
        <f>IF($A107="","",IF(N($P107)&gt;0,"Payment overdue",IF(AND(ISNUMBER($G107),$G107&lt;Settings!$B$5,OR($H107="Lead",$H107="Proposal sent",$H107="In progress",$H107="On hold")),"Deadline passed",IF(AND($K107&lt;&gt;"",N($M107)&lt;=0),IF(N($N107)&gt;0,"Invoices paid","Paid in full"),""))))</f>
        <v/>
      </c>
      <c r="R107" s="17"/>
    </row>
    <row r="108" spans="1:18" x14ac:dyDescent="0.3">
      <c r="A108" s="17"/>
      <c r="B108" s="17"/>
      <c r="C108" s="18" t="str">
        <f>IF($B108="","",IFERROR(INDEX(Clients!$C$4:$C$203,MATCH($B108,Clients!$A$4:$A$203,0)),"")&amp;"")</f>
        <v/>
      </c>
      <c r="D108" s="17"/>
      <c r="E108" s="19"/>
      <c r="F108" s="20"/>
      <c r="G108" s="20"/>
      <c r="H108" s="17"/>
      <c r="I108" s="17"/>
      <c r="J108" s="20"/>
      <c r="K108" s="19"/>
      <c r="L108" s="21" t="str">
        <f>IF($A108="","",SUMIF(Payments!$B$4:$B$1003,$A108,Payments!$C$4:$C$1003))</f>
        <v/>
      </c>
      <c r="M108" s="21" t="str">
        <f t="shared" si="2"/>
        <v/>
      </c>
      <c r="N108" s="21" t="str">
        <f t="shared" si="3"/>
        <v/>
      </c>
      <c r="O108" s="22" t="str">
        <f>IF(OR($J108="",$B108=""),"",$J108+N(IFERROR(INDEX(Clients!$F$4:$F$203,MATCH($B108,Clients!$A$4:$A$203,0)),"")))</f>
        <v/>
      </c>
      <c r="P108" s="18" t="str">
        <f>IF(OR($O108="",N($M108)&lt;=0),"",MAX(0,Settings!$B$5-$O108))</f>
        <v/>
      </c>
      <c r="Q108" s="18" t="str">
        <f>IF($A108="","",IF(N($P108)&gt;0,"Payment overdue",IF(AND(ISNUMBER($G108),$G108&lt;Settings!$B$5,OR($H108="Lead",$H108="Proposal sent",$H108="In progress",$H108="On hold")),"Deadline passed",IF(AND($K108&lt;&gt;"",N($M108)&lt;=0),IF(N($N108)&gt;0,"Invoices paid","Paid in full"),""))))</f>
        <v/>
      </c>
      <c r="R108" s="17"/>
    </row>
    <row r="109" spans="1:18" x14ac:dyDescent="0.3">
      <c r="A109" s="17"/>
      <c r="B109" s="17"/>
      <c r="C109" s="18" t="str">
        <f>IF($B109="","",IFERROR(INDEX(Clients!$C$4:$C$203,MATCH($B109,Clients!$A$4:$A$203,0)),"")&amp;"")</f>
        <v/>
      </c>
      <c r="D109" s="17"/>
      <c r="E109" s="19"/>
      <c r="F109" s="20"/>
      <c r="G109" s="20"/>
      <c r="H109" s="17"/>
      <c r="I109" s="17"/>
      <c r="J109" s="20"/>
      <c r="K109" s="19"/>
      <c r="L109" s="21" t="str">
        <f>IF($A109="","",SUMIF(Payments!$B$4:$B$1003,$A109,Payments!$C$4:$C$1003))</f>
        <v/>
      </c>
      <c r="M109" s="21" t="str">
        <f t="shared" si="2"/>
        <v/>
      </c>
      <c r="N109" s="21" t="str">
        <f t="shared" si="3"/>
        <v/>
      </c>
      <c r="O109" s="22" t="str">
        <f>IF(OR($J109="",$B109=""),"",$J109+N(IFERROR(INDEX(Clients!$F$4:$F$203,MATCH($B109,Clients!$A$4:$A$203,0)),"")))</f>
        <v/>
      </c>
      <c r="P109" s="18" t="str">
        <f>IF(OR($O109="",N($M109)&lt;=0),"",MAX(0,Settings!$B$5-$O109))</f>
        <v/>
      </c>
      <c r="Q109" s="18" t="str">
        <f>IF($A109="","",IF(N($P109)&gt;0,"Payment overdue",IF(AND(ISNUMBER($G109),$G109&lt;Settings!$B$5,OR($H109="Lead",$H109="Proposal sent",$H109="In progress",$H109="On hold")),"Deadline passed",IF(AND($K109&lt;&gt;"",N($M109)&lt;=0),IF(N($N109)&gt;0,"Invoices paid","Paid in full"),""))))</f>
        <v/>
      </c>
      <c r="R109" s="17"/>
    </row>
    <row r="110" spans="1:18" x14ac:dyDescent="0.3">
      <c r="A110" s="17"/>
      <c r="B110" s="17"/>
      <c r="C110" s="18" t="str">
        <f>IF($B110="","",IFERROR(INDEX(Clients!$C$4:$C$203,MATCH($B110,Clients!$A$4:$A$203,0)),"")&amp;"")</f>
        <v/>
      </c>
      <c r="D110" s="17"/>
      <c r="E110" s="19"/>
      <c r="F110" s="20"/>
      <c r="G110" s="20"/>
      <c r="H110" s="17"/>
      <c r="I110" s="17"/>
      <c r="J110" s="20"/>
      <c r="K110" s="19"/>
      <c r="L110" s="21" t="str">
        <f>IF($A110="","",SUMIF(Payments!$B$4:$B$1003,$A110,Payments!$C$4:$C$1003))</f>
        <v/>
      </c>
      <c r="M110" s="21" t="str">
        <f t="shared" si="2"/>
        <v/>
      </c>
      <c r="N110" s="21" t="str">
        <f t="shared" si="3"/>
        <v/>
      </c>
      <c r="O110" s="22" t="str">
        <f>IF(OR($J110="",$B110=""),"",$J110+N(IFERROR(INDEX(Clients!$F$4:$F$203,MATCH($B110,Clients!$A$4:$A$203,0)),"")))</f>
        <v/>
      </c>
      <c r="P110" s="18" t="str">
        <f>IF(OR($O110="",N($M110)&lt;=0),"",MAX(0,Settings!$B$5-$O110))</f>
        <v/>
      </c>
      <c r="Q110" s="18" t="str">
        <f>IF($A110="","",IF(N($P110)&gt;0,"Payment overdue",IF(AND(ISNUMBER($G110),$G110&lt;Settings!$B$5,OR($H110="Lead",$H110="Proposal sent",$H110="In progress",$H110="On hold")),"Deadline passed",IF(AND($K110&lt;&gt;"",N($M110)&lt;=0),IF(N($N110)&gt;0,"Invoices paid","Paid in full"),""))))</f>
        <v/>
      </c>
      <c r="R110" s="17"/>
    </row>
    <row r="111" spans="1:18" x14ac:dyDescent="0.3">
      <c r="A111" s="17"/>
      <c r="B111" s="17"/>
      <c r="C111" s="18" t="str">
        <f>IF($B111="","",IFERROR(INDEX(Clients!$C$4:$C$203,MATCH($B111,Clients!$A$4:$A$203,0)),"")&amp;"")</f>
        <v/>
      </c>
      <c r="D111" s="17"/>
      <c r="E111" s="19"/>
      <c r="F111" s="20"/>
      <c r="G111" s="20"/>
      <c r="H111" s="17"/>
      <c r="I111" s="17"/>
      <c r="J111" s="20"/>
      <c r="K111" s="19"/>
      <c r="L111" s="21" t="str">
        <f>IF($A111="","",SUMIF(Payments!$B$4:$B$1003,$A111,Payments!$C$4:$C$1003))</f>
        <v/>
      </c>
      <c r="M111" s="21" t="str">
        <f t="shared" si="2"/>
        <v/>
      </c>
      <c r="N111" s="21" t="str">
        <f t="shared" si="3"/>
        <v/>
      </c>
      <c r="O111" s="22" t="str">
        <f>IF(OR($J111="",$B111=""),"",$J111+N(IFERROR(INDEX(Clients!$F$4:$F$203,MATCH($B111,Clients!$A$4:$A$203,0)),"")))</f>
        <v/>
      </c>
      <c r="P111" s="18" t="str">
        <f>IF(OR($O111="",N($M111)&lt;=0),"",MAX(0,Settings!$B$5-$O111))</f>
        <v/>
      </c>
      <c r="Q111" s="18" t="str">
        <f>IF($A111="","",IF(N($P111)&gt;0,"Payment overdue",IF(AND(ISNUMBER($G111),$G111&lt;Settings!$B$5,OR($H111="Lead",$H111="Proposal sent",$H111="In progress",$H111="On hold")),"Deadline passed",IF(AND($K111&lt;&gt;"",N($M111)&lt;=0),IF(N($N111)&gt;0,"Invoices paid","Paid in full"),""))))</f>
        <v/>
      </c>
      <c r="R111" s="17"/>
    </row>
    <row r="112" spans="1:18" x14ac:dyDescent="0.3">
      <c r="A112" s="17"/>
      <c r="B112" s="17"/>
      <c r="C112" s="18" t="str">
        <f>IF($B112="","",IFERROR(INDEX(Clients!$C$4:$C$203,MATCH($B112,Clients!$A$4:$A$203,0)),"")&amp;"")</f>
        <v/>
      </c>
      <c r="D112" s="17"/>
      <c r="E112" s="19"/>
      <c r="F112" s="20"/>
      <c r="G112" s="20"/>
      <c r="H112" s="17"/>
      <c r="I112" s="17"/>
      <c r="J112" s="20"/>
      <c r="K112" s="19"/>
      <c r="L112" s="21" t="str">
        <f>IF($A112="","",SUMIF(Payments!$B$4:$B$1003,$A112,Payments!$C$4:$C$1003))</f>
        <v/>
      </c>
      <c r="M112" s="21" t="str">
        <f t="shared" si="2"/>
        <v/>
      </c>
      <c r="N112" s="21" t="str">
        <f t="shared" si="3"/>
        <v/>
      </c>
      <c r="O112" s="22" t="str">
        <f>IF(OR($J112="",$B112=""),"",$J112+N(IFERROR(INDEX(Clients!$F$4:$F$203,MATCH($B112,Clients!$A$4:$A$203,0)),"")))</f>
        <v/>
      </c>
      <c r="P112" s="18" t="str">
        <f>IF(OR($O112="",N($M112)&lt;=0),"",MAX(0,Settings!$B$5-$O112))</f>
        <v/>
      </c>
      <c r="Q112" s="18" t="str">
        <f>IF($A112="","",IF(N($P112)&gt;0,"Payment overdue",IF(AND(ISNUMBER($G112),$G112&lt;Settings!$B$5,OR($H112="Lead",$H112="Proposal sent",$H112="In progress",$H112="On hold")),"Deadline passed",IF(AND($K112&lt;&gt;"",N($M112)&lt;=0),IF(N($N112)&gt;0,"Invoices paid","Paid in full"),""))))</f>
        <v/>
      </c>
      <c r="R112" s="17"/>
    </row>
    <row r="113" spans="1:18" x14ac:dyDescent="0.3">
      <c r="A113" s="17"/>
      <c r="B113" s="17"/>
      <c r="C113" s="18" t="str">
        <f>IF($B113="","",IFERROR(INDEX(Clients!$C$4:$C$203,MATCH($B113,Clients!$A$4:$A$203,0)),"")&amp;"")</f>
        <v/>
      </c>
      <c r="D113" s="17"/>
      <c r="E113" s="19"/>
      <c r="F113" s="20"/>
      <c r="G113" s="20"/>
      <c r="H113" s="17"/>
      <c r="I113" s="17"/>
      <c r="J113" s="20"/>
      <c r="K113" s="19"/>
      <c r="L113" s="21" t="str">
        <f>IF($A113="","",SUMIF(Payments!$B$4:$B$1003,$A113,Payments!$C$4:$C$1003))</f>
        <v/>
      </c>
      <c r="M113" s="21" t="str">
        <f t="shared" si="2"/>
        <v/>
      </c>
      <c r="N113" s="21" t="str">
        <f t="shared" si="3"/>
        <v/>
      </c>
      <c r="O113" s="22" t="str">
        <f>IF(OR($J113="",$B113=""),"",$J113+N(IFERROR(INDEX(Clients!$F$4:$F$203,MATCH($B113,Clients!$A$4:$A$203,0)),"")))</f>
        <v/>
      </c>
      <c r="P113" s="18" t="str">
        <f>IF(OR($O113="",N($M113)&lt;=0),"",MAX(0,Settings!$B$5-$O113))</f>
        <v/>
      </c>
      <c r="Q113" s="18" t="str">
        <f>IF($A113="","",IF(N($P113)&gt;0,"Payment overdue",IF(AND(ISNUMBER($G113),$G113&lt;Settings!$B$5,OR($H113="Lead",$H113="Proposal sent",$H113="In progress",$H113="On hold")),"Deadline passed",IF(AND($K113&lt;&gt;"",N($M113)&lt;=0),IF(N($N113)&gt;0,"Invoices paid","Paid in full"),""))))</f>
        <v/>
      </c>
      <c r="R113" s="17"/>
    </row>
    <row r="114" spans="1:18" x14ac:dyDescent="0.3">
      <c r="A114" s="17"/>
      <c r="B114" s="17"/>
      <c r="C114" s="18" t="str">
        <f>IF($B114="","",IFERROR(INDEX(Clients!$C$4:$C$203,MATCH($B114,Clients!$A$4:$A$203,0)),"")&amp;"")</f>
        <v/>
      </c>
      <c r="D114" s="17"/>
      <c r="E114" s="19"/>
      <c r="F114" s="20"/>
      <c r="G114" s="20"/>
      <c r="H114" s="17"/>
      <c r="I114" s="17"/>
      <c r="J114" s="20"/>
      <c r="K114" s="19"/>
      <c r="L114" s="21" t="str">
        <f>IF($A114="","",SUMIF(Payments!$B$4:$B$1003,$A114,Payments!$C$4:$C$1003))</f>
        <v/>
      </c>
      <c r="M114" s="21" t="str">
        <f t="shared" si="2"/>
        <v/>
      </c>
      <c r="N114" s="21" t="str">
        <f t="shared" si="3"/>
        <v/>
      </c>
      <c r="O114" s="22" t="str">
        <f>IF(OR($J114="",$B114=""),"",$J114+N(IFERROR(INDEX(Clients!$F$4:$F$203,MATCH($B114,Clients!$A$4:$A$203,0)),"")))</f>
        <v/>
      </c>
      <c r="P114" s="18" t="str">
        <f>IF(OR($O114="",N($M114)&lt;=0),"",MAX(0,Settings!$B$5-$O114))</f>
        <v/>
      </c>
      <c r="Q114" s="18" t="str">
        <f>IF($A114="","",IF(N($P114)&gt;0,"Payment overdue",IF(AND(ISNUMBER($G114),$G114&lt;Settings!$B$5,OR($H114="Lead",$H114="Proposal sent",$H114="In progress",$H114="On hold")),"Deadline passed",IF(AND($K114&lt;&gt;"",N($M114)&lt;=0),IF(N($N114)&gt;0,"Invoices paid","Paid in full"),""))))</f>
        <v/>
      </c>
      <c r="R114" s="17"/>
    </row>
    <row r="115" spans="1:18" x14ac:dyDescent="0.3">
      <c r="A115" s="17"/>
      <c r="B115" s="17"/>
      <c r="C115" s="18" t="str">
        <f>IF($B115="","",IFERROR(INDEX(Clients!$C$4:$C$203,MATCH($B115,Clients!$A$4:$A$203,0)),"")&amp;"")</f>
        <v/>
      </c>
      <c r="D115" s="17"/>
      <c r="E115" s="19"/>
      <c r="F115" s="20"/>
      <c r="G115" s="20"/>
      <c r="H115" s="17"/>
      <c r="I115" s="17"/>
      <c r="J115" s="20"/>
      <c r="K115" s="19"/>
      <c r="L115" s="21" t="str">
        <f>IF($A115="","",SUMIF(Payments!$B$4:$B$1003,$A115,Payments!$C$4:$C$1003))</f>
        <v/>
      </c>
      <c r="M115" s="21" t="str">
        <f t="shared" si="2"/>
        <v/>
      </c>
      <c r="N115" s="21" t="str">
        <f t="shared" si="3"/>
        <v/>
      </c>
      <c r="O115" s="22" t="str">
        <f>IF(OR($J115="",$B115=""),"",$J115+N(IFERROR(INDEX(Clients!$F$4:$F$203,MATCH($B115,Clients!$A$4:$A$203,0)),"")))</f>
        <v/>
      </c>
      <c r="P115" s="18" t="str">
        <f>IF(OR($O115="",N($M115)&lt;=0),"",MAX(0,Settings!$B$5-$O115))</f>
        <v/>
      </c>
      <c r="Q115" s="18" t="str">
        <f>IF($A115="","",IF(N($P115)&gt;0,"Payment overdue",IF(AND(ISNUMBER($G115),$G115&lt;Settings!$B$5,OR($H115="Lead",$H115="Proposal sent",$H115="In progress",$H115="On hold")),"Deadline passed",IF(AND($K115&lt;&gt;"",N($M115)&lt;=0),IF(N($N115)&gt;0,"Invoices paid","Paid in full"),""))))</f>
        <v/>
      </c>
      <c r="R115" s="17"/>
    </row>
    <row r="116" spans="1:18" x14ac:dyDescent="0.3">
      <c r="A116" s="17"/>
      <c r="B116" s="17"/>
      <c r="C116" s="18" t="str">
        <f>IF($B116="","",IFERROR(INDEX(Clients!$C$4:$C$203,MATCH($B116,Clients!$A$4:$A$203,0)),"")&amp;"")</f>
        <v/>
      </c>
      <c r="D116" s="17"/>
      <c r="E116" s="19"/>
      <c r="F116" s="20"/>
      <c r="G116" s="20"/>
      <c r="H116" s="17"/>
      <c r="I116" s="17"/>
      <c r="J116" s="20"/>
      <c r="K116" s="19"/>
      <c r="L116" s="21" t="str">
        <f>IF($A116="","",SUMIF(Payments!$B$4:$B$1003,$A116,Payments!$C$4:$C$1003))</f>
        <v/>
      </c>
      <c r="M116" s="21" t="str">
        <f t="shared" si="2"/>
        <v/>
      </c>
      <c r="N116" s="21" t="str">
        <f t="shared" si="3"/>
        <v/>
      </c>
      <c r="O116" s="22" t="str">
        <f>IF(OR($J116="",$B116=""),"",$J116+N(IFERROR(INDEX(Clients!$F$4:$F$203,MATCH($B116,Clients!$A$4:$A$203,0)),"")))</f>
        <v/>
      </c>
      <c r="P116" s="18" t="str">
        <f>IF(OR($O116="",N($M116)&lt;=0),"",MAX(0,Settings!$B$5-$O116))</f>
        <v/>
      </c>
      <c r="Q116" s="18" t="str">
        <f>IF($A116="","",IF(N($P116)&gt;0,"Payment overdue",IF(AND(ISNUMBER($G116),$G116&lt;Settings!$B$5,OR($H116="Lead",$H116="Proposal sent",$H116="In progress",$H116="On hold")),"Deadline passed",IF(AND($K116&lt;&gt;"",N($M116)&lt;=0),IF(N($N116)&gt;0,"Invoices paid","Paid in full"),""))))</f>
        <v/>
      </c>
      <c r="R116" s="17"/>
    </row>
    <row r="117" spans="1:18" x14ac:dyDescent="0.3">
      <c r="A117" s="17"/>
      <c r="B117" s="17"/>
      <c r="C117" s="18" t="str">
        <f>IF($B117="","",IFERROR(INDEX(Clients!$C$4:$C$203,MATCH($B117,Clients!$A$4:$A$203,0)),"")&amp;"")</f>
        <v/>
      </c>
      <c r="D117" s="17"/>
      <c r="E117" s="19"/>
      <c r="F117" s="20"/>
      <c r="G117" s="20"/>
      <c r="H117" s="17"/>
      <c r="I117" s="17"/>
      <c r="J117" s="20"/>
      <c r="K117" s="19"/>
      <c r="L117" s="21" t="str">
        <f>IF($A117="","",SUMIF(Payments!$B$4:$B$1003,$A117,Payments!$C$4:$C$1003))</f>
        <v/>
      </c>
      <c r="M117" s="21" t="str">
        <f t="shared" si="2"/>
        <v/>
      </c>
      <c r="N117" s="21" t="str">
        <f t="shared" si="3"/>
        <v/>
      </c>
      <c r="O117" s="22" t="str">
        <f>IF(OR($J117="",$B117=""),"",$J117+N(IFERROR(INDEX(Clients!$F$4:$F$203,MATCH($B117,Clients!$A$4:$A$203,0)),"")))</f>
        <v/>
      </c>
      <c r="P117" s="18" t="str">
        <f>IF(OR($O117="",N($M117)&lt;=0),"",MAX(0,Settings!$B$5-$O117))</f>
        <v/>
      </c>
      <c r="Q117" s="18" t="str">
        <f>IF($A117="","",IF(N($P117)&gt;0,"Payment overdue",IF(AND(ISNUMBER($G117),$G117&lt;Settings!$B$5,OR($H117="Lead",$H117="Proposal sent",$H117="In progress",$H117="On hold")),"Deadline passed",IF(AND($K117&lt;&gt;"",N($M117)&lt;=0),IF(N($N117)&gt;0,"Invoices paid","Paid in full"),""))))</f>
        <v/>
      </c>
      <c r="R117" s="17"/>
    </row>
    <row r="118" spans="1:18" x14ac:dyDescent="0.3">
      <c r="A118" s="17"/>
      <c r="B118" s="17"/>
      <c r="C118" s="18" t="str">
        <f>IF($B118="","",IFERROR(INDEX(Clients!$C$4:$C$203,MATCH($B118,Clients!$A$4:$A$203,0)),"")&amp;"")</f>
        <v/>
      </c>
      <c r="D118" s="17"/>
      <c r="E118" s="19"/>
      <c r="F118" s="20"/>
      <c r="G118" s="20"/>
      <c r="H118" s="17"/>
      <c r="I118" s="17"/>
      <c r="J118" s="20"/>
      <c r="K118" s="19"/>
      <c r="L118" s="21" t="str">
        <f>IF($A118="","",SUMIF(Payments!$B$4:$B$1003,$A118,Payments!$C$4:$C$1003))</f>
        <v/>
      </c>
      <c r="M118" s="21" t="str">
        <f t="shared" si="2"/>
        <v/>
      </c>
      <c r="N118" s="21" t="str">
        <f t="shared" si="3"/>
        <v/>
      </c>
      <c r="O118" s="22" t="str">
        <f>IF(OR($J118="",$B118=""),"",$J118+N(IFERROR(INDEX(Clients!$F$4:$F$203,MATCH($B118,Clients!$A$4:$A$203,0)),"")))</f>
        <v/>
      </c>
      <c r="P118" s="18" t="str">
        <f>IF(OR($O118="",N($M118)&lt;=0),"",MAX(0,Settings!$B$5-$O118))</f>
        <v/>
      </c>
      <c r="Q118" s="18" t="str">
        <f>IF($A118="","",IF(N($P118)&gt;0,"Payment overdue",IF(AND(ISNUMBER($G118),$G118&lt;Settings!$B$5,OR($H118="Lead",$H118="Proposal sent",$H118="In progress",$H118="On hold")),"Deadline passed",IF(AND($K118&lt;&gt;"",N($M118)&lt;=0),IF(N($N118)&gt;0,"Invoices paid","Paid in full"),""))))</f>
        <v/>
      </c>
      <c r="R118" s="17"/>
    </row>
    <row r="119" spans="1:18" x14ac:dyDescent="0.3">
      <c r="A119" s="17"/>
      <c r="B119" s="17"/>
      <c r="C119" s="18" t="str">
        <f>IF($B119="","",IFERROR(INDEX(Clients!$C$4:$C$203,MATCH($B119,Clients!$A$4:$A$203,0)),"")&amp;"")</f>
        <v/>
      </c>
      <c r="D119" s="17"/>
      <c r="E119" s="19"/>
      <c r="F119" s="20"/>
      <c r="G119" s="20"/>
      <c r="H119" s="17"/>
      <c r="I119" s="17"/>
      <c r="J119" s="20"/>
      <c r="K119" s="19"/>
      <c r="L119" s="21" t="str">
        <f>IF($A119="","",SUMIF(Payments!$B$4:$B$1003,$A119,Payments!$C$4:$C$1003))</f>
        <v/>
      </c>
      <c r="M119" s="21" t="str">
        <f t="shared" si="2"/>
        <v/>
      </c>
      <c r="N119" s="21" t="str">
        <f t="shared" si="3"/>
        <v/>
      </c>
      <c r="O119" s="22" t="str">
        <f>IF(OR($J119="",$B119=""),"",$J119+N(IFERROR(INDEX(Clients!$F$4:$F$203,MATCH($B119,Clients!$A$4:$A$203,0)),"")))</f>
        <v/>
      </c>
      <c r="P119" s="18" t="str">
        <f>IF(OR($O119="",N($M119)&lt;=0),"",MAX(0,Settings!$B$5-$O119))</f>
        <v/>
      </c>
      <c r="Q119" s="18" t="str">
        <f>IF($A119="","",IF(N($P119)&gt;0,"Payment overdue",IF(AND(ISNUMBER($G119),$G119&lt;Settings!$B$5,OR($H119="Lead",$H119="Proposal sent",$H119="In progress",$H119="On hold")),"Deadline passed",IF(AND($K119&lt;&gt;"",N($M119)&lt;=0),IF(N($N119)&gt;0,"Invoices paid","Paid in full"),""))))</f>
        <v/>
      </c>
      <c r="R119" s="17"/>
    </row>
    <row r="120" spans="1:18" x14ac:dyDescent="0.3">
      <c r="A120" s="17"/>
      <c r="B120" s="17"/>
      <c r="C120" s="18" t="str">
        <f>IF($B120="","",IFERROR(INDEX(Clients!$C$4:$C$203,MATCH($B120,Clients!$A$4:$A$203,0)),"")&amp;"")</f>
        <v/>
      </c>
      <c r="D120" s="17"/>
      <c r="E120" s="19"/>
      <c r="F120" s="20"/>
      <c r="G120" s="20"/>
      <c r="H120" s="17"/>
      <c r="I120" s="17"/>
      <c r="J120" s="20"/>
      <c r="K120" s="19"/>
      <c r="L120" s="21" t="str">
        <f>IF($A120="","",SUMIF(Payments!$B$4:$B$1003,$A120,Payments!$C$4:$C$1003))</f>
        <v/>
      </c>
      <c r="M120" s="21" t="str">
        <f t="shared" si="2"/>
        <v/>
      </c>
      <c r="N120" s="21" t="str">
        <f t="shared" si="3"/>
        <v/>
      </c>
      <c r="O120" s="22" t="str">
        <f>IF(OR($J120="",$B120=""),"",$J120+N(IFERROR(INDEX(Clients!$F$4:$F$203,MATCH($B120,Clients!$A$4:$A$203,0)),"")))</f>
        <v/>
      </c>
      <c r="P120" s="18" t="str">
        <f>IF(OR($O120="",N($M120)&lt;=0),"",MAX(0,Settings!$B$5-$O120))</f>
        <v/>
      </c>
      <c r="Q120" s="18" t="str">
        <f>IF($A120="","",IF(N($P120)&gt;0,"Payment overdue",IF(AND(ISNUMBER($G120),$G120&lt;Settings!$B$5,OR($H120="Lead",$H120="Proposal sent",$H120="In progress",$H120="On hold")),"Deadline passed",IF(AND($K120&lt;&gt;"",N($M120)&lt;=0),IF(N($N120)&gt;0,"Invoices paid","Paid in full"),""))))</f>
        <v/>
      </c>
      <c r="R120" s="17"/>
    </row>
    <row r="121" spans="1:18" x14ac:dyDescent="0.3">
      <c r="A121" s="17"/>
      <c r="B121" s="17"/>
      <c r="C121" s="18" t="str">
        <f>IF($B121="","",IFERROR(INDEX(Clients!$C$4:$C$203,MATCH($B121,Clients!$A$4:$A$203,0)),"")&amp;"")</f>
        <v/>
      </c>
      <c r="D121" s="17"/>
      <c r="E121" s="19"/>
      <c r="F121" s="20"/>
      <c r="G121" s="20"/>
      <c r="H121" s="17"/>
      <c r="I121" s="17"/>
      <c r="J121" s="20"/>
      <c r="K121" s="19"/>
      <c r="L121" s="21" t="str">
        <f>IF($A121="","",SUMIF(Payments!$B$4:$B$1003,$A121,Payments!$C$4:$C$1003))</f>
        <v/>
      </c>
      <c r="M121" s="21" t="str">
        <f t="shared" si="2"/>
        <v/>
      </c>
      <c r="N121" s="21" t="str">
        <f t="shared" si="3"/>
        <v/>
      </c>
      <c r="O121" s="22" t="str">
        <f>IF(OR($J121="",$B121=""),"",$J121+N(IFERROR(INDEX(Clients!$F$4:$F$203,MATCH($B121,Clients!$A$4:$A$203,0)),"")))</f>
        <v/>
      </c>
      <c r="P121" s="18" t="str">
        <f>IF(OR($O121="",N($M121)&lt;=0),"",MAX(0,Settings!$B$5-$O121))</f>
        <v/>
      </c>
      <c r="Q121" s="18" t="str">
        <f>IF($A121="","",IF(N($P121)&gt;0,"Payment overdue",IF(AND(ISNUMBER($G121),$G121&lt;Settings!$B$5,OR($H121="Lead",$H121="Proposal sent",$H121="In progress",$H121="On hold")),"Deadline passed",IF(AND($K121&lt;&gt;"",N($M121)&lt;=0),IF(N($N121)&gt;0,"Invoices paid","Paid in full"),""))))</f>
        <v/>
      </c>
      <c r="R121" s="17"/>
    </row>
    <row r="122" spans="1:18" x14ac:dyDescent="0.3">
      <c r="A122" s="17"/>
      <c r="B122" s="17"/>
      <c r="C122" s="18" t="str">
        <f>IF($B122="","",IFERROR(INDEX(Clients!$C$4:$C$203,MATCH($B122,Clients!$A$4:$A$203,0)),"")&amp;"")</f>
        <v/>
      </c>
      <c r="D122" s="17"/>
      <c r="E122" s="19"/>
      <c r="F122" s="20"/>
      <c r="G122" s="20"/>
      <c r="H122" s="17"/>
      <c r="I122" s="17"/>
      <c r="J122" s="20"/>
      <c r="K122" s="19"/>
      <c r="L122" s="21" t="str">
        <f>IF($A122="","",SUMIF(Payments!$B$4:$B$1003,$A122,Payments!$C$4:$C$1003))</f>
        <v/>
      </c>
      <c r="M122" s="21" t="str">
        <f t="shared" si="2"/>
        <v/>
      </c>
      <c r="N122" s="21" t="str">
        <f t="shared" si="3"/>
        <v/>
      </c>
      <c r="O122" s="22" t="str">
        <f>IF(OR($J122="",$B122=""),"",$J122+N(IFERROR(INDEX(Clients!$F$4:$F$203,MATCH($B122,Clients!$A$4:$A$203,0)),"")))</f>
        <v/>
      </c>
      <c r="P122" s="18" t="str">
        <f>IF(OR($O122="",N($M122)&lt;=0),"",MAX(0,Settings!$B$5-$O122))</f>
        <v/>
      </c>
      <c r="Q122" s="18" t="str">
        <f>IF($A122="","",IF(N($P122)&gt;0,"Payment overdue",IF(AND(ISNUMBER($G122),$G122&lt;Settings!$B$5,OR($H122="Lead",$H122="Proposal sent",$H122="In progress",$H122="On hold")),"Deadline passed",IF(AND($K122&lt;&gt;"",N($M122)&lt;=0),IF(N($N122)&gt;0,"Invoices paid","Paid in full"),""))))</f>
        <v/>
      </c>
      <c r="R122" s="17"/>
    </row>
    <row r="123" spans="1:18" x14ac:dyDescent="0.3">
      <c r="A123" s="17"/>
      <c r="B123" s="17"/>
      <c r="C123" s="18" t="str">
        <f>IF($B123="","",IFERROR(INDEX(Clients!$C$4:$C$203,MATCH($B123,Clients!$A$4:$A$203,0)),"")&amp;"")</f>
        <v/>
      </c>
      <c r="D123" s="17"/>
      <c r="E123" s="19"/>
      <c r="F123" s="20"/>
      <c r="G123" s="20"/>
      <c r="H123" s="17"/>
      <c r="I123" s="17"/>
      <c r="J123" s="20"/>
      <c r="K123" s="19"/>
      <c r="L123" s="21" t="str">
        <f>IF($A123="","",SUMIF(Payments!$B$4:$B$1003,$A123,Payments!$C$4:$C$1003))</f>
        <v/>
      </c>
      <c r="M123" s="21" t="str">
        <f t="shared" si="2"/>
        <v/>
      </c>
      <c r="N123" s="21" t="str">
        <f t="shared" si="3"/>
        <v/>
      </c>
      <c r="O123" s="22" t="str">
        <f>IF(OR($J123="",$B123=""),"",$J123+N(IFERROR(INDEX(Clients!$F$4:$F$203,MATCH($B123,Clients!$A$4:$A$203,0)),"")))</f>
        <v/>
      </c>
      <c r="P123" s="18" t="str">
        <f>IF(OR($O123="",N($M123)&lt;=0),"",MAX(0,Settings!$B$5-$O123))</f>
        <v/>
      </c>
      <c r="Q123" s="18" t="str">
        <f>IF($A123="","",IF(N($P123)&gt;0,"Payment overdue",IF(AND(ISNUMBER($G123),$G123&lt;Settings!$B$5,OR($H123="Lead",$H123="Proposal sent",$H123="In progress",$H123="On hold")),"Deadline passed",IF(AND($K123&lt;&gt;"",N($M123)&lt;=0),IF(N($N123)&gt;0,"Invoices paid","Paid in full"),""))))</f>
        <v/>
      </c>
      <c r="R123" s="17"/>
    </row>
    <row r="124" spans="1:18" x14ac:dyDescent="0.3">
      <c r="A124" s="17"/>
      <c r="B124" s="17"/>
      <c r="C124" s="18" t="str">
        <f>IF($B124="","",IFERROR(INDEX(Clients!$C$4:$C$203,MATCH($B124,Clients!$A$4:$A$203,0)),"")&amp;"")</f>
        <v/>
      </c>
      <c r="D124" s="17"/>
      <c r="E124" s="19"/>
      <c r="F124" s="20"/>
      <c r="G124" s="20"/>
      <c r="H124" s="17"/>
      <c r="I124" s="17"/>
      <c r="J124" s="20"/>
      <c r="K124" s="19"/>
      <c r="L124" s="21" t="str">
        <f>IF($A124="","",SUMIF(Payments!$B$4:$B$1003,$A124,Payments!$C$4:$C$1003))</f>
        <v/>
      </c>
      <c r="M124" s="21" t="str">
        <f t="shared" si="2"/>
        <v/>
      </c>
      <c r="N124" s="21" t="str">
        <f t="shared" si="3"/>
        <v/>
      </c>
      <c r="O124" s="22" t="str">
        <f>IF(OR($J124="",$B124=""),"",$J124+N(IFERROR(INDEX(Clients!$F$4:$F$203,MATCH($B124,Clients!$A$4:$A$203,0)),"")))</f>
        <v/>
      </c>
      <c r="P124" s="18" t="str">
        <f>IF(OR($O124="",N($M124)&lt;=0),"",MAX(0,Settings!$B$5-$O124))</f>
        <v/>
      </c>
      <c r="Q124" s="18" t="str">
        <f>IF($A124="","",IF(N($P124)&gt;0,"Payment overdue",IF(AND(ISNUMBER($G124),$G124&lt;Settings!$B$5,OR($H124="Lead",$H124="Proposal sent",$H124="In progress",$H124="On hold")),"Deadline passed",IF(AND($K124&lt;&gt;"",N($M124)&lt;=0),IF(N($N124)&gt;0,"Invoices paid","Paid in full"),""))))</f>
        <v/>
      </c>
      <c r="R124" s="17"/>
    </row>
    <row r="125" spans="1:18" x14ac:dyDescent="0.3">
      <c r="A125" s="17"/>
      <c r="B125" s="17"/>
      <c r="C125" s="18" t="str">
        <f>IF($B125="","",IFERROR(INDEX(Clients!$C$4:$C$203,MATCH($B125,Clients!$A$4:$A$203,0)),"")&amp;"")</f>
        <v/>
      </c>
      <c r="D125" s="17"/>
      <c r="E125" s="19"/>
      <c r="F125" s="20"/>
      <c r="G125" s="20"/>
      <c r="H125" s="17"/>
      <c r="I125" s="17"/>
      <c r="J125" s="20"/>
      <c r="K125" s="19"/>
      <c r="L125" s="21" t="str">
        <f>IF($A125="","",SUMIF(Payments!$B$4:$B$1003,$A125,Payments!$C$4:$C$1003))</f>
        <v/>
      </c>
      <c r="M125" s="21" t="str">
        <f t="shared" si="2"/>
        <v/>
      </c>
      <c r="N125" s="21" t="str">
        <f t="shared" si="3"/>
        <v/>
      </c>
      <c r="O125" s="22" t="str">
        <f>IF(OR($J125="",$B125=""),"",$J125+N(IFERROR(INDEX(Clients!$F$4:$F$203,MATCH($B125,Clients!$A$4:$A$203,0)),"")))</f>
        <v/>
      </c>
      <c r="P125" s="18" t="str">
        <f>IF(OR($O125="",N($M125)&lt;=0),"",MAX(0,Settings!$B$5-$O125))</f>
        <v/>
      </c>
      <c r="Q125" s="18" t="str">
        <f>IF($A125="","",IF(N($P125)&gt;0,"Payment overdue",IF(AND(ISNUMBER($G125),$G125&lt;Settings!$B$5,OR($H125="Lead",$H125="Proposal sent",$H125="In progress",$H125="On hold")),"Deadline passed",IF(AND($K125&lt;&gt;"",N($M125)&lt;=0),IF(N($N125)&gt;0,"Invoices paid","Paid in full"),""))))</f>
        <v/>
      </c>
      <c r="R125" s="17"/>
    </row>
    <row r="126" spans="1:18" x14ac:dyDescent="0.3">
      <c r="A126" s="17"/>
      <c r="B126" s="17"/>
      <c r="C126" s="18" t="str">
        <f>IF($B126="","",IFERROR(INDEX(Clients!$C$4:$C$203,MATCH($B126,Clients!$A$4:$A$203,0)),"")&amp;"")</f>
        <v/>
      </c>
      <c r="D126" s="17"/>
      <c r="E126" s="19"/>
      <c r="F126" s="20"/>
      <c r="G126" s="20"/>
      <c r="H126" s="17"/>
      <c r="I126" s="17"/>
      <c r="J126" s="20"/>
      <c r="K126" s="19"/>
      <c r="L126" s="21" t="str">
        <f>IF($A126="","",SUMIF(Payments!$B$4:$B$1003,$A126,Payments!$C$4:$C$1003))</f>
        <v/>
      </c>
      <c r="M126" s="21" t="str">
        <f t="shared" si="2"/>
        <v/>
      </c>
      <c r="N126" s="21" t="str">
        <f t="shared" si="3"/>
        <v/>
      </c>
      <c r="O126" s="22" t="str">
        <f>IF(OR($J126="",$B126=""),"",$J126+N(IFERROR(INDEX(Clients!$F$4:$F$203,MATCH($B126,Clients!$A$4:$A$203,0)),"")))</f>
        <v/>
      </c>
      <c r="P126" s="18" t="str">
        <f>IF(OR($O126="",N($M126)&lt;=0),"",MAX(0,Settings!$B$5-$O126))</f>
        <v/>
      </c>
      <c r="Q126" s="18" t="str">
        <f>IF($A126="","",IF(N($P126)&gt;0,"Payment overdue",IF(AND(ISNUMBER($G126),$G126&lt;Settings!$B$5,OR($H126="Lead",$H126="Proposal sent",$H126="In progress",$H126="On hold")),"Deadline passed",IF(AND($K126&lt;&gt;"",N($M126)&lt;=0),IF(N($N126)&gt;0,"Invoices paid","Paid in full"),""))))</f>
        <v/>
      </c>
      <c r="R126" s="17"/>
    </row>
    <row r="127" spans="1:18" x14ac:dyDescent="0.3">
      <c r="A127" s="17"/>
      <c r="B127" s="17"/>
      <c r="C127" s="18" t="str">
        <f>IF($B127="","",IFERROR(INDEX(Clients!$C$4:$C$203,MATCH($B127,Clients!$A$4:$A$203,0)),"")&amp;"")</f>
        <v/>
      </c>
      <c r="D127" s="17"/>
      <c r="E127" s="19"/>
      <c r="F127" s="20"/>
      <c r="G127" s="20"/>
      <c r="H127" s="17"/>
      <c r="I127" s="17"/>
      <c r="J127" s="20"/>
      <c r="K127" s="19"/>
      <c r="L127" s="21" t="str">
        <f>IF($A127="","",SUMIF(Payments!$B$4:$B$1003,$A127,Payments!$C$4:$C$1003))</f>
        <v/>
      </c>
      <c r="M127" s="21" t="str">
        <f t="shared" si="2"/>
        <v/>
      </c>
      <c r="N127" s="21" t="str">
        <f t="shared" si="3"/>
        <v/>
      </c>
      <c r="O127" s="22" t="str">
        <f>IF(OR($J127="",$B127=""),"",$J127+N(IFERROR(INDEX(Clients!$F$4:$F$203,MATCH($B127,Clients!$A$4:$A$203,0)),"")))</f>
        <v/>
      </c>
      <c r="P127" s="18" t="str">
        <f>IF(OR($O127="",N($M127)&lt;=0),"",MAX(0,Settings!$B$5-$O127))</f>
        <v/>
      </c>
      <c r="Q127" s="18" t="str">
        <f>IF($A127="","",IF(N($P127)&gt;0,"Payment overdue",IF(AND(ISNUMBER($G127),$G127&lt;Settings!$B$5,OR($H127="Lead",$H127="Proposal sent",$H127="In progress",$H127="On hold")),"Deadline passed",IF(AND($K127&lt;&gt;"",N($M127)&lt;=0),IF(N($N127)&gt;0,"Invoices paid","Paid in full"),""))))</f>
        <v/>
      </c>
      <c r="R127" s="17"/>
    </row>
    <row r="128" spans="1:18" x14ac:dyDescent="0.3">
      <c r="A128" s="17"/>
      <c r="B128" s="17"/>
      <c r="C128" s="18" t="str">
        <f>IF($B128="","",IFERROR(INDEX(Clients!$C$4:$C$203,MATCH($B128,Clients!$A$4:$A$203,0)),"")&amp;"")</f>
        <v/>
      </c>
      <c r="D128" s="17"/>
      <c r="E128" s="19"/>
      <c r="F128" s="20"/>
      <c r="G128" s="20"/>
      <c r="H128" s="17"/>
      <c r="I128" s="17"/>
      <c r="J128" s="20"/>
      <c r="K128" s="19"/>
      <c r="L128" s="21" t="str">
        <f>IF($A128="","",SUMIF(Payments!$B$4:$B$1003,$A128,Payments!$C$4:$C$1003))</f>
        <v/>
      </c>
      <c r="M128" s="21" t="str">
        <f t="shared" si="2"/>
        <v/>
      </c>
      <c r="N128" s="21" t="str">
        <f t="shared" si="3"/>
        <v/>
      </c>
      <c r="O128" s="22" t="str">
        <f>IF(OR($J128="",$B128=""),"",$J128+N(IFERROR(INDEX(Clients!$F$4:$F$203,MATCH($B128,Clients!$A$4:$A$203,0)),"")))</f>
        <v/>
      </c>
      <c r="P128" s="18" t="str">
        <f>IF(OR($O128="",N($M128)&lt;=0),"",MAX(0,Settings!$B$5-$O128))</f>
        <v/>
      </c>
      <c r="Q128" s="18" t="str">
        <f>IF($A128="","",IF(N($P128)&gt;0,"Payment overdue",IF(AND(ISNUMBER($G128),$G128&lt;Settings!$B$5,OR($H128="Lead",$H128="Proposal sent",$H128="In progress",$H128="On hold")),"Deadline passed",IF(AND($K128&lt;&gt;"",N($M128)&lt;=0),IF(N($N128)&gt;0,"Invoices paid","Paid in full"),""))))</f>
        <v/>
      </c>
      <c r="R128" s="17"/>
    </row>
    <row r="129" spans="1:18" x14ac:dyDescent="0.3">
      <c r="A129" s="17"/>
      <c r="B129" s="17"/>
      <c r="C129" s="18" t="str">
        <f>IF($B129="","",IFERROR(INDEX(Clients!$C$4:$C$203,MATCH($B129,Clients!$A$4:$A$203,0)),"")&amp;"")</f>
        <v/>
      </c>
      <c r="D129" s="17"/>
      <c r="E129" s="19"/>
      <c r="F129" s="20"/>
      <c r="G129" s="20"/>
      <c r="H129" s="17"/>
      <c r="I129" s="17"/>
      <c r="J129" s="20"/>
      <c r="K129" s="19"/>
      <c r="L129" s="21" t="str">
        <f>IF($A129="","",SUMIF(Payments!$B$4:$B$1003,$A129,Payments!$C$4:$C$1003))</f>
        <v/>
      </c>
      <c r="M129" s="21" t="str">
        <f t="shared" si="2"/>
        <v/>
      </c>
      <c r="N129" s="21" t="str">
        <f t="shared" si="3"/>
        <v/>
      </c>
      <c r="O129" s="22" t="str">
        <f>IF(OR($J129="",$B129=""),"",$J129+N(IFERROR(INDEX(Clients!$F$4:$F$203,MATCH($B129,Clients!$A$4:$A$203,0)),"")))</f>
        <v/>
      </c>
      <c r="P129" s="18" t="str">
        <f>IF(OR($O129="",N($M129)&lt;=0),"",MAX(0,Settings!$B$5-$O129))</f>
        <v/>
      </c>
      <c r="Q129" s="18" t="str">
        <f>IF($A129="","",IF(N($P129)&gt;0,"Payment overdue",IF(AND(ISNUMBER($G129),$G129&lt;Settings!$B$5,OR($H129="Lead",$H129="Proposal sent",$H129="In progress",$H129="On hold")),"Deadline passed",IF(AND($K129&lt;&gt;"",N($M129)&lt;=0),IF(N($N129)&gt;0,"Invoices paid","Paid in full"),""))))</f>
        <v/>
      </c>
      <c r="R129" s="17"/>
    </row>
    <row r="130" spans="1:18" x14ac:dyDescent="0.3">
      <c r="A130" s="17"/>
      <c r="B130" s="17"/>
      <c r="C130" s="18" t="str">
        <f>IF($B130="","",IFERROR(INDEX(Clients!$C$4:$C$203,MATCH($B130,Clients!$A$4:$A$203,0)),"")&amp;"")</f>
        <v/>
      </c>
      <c r="D130" s="17"/>
      <c r="E130" s="19"/>
      <c r="F130" s="20"/>
      <c r="G130" s="20"/>
      <c r="H130" s="17"/>
      <c r="I130" s="17"/>
      <c r="J130" s="20"/>
      <c r="K130" s="19"/>
      <c r="L130" s="21" t="str">
        <f>IF($A130="","",SUMIF(Payments!$B$4:$B$1003,$A130,Payments!$C$4:$C$1003))</f>
        <v/>
      </c>
      <c r="M130" s="21" t="str">
        <f t="shared" si="2"/>
        <v/>
      </c>
      <c r="N130" s="21" t="str">
        <f t="shared" si="3"/>
        <v/>
      </c>
      <c r="O130" s="22" t="str">
        <f>IF(OR($J130="",$B130=""),"",$J130+N(IFERROR(INDEX(Clients!$F$4:$F$203,MATCH($B130,Clients!$A$4:$A$203,0)),"")))</f>
        <v/>
      </c>
      <c r="P130" s="18" t="str">
        <f>IF(OR($O130="",N($M130)&lt;=0),"",MAX(0,Settings!$B$5-$O130))</f>
        <v/>
      </c>
      <c r="Q130" s="18" t="str">
        <f>IF($A130="","",IF(N($P130)&gt;0,"Payment overdue",IF(AND(ISNUMBER($G130),$G130&lt;Settings!$B$5,OR($H130="Lead",$H130="Proposal sent",$H130="In progress",$H130="On hold")),"Deadline passed",IF(AND($K130&lt;&gt;"",N($M130)&lt;=0),IF(N($N130)&gt;0,"Invoices paid","Paid in full"),""))))</f>
        <v/>
      </c>
      <c r="R130" s="17"/>
    </row>
    <row r="131" spans="1:18" x14ac:dyDescent="0.3">
      <c r="A131" s="17"/>
      <c r="B131" s="17"/>
      <c r="C131" s="18" t="str">
        <f>IF($B131="","",IFERROR(INDEX(Clients!$C$4:$C$203,MATCH($B131,Clients!$A$4:$A$203,0)),"")&amp;"")</f>
        <v/>
      </c>
      <c r="D131" s="17"/>
      <c r="E131" s="19"/>
      <c r="F131" s="20"/>
      <c r="G131" s="20"/>
      <c r="H131" s="17"/>
      <c r="I131" s="17"/>
      <c r="J131" s="20"/>
      <c r="K131" s="19"/>
      <c r="L131" s="21" t="str">
        <f>IF($A131="","",SUMIF(Payments!$B$4:$B$1003,$A131,Payments!$C$4:$C$1003))</f>
        <v/>
      </c>
      <c r="M131" s="21" t="str">
        <f t="shared" si="2"/>
        <v/>
      </c>
      <c r="N131" s="21" t="str">
        <f t="shared" si="3"/>
        <v/>
      </c>
      <c r="O131" s="22" t="str">
        <f>IF(OR($J131="",$B131=""),"",$J131+N(IFERROR(INDEX(Clients!$F$4:$F$203,MATCH($B131,Clients!$A$4:$A$203,0)),"")))</f>
        <v/>
      </c>
      <c r="P131" s="18" t="str">
        <f>IF(OR($O131="",N($M131)&lt;=0),"",MAX(0,Settings!$B$5-$O131))</f>
        <v/>
      </c>
      <c r="Q131" s="18" t="str">
        <f>IF($A131="","",IF(N($P131)&gt;0,"Payment overdue",IF(AND(ISNUMBER($G131),$G131&lt;Settings!$B$5,OR($H131="Lead",$H131="Proposal sent",$H131="In progress",$H131="On hold")),"Deadline passed",IF(AND($K131&lt;&gt;"",N($M131)&lt;=0),IF(N($N131)&gt;0,"Invoices paid","Paid in full"),""))))</f>
        <v/>
      </c>
      <c r="R131" s="17"/>
    </row>
    <row r="132" spans="1:18" x14ac:dyDescent="0.3">
      <c r="A132" s="17"/>
      <c r="B132" s="17"/>
      <c r="C132" s="18" t="str">
        <f>IF($B132="","",IFERROR(INDEX(Clients!$C$4:$C$203,MATCH($B132,Clients!$A$4:$A$203,0)),"")&amp;"")</f>
        <v/>
      </c>
      <c r="D132" s="17"/>
      <c r="E132" s="19"/>
      <c r="F132" s="20"/>
      <c r="G132" s="20"/>
      <c r="H132" s="17"/>
      <c r="I132" s="17"/>
      <c r="J132" s="20"/>
      <c r="K132" s="19"/>
      <c r="L132" s="21" t="str">
        <f>IF($A132="","",SUMIF(Payments!$B$4:$B$1003,$A132,Payments!$C$4:$C$1003))</f>
        <v/>
      </c>
      <c r="M132" s="21" t="str">
        <f t="shared" ref="M132:M195" si="4">IF(OR($A132="",$K132=""),"",ROUND(N($K132)-N($L132),2))</f>
        <v/>
      </c>
      <c r="N132" s="21" t="str">
        <f t="shared" ref="N132:N195" si="5">IF(OR($A132="",$E132="",$H132="Cancelled"),"",MAX(0,ROUND(N($E132)-N($K132),2)))</f>
        <v/>
      </c>
      <c r="O132" s="22" t="str">
        <f>IF(OR($J132="",$B132=""),"",$J132+N(IFERROR(INDEX(Clients!$F$4:$F$203,MATCH($B132,Clients!$A$4:$A$203,0)),"")))</f>
        <v/>
      </c>
      <c r="P132" s="18" t="str">
        <f>IF(OR($O132="",N($M132)&lt;=0),"",MAX(0,Settings!$B$5-$O132))</f>
        <v/>
      </c>
      <c r="Q132" s="18" t="str">
        <f>IF($A132="","",IF(N($P132)&gt;0,"Payment overdue",IF(AND(ISNUMBER($G132),$G132&lt;Settings!$B$5,OR($H132="Lead",$H132="Proposal sent",$H132="In progress",$H132="On hold")),"Deadline passed",IF(AND($K132&lt;&gt;"",N($M132)&lt;=0),IF(N($N132)&gt;0,"Invoices paid","Paid in full"),""))))</f>
        <v/>
      </c>
      <c r="R132" s="17"/>
    </row>
    <row r="133" spans="1:18" x14ac:dyDescent="0.3">
      <c r="A133" s="17"/>
      <c r="B133" s="17"/>
      <c r="C133" s="18" t="str">
        <f>IF($B133="","",IFERROR(INDEX(Clients!$C$4:$C$203,MATCH($B133,Clients!$A$4:$A$203,0)),"")&amp;"")</f>
        <v/>
      </c>
      <c r="D133" s="17"/>
      <c r="E133" s="19"/>
      <c r="F133" s="20"/>
      <c r="G133" s="20"/>
      <c r="H133" s="17"/>
      <c r="I133" s="17"/>
      <c r="J133" s="20"/>
      <c r="K133" s="19"/>
      <c r="L133" s="21" t="str">
        <f>IF($A133="","",SUMIF(Payments!$B$4:$B$1003,$A133,Payments!$C$4:$C$1003))</f>
        <v/>
      </c>
      <c r="M133" s="21" t="str">
        <f t="shared" si="4"/>
        <v/>
      </c>
      <c r="N133" s="21" t="str">
        <f t="shared" si="5"/>
        <v/>
      </c>
      <c r="O133" s="22" t="str">
        <f>IF(OR($J133="",$B133=""),"",$J133+N(IFERROR(INDEX(Clients!$F$4:$F$203,MATCH($B133,Clients!$A$4:$A$203,0)),"")))</f>
        <v/>
      </c>
      <c r="P133" s="18" t="str">
        <f>IF(OR($O133="",N($M133)&lt;=0),"",MAX(0,Settings!$B$5-$O133))</f>
        <v/>
      </c>
      <c r="Q133" s="18" t="str">
        <f>IF($A133="","",IF(N($P133)&gt;0,"Payment overdue",IF(AND(ISNUMBER($G133),$G133&lt;Settings!$B$5,OR($H133="Lead",$H133="Proposal sent",$H133="In progress",$H133="On hold")),"Deadline passed",IF(AND($K133&lt;&gt;"",N($M133)&lt;=0),IF(N($N133)&gt;0,"Invoices paid","Paid in full"),""))))</f>
        <v/>
      </c>
      <c r="R133" s="17"/>
    </row>
    <row r="134" spans="1:18" x14ac:dyDescent="0.3">
      <c r="A134" s="17"/>
      <c r="B134" s="17"/>
      <c r="C134" s="18" t="str">
        <f>IF($B134="","",IFERROR(INDEX(Clients!$C$4:$C$203,MATCH($B134,Clients!$A$4:$A$203,0)),"")&amp;"")</f>
        <v/>
      </c>
      <c r="D134" s="17"/>
      <c r="E134" s="19"/>
      <c r="F134" s="20"/>
      <c r="G134" s="20"/>
      <c r="H134" s="17"/>
      <c r="I134" s="17"/>
      <c r="J134" s="20"/>
      <c r="K134" s="19"/>
      <c r="L134" s="21" t="str">
        <f>IF($A134="","",SUMIF(Payments!$B$4:$B$1003,$A134,Payments!$C$4:$C$1003))</f>
        <v/>
      </c>
      <c r="M134" s="21" t="str">
        <f t="shared" si="4"/>
        <v/>
      </c>
      <c r="N134" s="21" t="str">
        <f t="shared" si="5"/>
        <v/>
      </c>
      <c r="O134" s="22" t="str">
        <f>IF(OR($J134="",$B134=""),"",$J134+N(IFERROR(INDEX(Clients!$F$4:$F$203,MATCH($B134,Clients!$A$4:$A$203,0)),"")))</f>
        <v/>
      </c>
      <c r="P134" s="18" t="str">
        <f>IF(OR($O134="",N($M134)&lt;=0),"",MAX(0,Settings!$B$5-$O134))</f>
        <v/>
      </c>
      <c r="Q134" s="18" t="str">
        <f>IF($A134="","",IF(N($P134)&gt;0,"Payment overdue",IF(AND(ISNUMBER($G134),$G134&lt;Settings!$B$5,OR($H134="Lead",$H134="Proposal sent",$H134="In progress",$H134="On hold")),"Deadline passed",IF(AND($K134&lt;&gt;"",N($M134)&lt;=0),IF(N($N134)&gt;0,"Invoices paid","Paid in full"),""))))</f>
        <v/>
      </c>
      <c r="R134" s="17"/>
    </row>
    <row r="135" spans="1:18" x14ac:dyDescent="0.3">
      <c r="A135" s="17"/>
      <c r="B135" s="17"/>
      <c r="C135" s="18" t="str">
        <f>IF($B135="","",IFERROR(INDEX(Clients!$C$4:$C$203,MATCH($B135,Clients!$A$4:$A$203,0)),"")&amp;"")</f>
        <v/>
      </c>
      <c r="D135" s="17"/>
      <c r="E135" s="19"/>
      <c r="F135" s="20"/>
      <c r="G135" s="20"/>
      <c r="H135" s="17"/>
      <c r="I135" s="17"/>
      <c r="J135" s="20"/>
      <c r="K135" s="19"/>
      <c r="L135" s="21" t="str">
        <f>IF($A135="","",SUMIF(Payments!$B$4:$B$1003,$A135,Payments!$C$4:$C$1003))</f>
        <v/>
      </c>
      <c r="M135" s="21" t="str">
        <f t="shared" si="4"/>
        <v/>
      </c>
      <c r="N135" s="21" t="str">
        <f t="shared" si="5"/>
        <v/>
      </c>
      <c r="O135" s="22" t="str">
        <f>IF(OR($J135="",$B135=""),"",$J135+N(IFERROR(INDEX(Clients!$F$4:$F$203,MATCH($B135,Clients!$A$4:$A$203,0)),"")))</f>
        <v/>
      </c>
      <c r="P135" s="18" t="str">
        <f>IF(OR($O135="",N($M135)&lt;=0),"",MAX(0,Settings!$B$5-$O135))</f>
        <v/>
      </c>
      <c r="Q135" s="18" t="str">
        <f>IF($A135="","",IF(N($P135)&gt;0,"Payment overdue",IF(AND(ISNUMBER($G135),$G135&lt;Settings!$B$5,OR($H135="Lead",$H135="Proposal sent",$H135="In progress",$H135="On hold")),"Deadline passed",IF(AND($K135&lt;&gt;"",N($M135)&lt;=0),IF(N($N135)&gt;0,"Invoices paid","Paid in full"),""))))</f>
        <v/>
      </c>
      <c r="R135" s="17"/>
    </row>
    <row r="136" spans="1:18" x14ac:dyDescent="0.3">
      <c r="A136" s="17"/>
      <c r="B136" s="17"/>
      <c r="C136" s="18" t="str">
        <f>IF($B136="","",IFERROR(INDEX(Clients!$C$4:$C$203,MATCH($B136,Clients!$A$4:$A$203,0)),"")&amp;"")</f>
        <v/>
      </c>
      <c r="D136" s="17"/>
      <c r="E136" s="19"/>
      <c r="F136" s="20"/>
      <c r="G136" s="20"/>
      <c r="H136" s="17"/>
      <c r="I136" s="17"/>
      <c r="J136" s="20"/>
      <c r="K136" s="19"/>
      <c r="L136" s="21" t="str">
        <f>IF($A136="","",SUMIF(Payments!$B$4:$B$1003,$A136,Payments!$C$4:$C$1003))</f>
        <v/>
      </c>
      <c r="M136" s="21" t="str">
        <f t="shared" si="4"/>
        <v/>
      </c>
      <c r="N136" s="21" t="str">
        <f t="shared" si="5"/>
        <v/>
      </c>
      <c r="O136" s="22" t="str">
        <f>IF(OR($J136="",$B136=""),"",$J136+N(IFERROR(INDEX(Clients!$F$4:$F$203,MATCH($B136,Clients!$A$4:$A$203,0)),"")))</f>
        <v/>
      </c>
      <c r="P136" s="18" t="str">
        <f>IF(OR($O136="",N($M136)&lt;=0),"",MAX(0,Settings!$B$5-$O136))</f>
        <v/>
      </c>
      <c r="Q136" s="18" t="str">
        <f>IF($A136="","",IF(N($P136)&gt;0,"Payment overdue",IF(AND(ISNUMBER($G136),$G136&lt;Settings!$B$5,OR($H136="Lead",$H136="Proposal sent",$H136="In progress",$H136="On hold")),"Deadline passed",IF(AND($K136&lt;&gt;"",N($M136)&lt;=0),IF(N($N136)&gt;0,"Invoices paid","Paid in full"),""))))</f>
        <v/>
      </c>
      <c r="R136" s="17"/>
    </row>
    <row r="137" spans="1:18" x14ac:dyDescent="0.3">
      <c r="A137" s="17"/>
      <c r="B137" s="17"/>
      <c r="C137" s="18" t="str">
        <f>IF($B137="","",IFERROR(INDEX(Clients!$C$4:$C$203,MATCH($B137,Clients!$A$4:$A$203,0)),"")&amp;"")</f>
        <v/>
      </c>
      <c r="D137" s="17"/>
      <c r="E137" s="19"/>
      <c r="F137" s="20"/>
      <c r="G137" s="20"/>
      <c r="H137" s="17"/>
      <c r="I137" s="17"/>
      <c r="J137" s="20"/>
      <c r="K137" s="19"/>
      <c r="L137" s="21" t="str">
        <f>IF($A137="","",SUMIF(Payments!$B$4:$B$1003,$A137,Payments!$C$4:$C$1003))</f>
        <v/>
      </c>
      <c r="M137" s="21" t="str">
        <f t="shared" si="4"/>
        <v/>
      </c>
      <c r="N137" s="21" t="str">
        <f t="shared" si="5"/>
        <v/>
      </c>
      <c r="O137" s="22" t="str">
        <f>IF(OR($J137="",$B137=""),"",$J137+N(IFERROR(INDEX(Clients!$F$4:$F$203,MATCH($B137,Clients!$A$4:$A$203,0)),"")))</f>
        <v/>
      </c>
      <c r="P137" s="18" t="str">
        <f>IF(OR($O137="",N($M137)&lt;=0),"",MAX(0,Settings!$B$5-$O137))</f>
        <v/>
      </c>
      <c r="Q137" s="18" t="str">
        <f>IF($A137="","",IF(N($P137)&gt;0,"Payment overdue",IF(AND(ISNUMBER($G137),$G137&lt;Settings!$B$5,OR($H137="Lead",$H137="Proposal sent",$H137="In progress",$H137="On hold")),"Deadline passed",IF(AND($K137&lt;&gt;"",N($M137)&lt;=0),IF(N($N137)&gt;0,"Invoices paid","Paid in full"),""))))</f>
        <v/>
      </c>
      <c r="R137" s="17"/>
    </row>
    <row r="138" spans="1:18" x14ac:dyDescent="0.3">
      <c r="A138" s="17"/>
      <c r="B138" s="17"/>
      <c r="C138" s="18" t="str">
        <f>IF($B138="","",IFERROR(INDEX(Clients!$C$4:$C$203,MATCH($B138,Clients!$A$4:$A$203,0)),"")&amp;"")</f>
        <v/>
      </c>
      <c r="D138" s="17"/>
      <c r="E138" s="19"/>
      <c r="F138" s="20"/>
      <c r="G138" s="20"/>
      <c r="H138" s="17"/>
      <c r="I138" s="17"/>
      <c r="J138" s="20"/>
      <c r="K138" s="19"/>
      <c r="L138" s="21" t="str">
        <f>IF($A138="","",SUMIF(Payments!$B$4:$B$1003,$A138,Payments!$C$4:$C$1003))</f>
        <v/>
      </c>
      <c r="M138" s="21" t="str">
        <f t="shared" si="4"/>
        <v/>
      </c>
      <c r="N138" s="21" t="str">
        <f t="shared" si="5"/>
        <v/>
      </c>
      <c r="O138" s="22" t="str">
        <f>IF(OR($J138="",$B138=""),"",$J138+N(IFERROR(INDEX(Clients!$F$4:$F$203,MATCH($B138,Clients!$A$4:$A$203,0)),"")))</f>
        <v/>
      </c>
      <c r="P138" s="18" t="str">
        <f>IF(OR($O138="",N($M138)&lt;=0),"",MAX(0,Settings!$B$5-$O138))</f>
        <v/>
      </c>
      <c r="Q138" s="18" t="str">
        <f>IF($A138="","",IF(N($P138)&gt;0,"Payment overdue",IF(AND(ISNUMBER($G138),$G138&lt;Settings!$B$5,OR($H138="Lead",$H138="Proposal sent",$H138="In progress",$H138="On hold")),"Deadline passed",IF(AND($K138&lt;&gt;"",N($M138)&lt;=0),IF(N($N138)&gt;0,"Invoices paid","Paid in full"),""))))</f>
        <v/>
      </c>
      <c r="R138" s="17"/>
    </row>
    <row r="139" spans="1:18" x14ac:dyDescent="0.3">
      <c r="A139" s="17"/>
      <c r="B139" s="17"/>
      <c r="C139" s="18" t="str">
        <f>IF($B139="","",IFERROR(INDEX(Clients!$C$4:$C$203,MATCH($B139,Clients!$A$4:$A$203,0)),"")&amp;"")</f>
        <v/>
      </c>
      <c r="D139" s="17"/>
      <c r="E139" s="19"/>
      <c r="F139" s="20"/>
      <c r="G139" s="20"/>
      <c r="H139" s="17"/>
      <c r="I139" s="17"/>
      <c r="J139" s="20"/>
      <c r="K139" s="19"/>
      <c r="L139" s="21" t="str">
        <f>IF($A139="","",SUMIF(Payments!$B$4:$B$1003,$A139,Payments!$C$4:$C$1003))</f>
        <v/>
      </c>
      <c r="M139" s="21" t="str">
        <f t="shared" si="4"/>
        <v/>
      </c>
      <c r="N139" s="21" t="str">
        <f t="shared" si="5"/>
        <v/>
      </c>
      <c r="O139" s="22" t="str">
        <f>IF(OR($J139="",$B139=""),"",$J139+N(IFERROR(INDEX(Clients!$F$4:$F$203,MATCH($B139,Clients!$A$4:$A$203,0)),"")))</f>
        <v/>
      </c>
      <c r="P139" s="18" t="str">
        <f>IF(OR($O139="",N($M139)&lt;=0),"",MAX(0,Settings!$B$5-$O139))</f>
        <v/>
      </c>
      <c r="Q139" s="18" t="str">
        <f>IF($A139="","",IF(N($P139)&gt;0,"Payment overdue",IF(AND(ISNUMBER($G139),$G139&lt;Settings!$B$5,OR($H139="Lead",$H139="Proposal sent",$H139="In progress",$H139="On hold")),"Deadline passed",IF(AND($K139&lt;&gt;"",N($M139)&lt;=0),IF(N($N139)&gt;0,"Invoices paid","Paid in full"),""))))</f>
        <v/>
      </c>
      <c r="R139" s="17"/>
    </row>
    <row r="140" spans="1:18" x14ac:dyDescent="0.3">
      <c r="A140" s="17"/>
      <c r="B140" s="17"/>
      <c r="C140" s="18" t="str">
        <f>IF($B140="","",IFERROR(INDEX(Clients!$C$4:$C$203,MATCH($B140,Clients!$A$4:$A$203,0)),"")&amp;"")</f>
        <v/>
      </c>
      <c r="D140" s="17"/>
      <c r="E140" s="19"/>
      <c r="F140" s="20"/>
      <c r="G140" s="20"/>
      <c r="H140" s="17"/>
      <c r="I140" s="17"/>
      <c r="J140" s="20"/>
      <c r="K140" s="19"/>
      <c r="L140" s="21" t="str">
        <f>IF($A140="","",SUMIF(Payments!$B$4:$B$1003,$A140,Payments!$C$4:$C$1003))</f>
        <v/>
      </c>
      <c r="M140" s="21" t="str">
        <f t="shared" si="4"/>
        <v/>
      </c>
      <c r="N140" s="21" t="str">
        <f t="shared" si="5"/>
        <v/>
      </c>
      <c r="O140" s="22" t="str">
        <f>IF(OR($J140="",$B140=""),"",$J140+N(IFERROR(INDEX(Clients!$F$4:$F$203,MATCH($B140,Clients!$A$4:$A$203,0)),"")))</f>
        <v/>
      </c>
      <c r="P140" s="18" t="str">
        <f>IF(OR($O140="",N($M140)&lt;=0),"",MAX(0,Settings!$B$5-$O140))</f>
        <v/>
      </c>
      <c r="Q140" s="18" t="str">
        <f>IF($A140="","",IF(N($P140)&gt;0,"Payment overdue",IF(AND(ISNUMBER($G140),$G140&lt;Settings!$B$5,OR($H140="Lead",$H140="Proposal sent",$H140="In progress",$H140="On hold")),"Deadline passed",IF(AND($K140&lt;&gt;"",N($M140)&lt;=0),IF(N($N140)&gt;0,"Invoices paid","Paid in full"),""))))</f>
        <v/>
      </c>
      <c r="R140" s="17"/>
    </row>
    <row r="141" spans="1:18" x14ac:dyDescent="0.3">
      <c r="A141" s="17"/>
      <c r="B141" s="17"/>
      <c r="C141" s="18" t="str">
        <f>IF($B141="","",IFERROR(INDEX(Clients!$C$4:$C$203,MATCH($B141,Clients!$A$4:$A$203,0)),"")&amp;"")</f>
        <v/>
      </c>
      <c r="D141" s="17"/>
      <c r="E141" s="19"/>
      <c r="F141" s="20"/>
      <c r="G141" s="20"/>
      <c r="H141" s="17"/>
      <c r="I141" s="17"/>
      <c r="J141" s="20"/>
      <c r="K141" s="19"/>
      <c r="L141" s="21" t="str">
        <f>IF($A141="","",SUMIF(Payments!$B$4:$B$1003,$A141,Payments!$C$4:$C$1003))</f>
        <v/>
      </c>
      <c r="M141" s="21" t="str">
        <f t="shared" si="4"/>
        <v/>
      </c>
      <c r="N141" s="21" t="str">
        <f t="shared" si="5"/>
        <v/>
      </c>
      <c r="O141" s="22" t="str">
        <f>IF(OR($J141="",$B141=""),"",$J141+N(IFERROR(INDEX(Clients!$F$4:$F$203,MATCH($B141,Clients!$A$4:$A$203,0)),"")))</f>
        <v/>
      </c>
      <c r="P141" s="18" t="str">
        <f>IF(OR($O141="",N($M141)&lt;=0),"",MAX(0,Settings!$B$5-$O141))</f>
        <v/>
      </c>
      <c r="Q141" s="18" t="str">
        <f>IF($A141="","",IF(N($P141)&gt;0,"Payment overdue",IF(AND(ISNUMBER($G141),$G141&lt;Settings!$B$5,OR($H141="Lead",$H141="Proposal sent",$H141="In progress",$H141="On hold")),"Deadline passed",IF(AND($K141&lt;&gt;"",N($M141)&lt;=0),IF(N($N141)&gt;0,"Invoices paid","Paid in full"),""))))</f>
        <v/>
      </c>
      <c r="R141" s="17"/>
    </row>
    <row r="142" spans="1:18" x14ac:dyDescent="0.3">
      <c r="A142" s="17"/>
      <c r="B142" s="17"/>
      <c r="C142" s="18" t="str">
        <f>IF($B142="","",IFERROR(INDEX(Clients!$C$4:$C$203,MATCH($B142,Clients!$A$4:$A$203,0)),"")&amp;"")</f>
        <v/>
      </c>
      <c r="D142" s="17"/>
      <c r="E142" s="19"/>
      <c r="F142" s="20"/>
      <c r="G142" s="20"/>
      <c r="H142" s="17"/>
      <c r="I142" s="17"/>
      <c r="J142" s="20"/>
      <c r="K142" s="19"/>
      <c r="L142" s="21" t="str">
        <f>IF($A142="","",SUMIF(Payments!$B$4:$B$1003,$A142,Payments!$C$4:$C$1003))</f>
        <v/>
      </c>
      <c r="M142" s="21" t="str">
        <f t="shared" si="4"/>
        <v/>
      </c>
      <c r="N142" s="21" t="str">
        <f t="shared" si="5"/>
        <v/>
      </c>
      <c r="O142" s="22" t="str">
        <f>IF(OR($J142="",$B142=""),"",$J142+N(IFERROR(INDEX(Clients!$F$4:$F$203,MATCH($B142,Clients!$A$4:$A$203,0)),"")))</f>
        <v/>
      </c>
      <c r="P142" s="18" t="str">
        <f>IF(OR($O142="",N($M142)&lt;=0),"",MAX(0,Settings!$B$5-$O142))</f>
        <v/>
      </c>
      <c r="Q142" s="18" t="str">
        <f>IF($A142="","",IF(N($P142)&gt;0,"Payment overdue",IF(AND(ISNUMBER($G142),$G142&lt;Settings!$B$5,OR($H142="Lead",$H142="Proposal sent",$H142="In progress",$H142="On hold")),"Deadline passed",IF(AND($K142&lt;&gt;"",N($M142)&lt;=0),IF(N($N142)&gt;0,"Invoices paid","Paid in full"),""))))</f>
        <v/>
      </c>
      <c r="R142" s="17"/>
    </row>
    <row r="143" spans="1:18" x14ac:dyDescent="0.3">
      <c r="A143" s="17"/>
      <c r="B143" s="17"/>
      <c r="C143" s="18" t="str">
        <f>IF($B143="","",IFERROR(INDEX(Clients!$C$4:$C$203,MATCH($B143,Clients!$A$4:$A$203,0)),"")&amp;"")</f>
        <v/>
      </c>
      <c r="D143" s="17"/>
      <c r="E143" s="19"/>
      <c r="F143" s="20"/>
      <c r="G143" s="20"/>
      <c r="H143" s="17"/>
      <c r="I143" s="17"/>
      <c r="J143" s="20"/>
      <c r="K143" s="19"/>
      <c r="L143" s="21" t="str">
        <f>IF($A143="","",SUMIF(Payments!$B$4:$B$1003,$A143,Payments!$C$4:$C$1003))</f>
        <v/>
      </c>
      <c r="M143" s="21" t="str">
        <f t="shared" si="4"/>
        <v/>
      </c>
      <c r="N143" s="21" t="str">
        <f t="shared" si="5"/>
        <v/>
      </c>
      <c r="O143" s="22" t="str">
        <f>IF(OR($J143="",$B143=""),"",$J143+N(IFERROR(INDEX(Clients!$F$4:$F$203,MATCH($B143,Clients!$A$4:$A$203,0)),"")))</f>
        <v/>
      </c>
      <c r="P143" s="18" t="str">
        <f>IF(OR($O143="",N($M143)&lt;=0),"",MAX(0,Settings!$B$5-$O143))</f>
        <v/>
      </c>
      <c r="Q143" s="18" t="str">
        <f>IF($A143="","",IF(N($P143)&gt;0,"Payment overdue",IF(AND(ISNUMBER($G143),$G143&lt;Settings!$B$5,OR($H143="Lead",$H143="Proposal sent",$H143="In progress",$H143="On hold")),"Deadline passed",IF(AND($K143&lt;&gt;"",N($M143)&lt;=0),IF(N($N143)&gt;0,"Invoices paid","Paid in full"),""))))</f>
        <v/>
      </c>
      <c r="R143" s="17"/>
    </row>
    <row r="144" spans="1:18" x14ac:dyDescent="0.3">
      <c r="A144" s="17"/>
      <c r="B144" s="17"/>
      <c r="C144" s="18" t="str">
        <f>IF($B144="","",IFERROR(INDEX(Clients!$C$4:$C$203,MATCH($B144,Clients!$A$4:$A$203,0)),"")&amp;"")</f>
        <v/>
      </c>
      <c r="D144" s="17"/>
      <c r="E144" s="19"/>
      <c r="F144" s="20"/>
      <c r="G144" s="20"/>
      <c r="H144" s="17"/>
      <c r="I144" s="17"/>
      <c r="J144" s="20"/>
      <c r="K144" s="19"/>
      <c r="L144" s="21" t="str">
        <f>IF($A144="","",SUMIF(Payments!$B$4:$B$1003,$A144,Payments!$C$4:$C$1003))</f>
        <v/>
      </c>
      <c r="M144" s="21" t="str">
        <f t="shared" si="4"/>
        <v/>
      </c>
      <c r="N144" s="21" t="str">
        <f t="shared" si="5"/>
        <v/>
      </c>
      <c r="O144" s="22" t="str">
        <f>IF(OR($J144="",$B144=""),"",$J144+N(IFERROR(INDEX(Clients!$F$4:$F$203,MATCH($B144,Clients!$A$4:$A$203,0)),"")))</f>
        <v/>
      </c>
      <c r="P144" s="18" t="str">
        <f>IF(OR($O144="",N($M144)&lt;=0),"",MAX(0,Settings!$B$5-$O144))</f>
        <v/>
      </c>
      <c r="Q144" s="18" t="str">
        <f>IF($A144="","",IF(N($P144)&gt;0,"Payment overdue",IF(AND(ISNUMBER($G144),$G144&lt;Settings!$B$5,OR($H144="Lead",$H144="Proposal sent",$H144="In progress",$H144="On hold")),"Deadline passed",IF(AND($K144&lt;&gt;"",N($M144)&lt;=0),IF(N($N144)&gt;0,"Invoices paid","Paid in full"),""))))</f>
        <v/>
      </c>
      <c r="R144" s="17"/>
    </row>
    <row r="145" spans="1:18" x14ac:dyDescent="0.3">
      <c r="A145" s="17"/>
      <c r="B145" s="17"/>
      <c r="C145" s="18" t="str">
        <f>IF($B145="","",IFERROR(INDEX(Clients!$C$4:$C$203,MATCH($B145,Clients!$A$4:$A$203,0)),"")&amp;"")</f>
        <v/>
      </c>
      <c r="D145" s="17"/>
      <c r="E145" s="19"/>
      <c r="F145" s="20"/>
      <c r="G145" s="20"/>
      <c r="H145" s="17"/>
      <c r="I145" s="17"/>
      <c r="J145" s="20"/>
      <c r="K145" s="19"/>
      <c r="L145" s="21" t="str">
        <f>IF($A145="","",SUMIF(Payments!$B$4:$B$1003,$A145,Payments!$C$4:$C$1003))</f>
        <v/>
      </c>
      <c r="M145" s="21" t="str">
        <f t="shared" si="4"/>
        <v/>
      </c>
      <c r="N145" s="21" t="str">
        <f t="shared" si="5"/>
        <v/>
      </c>
      <c r="O145" s="22" t="str">
        <f>IF(OR($J145="",$B145=""),"",$J145+N(IFERROR(INDEX(Clients!$F$4:$F$203,MATCH($B145,Clients!$A$4:$A$203,0)),"")))</f>
        <v/>
      </c>
      <c r="P145" s="18" t="str">
        <f>IF(OR($O145="",N($M145)&lt;=0),"",MAX(0,Settings!$B$5-$O145))</f>
        <v/>
      </c>
      <c r="Q145" s="18" t="str">
        <f>IF($A145="","",IF(N($P145)&gt;0,"Payment overdue",IF(AND(ISNUMBER($G145),$G145&lt;Settings!$B$5,OR($H145="Lead",$H145="Proposal sent",$H145="In progress",$H145="On hold")),"Deadline passed",IF(AND($K145&lt;&gt;"",N($M145)&lt;=0),IF(N($N145)&gt;0,"Invoices paid","Paid in full"),""))))</f>
        <v/>
      </c>
      <c r="R145" s="17"/>
    </row>
    <row r="146" spans="1:18" x14ac:dyDescent="0.3">
      <c r="A146" s="17"/>
      <c r="B146" s="17"/>
      <c r="C146" s="18" t="str">
        <f>IF($B146="","",IFERROR(INDEX(Clients!$C$4:$C$203,MATCH($B146,Clients!$A$4:$A$203,0)),"")&amp;"")</f>
        <v/>
      </c>
      <c r="D146" s="17"/>
      <c r="E146" s="19"/>
      <c r="F146" s="20"/>
      <c r="G146" s="20"/>
      <c r="H146" s="17"/>
      <c r="I146" s="17"/>
      <c r="J146" s="20"/>
      <c r="K146" s="19"/>
      <c r="L146" s="21" t="str">
        <f>IF($A146="","",SUMIF(Payments!$B$4:$B$1003,$A146,Payments!$C$4:$C$1003))</f>
        <v/>
      </c>
      <c r="M146" s="21" t="str">
        <f t="shared" si="4"/>
        <v/>
      </c>
      <c r="N146" s="21" t="str">
        <f t="shared" si="5"/>
        <v/>
      </c>
      <c r="O146" s="22" t="str">
        <f>IF(OR($J146="",$B146=""),"",$J146+N(IFERROR(INDEX(Clients!$F$4:$F$203,MATCH($B146,Clients!$A$4:$A$203,0)),"")))</f>
        <v/>
      </c>
      <c r="P146" s="18" t="str">
        <f>IF(OR($O146="",N($M146)&lt;=0),"",MAX(0,Settings!$B$5-$O146))</f>
        <v/>
      </c>
      <c r="Q146" s="18" t="str">
        <f>IF($A146="","",IF(N($P146)&gt;0,"Payment overdue",IF(AND(ISNUMBER($G146),$G146&lt;Settings!$B$5,OR($H146="Lead",$H146="Proposal sent",$H146="In progress",$H146="On hold")),"Deadline passed",IF(AND($K146&lt;&gt;"",N($M146)&lt;=0),IF(N($N146)&gt;0,"Invoices paid","Paid in full"),""))))</f>
        <v/>
      </c>
      <c r="R146" s="17"/>
    </row>
    <row r="147" spans="1:18" x14ac:dyDescent="0.3">
      <c r="A147" s="17"/>
      <c r="B147" s="17"/>
      <c r="C147" s="18" t="str">
        <f>IF($B147="","",IFERROR(INDEX(Clients!$C$4:$C$203,MATCH($B147,Clients!$A$4:$A$203,0)),"")&amp;"")</f>
        <v/>
      </c>
      <c r="D147" s="17"/>
      <c r="E147" s="19"/>
      <c r="F147" s="20"/>
      <c r="G147" s="20"/>
      <c r="H147" s="17"/>
      <c r="I147" s="17"/>
      <c r="J147" s="20"/>
      <c r="K147" s="19"/>
      <c r="L147" s="21" t="str">
        <f>IF($A147="","",SUMIF(Payments!$B$4:$B$1003,$A147,Payments!$C$4:$C$1003))</f>
        <v/>
      </c>
      <c r="M147" s="21" t="str">
        <f t="shared" si="4"/>
        <v/>
      </c>
      <c r="N147" s="21" t="str">
        <f t="shared" si="5"/>
        <v/>
      </c>
      <c r="O147" s="22" t="str">
        <f>IF(OR($J147="",$B147=""),"",$J147+N(IFERROR(INDEX(Clients!$F$4:$F$203,MATCH($B147,Clients!$A$4:$A$203,0)),"")))</f>
        <v/>
      </c>
      <c r="P147" s="18" t="str">
        <f>IF(OR($O147="",N($M147)&lt;=0),"",MAX(0,Settings!$B$5-$O147))</f>
        <v/>
      </c>
      <c r="Q147" s="18" t="str">
        <f>IF($A147="","",IF(N($P147)&gt;0,"Payment overdue",IF(AND(ISNUMBER($G147),$G147&lt;Settings!$B$5,OR($H147="Lead",$H147="Proposal sent",$H147="In progress",$H147="On hold")),"Deadline passed",IF(AND($K147&lt;&gt;"",N($M147)&lt;=0),IF(N($N147)&gt;0,"Invoices paid","Paid in full"),""))))</f>
        <v/>
      </c>
      <c r="R147" s="17"/>
    </row>
    <row r="148" spans="1:18" x14ac:dyDescent="0.3">
      <c r="A148" s="17"/>
      <c r="B148" s="17"/>
      <c r="C148" s="18" t="str">
        <f>IF($B148="","",IFERROR(INDEX(Clients!$C$4:$C$203,MATCH($B148,Clients!$A$4:$A$203,0)),"")&amp;"")</f>
        <v/>
      </c>
      <c r="D148" s="17"/>
      <c r="E148" s="19"/>
      <c r="F148" s="20"/>
      <c r="G148" s="20"/>
      <c r="H148" s="17"/>
      <c r="I148" s="17"/>
      <c r="J148" s="20"/>
      <c r="K148" s="19"/>
      <c r="L148" s="21" t="str">
        <f>IF($A148="","",SUMIF(Payments!$B$4:$B$1003,$A148,Payments!$C$4:$C$1003))</f>
        <v/>
      </c>
      <c r="M148" s="21" t="str">
        <f t="shared" si="4"/>
        <v/>
      </c>
      <c r="N148" s="21" t="str">
        <f t="shared" si="5"/>
        <v/>
      </c>
      <c r="O148" s="22" t="str">
        <f>IF(OR($J148="",$B148=""),"",$J148+N(IFERROR(INDEX(Clients!$F$4:$F$203,MATCH($B148,Clients!$A$4:$A$203,0)),"")))</f>
        <v/>
      </c>
      <c r="P148" s="18" t="str">
        <f>IF(OR($O148="",N($M148)&lt;=0),"",MAX(0,Settings!$B$5-$O148))</f>
        <v/>
      </c>
      <c r="Q148" s="18" t="str">
        <f>IF($A148="","",IF(N($P148)&gt;0,"Payment overdue",IF(AND(ISNUMBER($G148),$G148&lt;Settings!$B$5,OR($H148="Lead",$H148="Proposal sent",$H148="In progress",$H148="On hold")),"Deadline passed",IF(AND($K148&lt;&gt;"",N($M148)&lt;=0),IF(N($N148)&gt;0,"Invoices paid","Paid in full"),""))))</f>
        <v/>
      </c>
      <c r="R148" s="17"/>
    </row>
    <row r="149" spans="1:18" x14ac:dyDescent="0.3">
      <c r="A149" s="17"/>
      <c r="B149" s="17"/>
      <c r="C149" s="18" t="str">
        <f>IF($B149="","",IFERROR(INDEX(Clients!$C$4:$C$203,MATCH($B149,Clients!$A$4:$A$203,0)),"")&amp;"")</f>
        <v/>
      </c>
      <c r="D149" s="17"/>
      <c r="E149" s="19"/>
      <c r="F149" s="20"/>
      <c r="G149" s="20"/>
      <c r="H149" s="17"/>
      <c r="I149" s="17"/>
      <c r="J149" s="20"/>
      <c r="K149" s="19"/>
      <c r="L149" s="21" t="str">
        <f>IF($A149="","",SUMIF(Payments!$B$4:$B$1003,$A149,Payments!$C$4:$C$1003))</f>
        <v/>
      </c>
      <c r="M149" s="21" t="str">
        <f t="shared" si="4"/>
        <v/>
      </c>
      <c r="N149" s="21" t="str">
        <f t="shared" si="5"/>
        <v/>
      </c>
      <c r="O149" s="22" t="str">
        <f>IF(OR($J149="",$B149=""),"",$J149+N(IFERROR(INDEX(Clients!$F$4:$F$203,MATCH($B149,Clients!$A$4:$A$203,0)),"")))</f>
        <v/>
      </c>
      <c r="P149" s="18" t="str">
        <f>IF(OR($O149="",N($M149)&lt;=0),"",MAX(0,Settings!$B$5-$O149))</f>
        <v/>
      </c>
      <c r="Q149" s="18" t="str">
        <f>IF($A149="","",IF(N($P149)&gt;0,"Payment overdue",IF(AND(ISNUMBER($G149),$G149&lt;Settings!$B$5,OR($H149="Lead",$H149="Proposal sent",$H149="In progress",$H149="On hold")),"Deadline passed",IF(AND($K149&lt;&gt;"",N($M149)&lt;=0),IF(N($N149)&gt;0,"Invoices paid","Paid in full"),""))))</f>
        <v/>
      </c>
      <c r="R149" s="17"/>
    </row>
    <row r="150" spans="1:18" x14ac:dyDescent="0.3">
      <c r="A150" s="17"/>
      <c r="B150" s="17"/>
      <c r="C150" s="18" t="str">
        <f>IF($B150="","",IFERROR(INDEX(Clients!$C$4:$C$203,MATCH($B150,Clients!$A$4:$A$203,0)),"")&amp;"")</f>
        <v/>
      </c>
      <c r="D150" s="17"/>
      <c r="E150" s="19"/>
      <c r="F150" s="20"/>
      <c r="G150" s="20"/>
      <c r="H150" s="17"/>
      <c r="I150" s="17"/>
      <c r="J150" s="20"/>
      <c r="K150" s="19"/>
      <c r="L150" s="21" t="str">
        <f>IF($A150="","",SUMIF(Payments!$B$4:$B$1003,$A150,Payments!$C$4:$C$1003))</f>
        <v/>
      </c>
      <c r="M150" s="21" t="str">
        <f t="shared" si="4"/>
        <v/>
      </c>
      <c r="N150" s="21" t="str">
        <f t="shared" si="5"/>
        <v/>
      </c>
      <c r="O150" s="22" t="str">
        <f>IF(OR($J150="",$B150=""),"",$J150+N(IFERROR(INDEX(Clients!$F$4:$F$203,MATCH($B150,Clients!$A$4:$A$203,0)),"")))</f>
        <v/>
      </c>
      <c r="P150" s="18" t="str">
        <f>IF(OR($O150="",N($M150)&lt;=0),"",MAX(0,Settings!$B$5-$O150))</f>
        <v/>
      </c>
      <c r="Q150" s="18" t="str">
        <f>IF($A150="","",IF(N($P150)&gt;0,"Payment overdue",IF(AND(ISNUMBER($G150),$G150&lt;Settings!$B$5,OR($H150="Lead",$H150="Proposal sent",$H150="In progress",$H150="On hold")),"Deadline passed",IF(AND($K150&lt;&gt;"",N($M150)&lt;=0),IF(N($N150)&gt;0,"Invoices paid","Paid in full"),""))))</f>
        <v/>
      </c>
      <c r="R150" s="17"/>
    </row>
    <row r="151" spans="1:18" x14ac:dyDescent="0.3">
      <c r="A151" s="17"/>
      <c r="B151" s="17"/>
      <c r="C151" s="18" t="str">
        <f>IF($B151="","",IFERROR(INDEX(Clients!$C$4:$C$203,MATCH($B151,Clients!$A$4:$A$203,0)),"")&amp;"")</f>
        <v/>
      </c>
      <c r="D151" s="17"/>
      <c r="E151" s="19"/>
      <c r="F151" s="20"/>
      <c r="G151" s="20"/>
      <c r="H151" s="17"/>
      <c r="I151" s="17"/>
      <c r="J151" s="20"/>
      <c r="K151" s="19"/>
      <c r="L151" s="21" t="str">
        <f>IF($A151="","",SUMIF(Payments!$B$4:$B$1003,$A151,Payments!$C$4:$C$1003))</f>
        <v/>
      </c>
      <c r="M151" s="21" t="str">
        <f t="shared" si="4"/>
        <v/>
      </c>
      <c r="N151" s="21" t="str">
        <f t="shared" si="5"/>
        <v/>
      </c>
      <c r="O151" s="22" t="str">
        <f>IF(OR($J151="",$B151=""),"",$J151+N(IFERROR(INDEX(Clients!$F$4:$F$203,MATCH($B151,Clients!$A$4:$A$203,0)),"")))</f>
        <v/>
      </c>
      <c r="P151" s="18" t="str">
        <f>IF(OR($O151="",N($M151)&lt;=0),"",MAX(0,Settings!$B$5-$O151))</f>
        <v/>
      </c>
      <c r="Q151" s="18" t="str">
        <f>IF($A151="","",IF(N($P151)&gt;0,"Payment overdue",IF(AND(ISNUMBER($G151),$G151&lt;Settings!$B$5,OR($H151="Lead",$H151="Proposal sent",$H151="In progress",$H151="On hold")),"Deadline passed",IF(AND($K151&lt;&gt;"",N($M151)&lt;=0),IF(N($N151)&gt;0,"Invoices paid","Paid in full"),""))))</f>
        <v/>
      </c>
      <c r="R151" s="17"/>
    </row>
    <row r="152" spans="1:18" x14ac:dyDescent="0.3">
      <c r="A152" s="17"/>
      <c r="B152" s="17"/>
      <c r="C152" s="18" t="str">
        <f>IF($B152="","",IFERROR(INDEX(Clients!$C$4:$C$203,MATCH($B152,Clients!$A$4:$A$203,0)),"")&amp;"")</f>
        <v/>
      </c>
      <c r="D152" s="17"/>
      <c r="E152" s="19"/>
      <c r="F152" s="20"/>
      <c r="G152" s="20"/>
      <c r="H152" s="17"/>
      <c r="I152" s="17"/>
      <c r="J152" s="20"/>
      <c r="K152" s="19"/>
      <c r="L152" s="21" t="str">
        <f>IF($A152="","",SUMIF(Payments!$B$4:$B$1003,$A152,Payments!$C$4:$C$1003))</f>
        <v/>
      </c>
      <c r="M152" s="21" t="str">
        <f t="shared" si="4"/>
        <v/>
      </c>
      <c r="N152" s="21" t="str">
        <f t="shared" si="5"/>
        <v/>
      </c>
      <c r="O152" s="22" t="str">
        <f>IF(OR($J152="",$B152=""),"",$J152+N(IFERROR(INDEX(Clients!$F$4:$F$203,MATCH($B152,Clients!$A$4:$A$203,0)),"")))</f>
        <v/>
      </c>
      <c r="P152" s="18" t="str">
        <f>IF(OR($O152="",N($M152)&lt;=0),"",MAX(0,Settings!$B$5-$O152))</f>
        <v/>
      </c>
      <c r="Q152" s="18" t="str">
        <f>IF($A152="","",IF(N($P152)&gt;0,"Payment overdue",IF(AND(ISNUMBER($G152),$G152&lt;Settings!$B$5,OR($H152="Lead",$H152="Proposal sent",$H152="In progress",$H152="On hold")),"Deadline passed",IF(AND($K152&lt;&gt;"",N($M152)&lt;=0),IF(N($N152)&gt;0,"Invoices paid","Paid in full"),""))))</f>
        <v/>
      </c>
      <c r="R152" s="17"/>
    </row>
    <row r="153" spans="1:18" x14ac:dyDescent="0.3">
      <c r="A153" s="17"/>
      <c r="B153" s="17"/>
      <c r="C153" s="18" t="str">
        <f>IF($B153="","",IFERROR(INDEX(Clients!$C$4:$C$203,MATCH($B153,Clients!$A$4:$A$203,0)),"")&amp;"")</f>
        <v/>
      </c>
      <c r="D153" s="17"/>
      <c r="E153" s="19"/>
      <c r="F153" s="20"/>
      <c r="G153" s="20"/>
      <c r="H153" s="17"/>
      <c r="I153" s="17"/>
      <c r="J153" s="20"/>
      <c r="K153" s="19"/>
      <c r="L153" s="21" t="str">
        <f>IF($A153="","",SUMIF(Payments!$B$4:$B$1003,$A153,Payments!$C$4:$C$1003))</f>
        <v/>
      </c>
      <c r="M153" s="21" t="str">
        <f t="shared" si="4"/>
        <v/>
      </c>
      <c r="N153" s="21" t="str">
        <f t="shared" si="5"/>
        <v/>
      </c>
      <c r="O153" s="22" t="str">
        <f>IF(OR($J153="",$B153=""),"",$J153+N(IFERROR(INDEX(Clients!$F$4:$F$203,MATCH($B153,Clients!$A$4:$A$203,0)),"")))</f>
        <v/>
      </c>
      <c r="P153" s="18" t="str">
        <f>IF(OR($O153="",N($M153)&lt;=0),"",MAX(0,Settings!$B$5-$O153))</f>
        <v/>
      </c>
      <c r="Q153" s="18" t="str">
        <f>IF($A153="","",IF(N($P153)&gt;0,"Payment overdue",IF(AND(ISNUMBER($G153),$G153&lt;Settings!$B$5,OR($H153="Lead",$H153="Proposal sent",$H153="In progress",$H153="On hold")),"Deadline passed",IF(AND($K153&lt;&gt;"",N($M153)&lt;=0),IF(N($N153)&gt;0,"Invoices paid","Paid in full"),""))))</f>
        <v/>
      </c>
      <c r="R153" s="17"/>
    </row>
    <row r="154" spans="1:18" x14ac:dyDescent="0.3">
      <c r="A154" s="17"/>
      <c r="B154" s="17"/>
      <c r="C154" s="18" t="str">
        <f>IF($B154="","",IFERROR(INDEX(Clients!$C$4:$C$203,MATCH($B154,Clients!$A$4:$A$203,0)),"")&amp;"")</f>
        <v/>
      </c>
      <c r="D154" s="17"/>
      <c r="E154" s="19"/>
      <c r="F154" s="20"/>
      <c r="G154" s="20"/>
      <c r="H154" s="17"/>
      <c r="I154" s="17"/>
      <c r="J154" s="20"/>
      <c r="K154" s="19"/>
      <c r="L154" s="21" t="str">
        <f>IF($A154="","",SUMIF(Payments!$B$4:$B$1003,$A154,Payments!$C$4:$C$1003))</f>
        <v/>
      </c>
      <c r="M154" s="21" t="str">
        <f t="shared" si="4"/>
        <v/>
      </c>
      <c r="N154" s="21" t="str">
        <f t="shared" si="5"/>
        <v/>
      </c>
      <c r="O154" s="22" t="str">
        <f>IF(OR($J154="",$B154=""),"",$J154+N(IFERROR(INDEX(Clients!$F$4:$F$203,MATCH($B154,Clients!$A$4:$A$203,0)),"")))</f>
        <v/>
      </c>
      <c r="P154" s="18" t="str">
        <f>IF(OR($O154="",N($M154)&lt;=0),"",MAX(0,Settings!$B$5-$O154))</f>
        <v/>
      </c>
      <c r="Q154" s="18" t="str">
        <f>IF($A154="","",IF(N($P154)&gt;0,"Payment overdue",IF(AND(ISNUMBER($G154),$G154&lt;Settings!$B$5,OR($H154="Lead",$H154="Proposal sent",$H154="In progress",$H154="On hold")),"Deadline passed",IF(AND($K154&lt;&gt;"",N($M154)&lt;=0),IF(N($N154)&gt;0,"Invoices paid","Paid in full"),""))))</f>
        <v/>
      </c>
      <c r="R154" s="17"/>
    </row>
    <row r="155" spans="1:18" x14ac:dyDescent="0.3">
      <c r="A155" s="17"/>
      <c r="B155" s="17"/>
      <c r="C155" s="18" t="str">
        <f>IF($B155="","",IFERROR(INDEX(Clients!$C$4:$C$203,MATCH($B155,Clients!$A$4:$A$203,0)),"")&amp;"")</f>
        <v/>
      </c>
      <c r="D155" s="17"/>
      <c r="E155" s="19"/>
      <c r="F155" s="20"/>
      <c r="G155" s="20"/>
      <c r="H155" s="17"/>
      <c r="I155" s="17"/>
      <c r="J155" s="20"/>
      <c r="K155" s="19"/>
      <c r="L155" s="21" t="str">
        <f>IF($A155="","",SUMIF(Payments!$B$4:$B$1003,$A155,Payments!$C$4:$C$1003))</f>
        <v/>
      </c>
      <c r="M155" s="21" t="str">
        <f t="shared" si="4"/>
        <v/>
      </c>
      <c r="N155" s="21" t="str">
        <f t="shared" si="5"/>
        <v/>
      </c>
      <c r="O155" s="22" t="str">
        <f>IF(OR($J155="",$B155=""),"",$J155+N(IFERROR(INDEX(Clients!$F$4:$F$203,MATCH($B155,Clients!$A$4:$A$203,0)),"")))</f>
        <v/>
      </c>
      <c r="P155" s="18" t="str">
        <f>IF(OR($O155="",N($M155)&lt;=0),"",MAX(0,Settings!$B$5-$O155))</f>
        <v/>
      </c>
      <c r="Q155" s="18" t="str">
        <f>IF($A155="","",IF(N($P155)&gt;0,"Payment overdue",IF(AND(ISNUMBER($G155),$G155&lt;Settings!$B$5,OR($H155="Lead",$H155="Proposal sent",$H155="In progress",$H155="On hold")),"Deadline passed",IF(AND($K155&lt;&gt;"",N($M155)&lt;=0),IF(N($N155)&gt;0,"Invoices paid","Paid in full"),""))))</f>
        <v/>
      </c>
      <c r="R155" s="17"/>
    </row>
    <row r="156" spans="1:18" x14ac:dyDescent="0.3">
      <c r="A156" s="17"/>
      <c r="B156" s="17"/>
      <c r="C156" s="18" t="str">
        <f>IF($B156="","",IFERROR(INDEX(Clients!$C$4:$C$203,MATCH($B156,Clients!$A$4:$A$203,0)),"")&amp;"")</f>
        <v/>
      </c>
      <c r="D156" s="17"/>
      <c r="E156" s="19"/>
      <c r="F156" s="20"/>
      <c r="G156" s="20"/>
      <c r="H156" s="17"/>
      <c r="I156" s="17"/>
      <c r="J156" s="20"/>
      <c r="K156" s="19"/>
      <c r="L156" s="21" t="str">
        <f>IF($A156="","",SUMIF(Payments!$B$4:$B$1003,$A156,Payments!$C$4:$C$1003))</f>
        <v/>
      </c>
      <c r="M156" s="21" t="str">
        <f t="shared" si="4"/>
        <v/>
      </c>
      <c r="N156" s="21" t="str">
        <f t="shared" si="5"/>
        <v/>
      </c>
      <c r="O156" s="22" t="str">
        <f>IF(OR($J156="",$B156=""),"",$J156+N(IFERROR(INDEX(Clients!$F$4:$F$203,MATCH($B156,Clients!$A$4:$A$203,0)),"")))</f>
        <v/>
      </c>
      <c r="P156" s="18" t="str">
        <f>IF(OR($O156="",N($M156)&lt;=0),"",MAX(0,Settings!$B$5-$O156))</f>
        <v/>
      </c>
      <c r="Q156" s="18" t="str">
        <f>IF($A156="","",IF(N($P156)&gt;0,"Payment overdue",IF(AND(ISNUMBER($G156),$G156&lt;Settings!$B$5,OR($H156="Lead",$H156="Proposal sent",$H156="In progress",$H156="On hold")),"Deadline passed",IF(AND($K156&lt;&gt;"",N($M156)&lt;=0),IF(N($N156)&gt;0,"Invoices paid","Paid in full"),""))))</f>
        <v/>
      </c>
      <c r="R156" s="17"/>
    </row>
    <row r="157" spans="1:18" x14ac:dyDescent="0.3">
      <c r="A157" s="17"/>
      <c r="B157" s="17"/>
      <c r="C157" s="18" t="str">
        <f>IF($B157="","",IFERROR(INDEX(Clients!$C$4:$C$203,MATCH($B157,Clients!$A$4:$A$203,0)),"")&amp;"")</f>
        <v/>
      </c>
      <c r="D157" s="17"/>
      <c r="E157" s="19"/>
      <c r="F157" s="20"/>
      <c r="G157" s="20"/>
      <c r="H157" s="17"/>
      <c r="I157" s="17"/>
      <c r="J157" s="20"/>
      <c r="K157" s="19"/>
      <c r="L157" s="21" t="str">
        <f>IF($A157="","",SUMIF(Payments!$B$4:$B$1003,$A157,Payments!$C$4:$C$1003))</f>
        <v/>
      </c>
      <c r="M157" s="21" t="str">
        <f t="shared" si="4"/>
        <v/>
      </c>
      <c r="N157" s="21" t="str">
        <f t="shared" si="5"/>
        <v/>
      </c>
      <c r="O157" s="22" t="str">
        <f>IF(OR($J157="",$B157=""),"",$J157+N(IFERROR(INDEX(Clients!$F$4:$F$203,MATCH($B157,Clients!$A$4:$A$203,0)),"")))</f>
        <v/>
      </c>
      <c r="P157" s="18" t="str">
        <f>IF(OR($O157="",N($M157)&lt;=0),"",MAX(0,Settings!$B$5-$O157))</f>
        <v/>
      </c>
      <c r="Q157" s="18" t="str">
        <f>IF($A157="","",IF(N($P157)&gt;0,"Payment overdue",IF(AND(ISNUMBER($G157),$G157&lt;Settings!$B$5,OR($H157="Lead",$H157="Proposal sent",$H157="In progress",$H157="On hold")),"Deadline passed",IF(AND($K157&lt;&gt;"",N($M157)&lt;=0),IF(N($N157)&gt;0,"Invoices paid","Paid in full"),""))))</f>
        <v/>
      </c>
      <c r="R157" s="17"/>
    </row>
    <row r="158" spans="1:18" x14ac:dyDescent="0.3">
      <c r="A158" s="17"/>
      <c r="B158" s="17"/>
      <c r="C158" s="18" t="str">
        <f>IF($B158="","",IFERROR(INDEX(Clients!$C$4:$C$203,MATCH($B158,Clients!$A$4:$A$203,0)),"")&amp;"")</f>
        <v/>
      </c>
      <c r="D158" s="17"/>
      <c r="E158" s="19"/>
      <c r="F158" s="20"/>
      <c r="G158" s="20"/>
      <c r="H158" s="17"/>
      <c r="I158" s="17"/>
      <c r="J158" s="20"/>
      <c r="K158" s="19"/>
      <c r="L158" s="21" t="str">
        <f>IF($A158="","",SUMIF(Payments!$B$4:$B$1003,$A158,Payments!$C$4:$C$1003))</f>
        <v/>
      </c>
      <c r="M158" s="21" t="str">
        <f t="shared" si="4"/>
        <v/>
      </c>
      <c r="N158" s="21" t="str">
        <f t="shared" si="5"/>
        <v/>
      </c>
      <c r="O158" s="22" t="str">
        <f>IF(OR($J158="",$B158=""),"",$J158+N(IFERROR(INDEX(Clients!$F$4:$F$203,MATCH($B158,Clients!$A$4:$A$203,0)),"")))</f>
        <v/>
      </c>
      <c r="P158" s="18" t="str">
        <f>IF(OR($O158="",N($M158)&lt;=0),"",MAX(0,Settings!$B$5-$O158))</f>
        <v/>
      </c>
      <c r="Q158" s="18" t="str">
        <f>IF($A158="","",IF(N($P158)&gt;0,"Payment overdue",IF(AND(ISNUMBER($G158),$G158&lt;Settings!$B$5,OR($H158="Lead",$H158="Proposal sent",$H158="In progress",$H158="On hold")),"Deadline passed",IF(AND($K158&lt;&gt;"",N($M158)&lt;=0),IF(N($N158)&gt;0,"Invoices paid","Paid in full"),""))))</f>
        <v/>
      </c>
      <c r="R158" s="17"/>
    </row>
    <row r="159" spans="1:18" x14ac:dyDescent="0.3">
      <c r="A159" s="17"/>
      <c r="B159" s="17"/>
      <c r="C159" s="18" t="str">
        <f>IF($B159="","",IFERROR(INDEX(Clients!$C$4:$C$203,MATCH($B159,Clients!$A$4:$A$203,0)),"")&amp;"")</f>
        <v/>
      </c>
      <c r="D159" s="17"/>
      <c r="E159" s="19"/>
      <c r="F159" s="20"/>
      <c r="G159" s="20"/>
      <c r="H159" s="17"/>
      <c r="I159" s="17"/>
      <c r="J159" s="20"/>
      <c r="K159" s="19"/>
      <c r="L159" s="21" t="str">
        <f>IF($A159="","",SUMIF(Payments!$B$4:$B$1003,$A159,Payments!$C$4:$C$1003))</f>
        <v/>
      </c>
      <c r="M159" s="21" t="str">
        <f t="shared" si="4"/>
        <v/>
      </c>
      <c r="N159" s="21" t="str">
        <f t="shared" si="5"/>
        <v/>
      </c>
      <c r="O159" s="22" t="str">
        <f>IF(OR($J159="",$B159=""),"",$J159+N(IFERROR(INDEX(Clients!$F$4:$F$203,MATCH($B159,Clients!$A$4:$A$203,0)),"")))</f>
        <v/>
      </c>
      <c r="P159" s="18" t="str">
        <f>IF(OR($O159="",N($M159)&lt;=0),"",MAX(0,Settings!$B$5-$O159))</f>
        <v/>
      </c>
      <c r="Q159" s="18" t="str">
        <f>IF($A159="","",IF(N($P159)&gt;0,"Payment overdue",IF(AND(ISNUMBER($G159),$G159&lt;Settings!$B$5,OR($H159="Lead",$H159="Proposal sent",$H159="In progress",$H159="On hold")),"Deadline passed",IF(AND($K159&lt;&gt;"",N($M159)&lt;=0),IF(N($N159)&gt;0,"Invoices paid","Paid in full"),""))))</f>
        <v/>
      </c>
      <c r="R159" s="17"/>
    </row>
    <row r="160" spans="1:18" x14ac:dyDescent="0.3">
      <c r="A160" s="17"/>
      <c r="B160" s="17"/>
      <c r="C160" s="18" t="str">
        <f>IF($B160="","",IFERROR(INDEX(Clients!$C$4:$C$203,MATCH($B160,Clients!$A$4:$A$203,0)),"")&amp;"")</f>
        <v/>
      </c>
      <c r="D160" s="17"/>
      <c r="E160" s="19"/>
      <c r="F160" s="20"/>
      <c r="G160" s="20"/>
      <c r="H160" s="17"/>
      <c r="I160" s="17"/>
      <c r="J160" s="20"/>
      <c r="K160" s="19"/>
      <c r="L160" s="21" t="str">
        <f>IF($A160="","",SUMIF(Payments!$B$4:$B$1003,$A160,Payments!$C$4:$C$1003))</f>
        <v/>
      </c>
      <c r="M160" s="21" t="str">
        <f t="shared" si="4"/>
        <v/>
      </c>
      <c r="N160" s="21" t="str">
        <f t="shared" si="5"/>
        <v/>
      </c>
      <c r="O160" s="22" t="str">
        <f>IF(OR($J160="",$B160=""),"",$J160+N(IFERROR(INDEX(Clients!$F$4:$F$203,MATCH($B160,Clients!$A$4:$A$203,0)),"")))</f>
        <v/>
      </c>
      <c r="P160" s="18" t="str">
        <f>IF(OR($O160="",N($M160)&lt;=0),"",MAX(0,Settings!$B$5-$O160))</f>
        <v/>
      </c>
      <c r="Q160" s="18" t="str">
        <f>IF($A160="","",IF(N($P160)&gt;0,"Payment overdue",IF(AND(ISNUMBER($G160),$G160&lt;Settings!$B$5,OR($H160="Lead",$H160="Proposal sent",$H160="In progress",$H160="On hold")),"Deadline passed",IF(AND($K160&lt;&gt;"",N($M160)&lt;=0),IF(N($N160)&gt;0,"Invoices paid","Paid in full"),""))))</f>
        <v/>
      </c>
      <c r="R160" s="17"/>
    </row>
    <row r="161" spans="1:18" x14ac:dyDescent="0.3">
      <c r="A161" s="17"/>
      <c r="B161" s="17"/>
      <c r="C161" s="18" t="str">
        <f>IF($B161="","",IFERROR(INDEX(Clients!$C$4:$C$203,MATCH($B161,Clients!$A$4:$A$203,0)),"")&amp;"")</f>
        <v/>
      </c>
      <c r="D161" s="17"/>
      <c r="E161" s="19"/>
      <c r="F161" s="20"/>
      <c r="G161" s="20"/>
      <c r="H161" s="17"/>
      <c r="I161" s="17"/>
      <c r="J161" s="20"/>
      <c r="K161" s="19"/>
      <c r="L161" s="21" t="str">
        <f>IF($A161="","",SUMIF(Payments!$B$4:$B$1003,$A161,Payments!$C$4:$C$1003))</f>
        <v/>
      </c>
      <c r="M161" s="21" t="str">
        <f t="shared" si="4"/>
        <v/>
      </c>
      <c r="N161" s="21" t="str">
        <f t="shared" si="5"/>
        <v/>
      </c>
      <c r="O161" s="22" t="str">
        <f>IF(OR($J161="",$B161=""),"",$J161+N(IFERROR(INDEX(Clients!$F$4:$F$203,MATCH($B161,Clients!$A$4:$A$203,0)),"")))</f>
        <v/>
      </c>
      <c r="P161" s="18" t="str">
        <f>IF(OR($O161="",N($M161)&lt;=0),"",MAX(0,Settings!$B$5-$O161))</f>
        <v/>
      </c>
      <c r="Q161" s="18" t="str">
        <f>IF($A161="","",IF(N($P161)&gt;0,"Payment overdue",IF(AND(ISNUMBER($G161),$G161&lt;Settings!$B$5,OR($H161="Lead",$H161="Proposal sent",$H161="In progress",$H161="On hold")),"Deadline passed",IF(AND($K161&lt;&gt;"",N($M161)&lt;=0),IF(N($N161)&gt;0,"Invoices paid","Paid in full"),""))))</f>
        <v/>
      </c>
      <c r="R161" s="17"/>
    </row>
    <row r="162" spans="1:18" x14ac:dyDescent="0.3">
      <c r="A162" s="17"/>
      <c r="B162" s="17"/>
      <c r="C162" s="18" t="str">
        <f>IF($B162="","",IFERROR(INDEX(Clients!$C$4:$C$203,MATCH($B162,Clients!$A$4:$A$203,0)),"")&amp;"")</f>
        <v/>
      </c>
      <c r="D162" s="17"/>
      <c r="E162" s="19"/>
      <c r="F162" s="20"/>
      <c r="G162" s="20"/>
      <c r="H162" s="17"/>
      <c r="I162" s="17"/>
      <c r="J162" s="20"/>
      <c r="K162" s="19"/>
      <c r="L162" s="21" t="str">
        <f>IF($A162="","",SUMIF(Payments!$B$4:$B$1003,$A162,Payments!$C$4:$C$1003))</f>
        <v/>
      </c>
      <c r="M162" s="21" t="str">
        <f t="shared" si="4"/>
        <v/>
      </c>
      <c r="N162" s="21" t="str">
        <f t="shared" si="5"/>
        <v/>
      </c>
      <c r="O162" s="22" t="str">
        <f>IF(OR($J162="",$B162=""),"",$J162+N(IFERROR(INDEX(Clients!$F$4:$F$203,MATCH($B162,Clients!$A$4:$A$203,0)),"")))</f>
        <v/>
      </c>
      <c r="P162" s="18" t="str">
        <f>IF(OR($O162="",N($M162)&lt;=0),"",MAX(0,Settings!$B$5-$O162))</f>
        <v/>
      </c>
      <c r="Q162" s="18" t="str">
        <f>IF($A162="","",IF(N($P162)&gt;0,"Payment overdue",IF(AND(ISNUMBER($G162),$G162&lt;Settings!$B$5,OR($H162="Lead",$H162="Proposal sent",$H162="In progress",$H162="On hold")),"Deadline passed",IF(AND($K162&lt;&gt;"",N($M162)&lt;=0),IF(N($N162)&gt;0,"Invoices paid","Paid in full"),""))))</f>
        <v/>
      </c>
      <c r="R162" s="17"/>
    </row>
    <row r="163" spans="1:18" x14ac:dyDescent="0.3">
      <c r="A163" s="17"/>
      <c r="B163" s="17"/>
      <c r="C163" s="18" t="str">
        <f>IF($B163="","",IFERROR(INDEX(Clients!$C$4:$C$203,MATCH($B163,Clients!$A$4:$A$203,0)),"")&amp;"")</f>
        <v/>
      </c>
      <c r="D163" s="17"/>
      <c r="E163" s="19"/>
      <c r="F163" s="20"/>
      <c r="G163" s="20"/>
      <c r="H163" s="17"/>
      <c r="I163" s="17"/>
      <c r="J163" s="20"/>
      <c r="K163" s="19"/>
      <c r="L163" s="21" t="str">
        <f>IF($A163="","",SUMIF(Payments!$B$4:$B$1003,$A163,Payments!$C$4:$C$1003))</f>
        <v/>
      </c>
      <c r="M163" s="21" t="str">
        <f t="shared" si="4"/>
        <v/>
      </c>
      <c r="N163" s="21" t="str">
        <f t="shared" si="5"/>
        <v/>
      </c>
      <c r="O163" s="22" t="str">
        <f>IF(OR($J163="",$B163=""),"",$J163+N(IFERROR(INDEX(Clients!$F$4:$F$203,MATCH($B163,Clients!$A$4:$A$203,0)),"")))</f>
        <v/>
      </c>
      <c r="P163" s="18" t="str">
        <f>IF(OR($O163="",N($M163)&lt;=0),"",MAX(0,Settings!$B$5-$O163))</f>
        <v/>
      </c>
      <c r="Q163" s="18" t="str">
        <f>IF($A163="","",IF(N($P163)&gt;0,"Payment overdue",IF(AND(ISNUMBER($G163),$G163&lt;Settings!$B$5,OR($H163="Lead",$H163="Proposal sent",$H163="In progress",$H163="On hold")),"Deadline passed",IF(AND($K163&lt;&gt;"",N($M163)&lt;=0),IF(N($N163)&gt;0,"Invoices paid","Paid in full"),""))))</f>
        <v/>
      </c>
      <c r="R163" s="17"/>
    </row>
    <row r="164" spans="1:18" x14ac:dyDescent="0.3">
      <c r="A164" s="17"/>
      <c r="B164" s="17"/>
      <c r="C164" s="18" t="str">
        <f>IF($B164="","",IFERROR(INDEX(Clients!$C$4:$C$203,MATCH($B164,Clients!$A$4:$A$203,0)),"")&amp;"")</f>
        <v/>
      </c>
      <c r="D164" s="17"/>
      <c r="E164" s="19"/>
      <c r="F164" s="20"/>
      <c r="G164" s="20"/>
      <c r="H164" s="17"/>
      <c r="I164" s="17"/>
      <c r="J164" s="20"/>
      <c r="K164" s="19"/>
      <c r="L164" s="21" t="str">
        <f>IF($A164="","",SUMIF(Payments!$B$4:$B$1003,$A164,Payments!$C$4:$C$1003))</f>
        <v/>
      </c>
      <c r="M164" s="21" t="str">
        <f t="shared" si="4"/>
        <v/>
      </c>
      <c r="N164" s="21" t="str">
        <f t="shared" si="5"/>
        <v/>
      </c>
      <c r="O164" s="22" t="str">
        <f>IF(OR($J164="",$B164=""),"",$J164+N(IFERROR(INDEX(Clients!$F$4:$F$203,MATCH($B164,Clients!$A$4:$A$203,0)),"")))</f>
        <v/>
      </c>
      <c r="P164" s="18" t="str">
        <f>IF(OR($O164="",N($M164)&lt;=0),"",MAX(0,Settings!$B$5-$O164))</f>
        <v/>
      </c>
      <c r="Q164" s="18" t="str">
        <f>IF($A164="","",IF(N($P164)&gt;0,"Payment overdue",IF(AND(ISNUMBER($G164),$G164&lt;Settings!$B$5,OR($H164="Lead",$H164="Proposal sent",$H164="In progress",$H164="On hold")),"Deadline passed",IF(AND($K164&lt;&gt;"",N($M164)&lt;=0),IF(N($N164)&gt;0,"Invoices paid","Paid in full"),""))))</f>
        <v/>
      </c>
      <c r="R164" s="17"/>
    </row>
    <row r="165" spans="1:18" x14ac:dyDescent="0.3">
      <c r="A165" s="17"/>
      <c r="B165" s="17"/>
      <c r="C165" s="18" t="str">
        <f>IF($B165="","",IFERROR(INDEX(Clients!$C$4:$C$203,MATCH($B165,Clients!$A$4:$A$203,0)),"")&amp;"")</f>
        <v/>
      </c>
      <c r="D165" s="17"/>
      <c r="E165" s="19"/>
      <c r="F165" s="20"/>
      <c r="G165" s="20"/>
      <c r="H165" s="17"/>
      <c r="I165" s="17"/>
      <c r="J165" s="20"/>
      <c r="K165" s="19"/>
      <c r="L165" s="21" t="str">
        <f>IF($A165="","",SUMIF(Payments!$B$4:$B$1003,$A165,Payments!$C$4:$C$1003))</f>
        <v/>
      </c>
      <c r="M165" s="21" t="str">
        <f t="shared" si="4"/>
        <v/>
      </c>
      <c r="N165" s="21" t="str">
        <f t="shared" si="5"/>
        <v/>
      </c>
      <c r="O165" s="22" t="str">
        <f>IF(OR($J165="",$B165=""),"",$J165+N(IFERROR(INDEX(Clients!$F$4:$F$203,MATCH($B165,Clients!$A$4:$A$203,0)),"")))</f>
        <v/>
      </c>
      <c r="P165" s="18" t="str">
        <f>IF(OR($O165="",N($M165)&lt;=0),"",MAX(0,Settings!$B$5-$O165))</f>
        <v/>
      </c>
      <c r="Q165" s="18" t="str">
        <f>IF($A165="","",IF(N($P165)&gt;0,"Payment overdue",IF(AND(ISNUMBER($G165),$G165&lt;Settings!$B$5,OR($H165="Lead",$H165="Proposal sent",$H165="In progress",$H165="On hold")),"Deadline passed",IF(AND($K165&lt;&gt;"",N($M165)&lt;=0),IF(N($N165)&gt;0,"Invoices paid","Paid in full"),""))))</f>
        <v/>
      </c>
      <c r="R165" s="17"/>
    </row>
    <row r="166" spans="1:18" x14ac:dyDescent="0.3">
      <c r="A166" s="17"/>
      <c r="B166" s="17"/>
      <c r="C166" s="18" t="str">
        <f>IF($B166="","",IFERROR(INDEX(Clients!$C$4:$C$203,MATCH($B166,Clients!$A$4:$A$203,0)),"")&amp;"")</f>
        <v/>
      </c>
      <c r="D166" s="17"/>
      <c r="E166" s="19"/>
      <c r="F166" s="20"/>
      <c r="G166" s="20"/>
      <c r="H166" s="17"/>
      <c r="I166" s="17"/>
      <c r="J166" s="20"/>
      <c r="K166" s="19"/>
      <c r="L166" s="21" t="str">
        <f>IF($A166="","",SUMIF(Payments!$B$4:$B$1003,$A166,Payments!$C$4:$C$1003))</f>
        <v/>
      </c>
      <c r="M166" s="21" t="str">
        <f t="shared" si="4"/>
        <v/>
      </c>
      <c r="N166" s="21" t="str">
        <f t="shared" si="5"/>
        <v/>
      </c>
      <c r="O166" s="22" t="str">
        <f>IF(OR($J166="",$B166=""),"",$J166+N(IFERROR(INDEX(Clients!$F$4:$F$203,MATCH($B166,Clients!$A$4:$A$203,0)),"")))</f>
        <v/>
      </c>
      <c r="P166" s="18" t="str">
        <f>IF(OR($O166="",N($M166)&lt;=0),"",MAX(0,Settings!$B$5-$O166))</f>
        <v/>
      </c>
      <c r="Q166" s="18" t="str">
        <f>IF($A166="","",IF(N($P166)&gt;0,"Payment overdue",IF(AND(ISNUMBER($G166),$G166&lt;Settings!$B$5,OR($H166="Lead",$H166="Proposal sent",$H166="In progress",$H166="On hold")),"Deadline passed",IF(AND($K166&lt;&gt;"",N($M166)&lt;=0),IF(N($N166)&gt;0,"Invoices paid","Paid in full"),""))))</f>
        <v/>
      </c>
      <c r="R166" s="17"/>
    </row>
    <row r="167" spans="1:18" x14ac:dyDescent="0.3">
      <c r="A167" s="17"/>
      <c r="B167" s="17"/>
      <c r="C167" s="18" t="str">
        <f>IF($B167="","",IFERROR(INDEX(Clients!$C$4:$C$203,MATCH($B167,Clients!$A$4:$A$203,0)),"")&amp;"")</f>
        <v/>
      </c>
      <c r="D167" s="17"/>
      <c r="E167" s="19"/>
      <c r="F167" s="20"/>
      <c r="G167" s="20"/>
      <c r="H167" s="17"/>
      <c r="I167" s="17"/>
      <c r="J167" s="20"/>
      <c r="K167" s="19"/>
      <c r="L167" s="21" t="str">
        <f>IF($A167="","",SUMIF(Payments!$B$4:$B$1003,$A167,Payments!$C$4:$C$1003))</f>
        <v/>
      </c>
      <c r="M167" s="21" t="str">
        <f t="shared" si="4"/>
        <v/>
      </c>
      <c r="N167" s="21" t="str">
        <f t="shared" si="5"/>
        <v/>
      </c>
      <c r="O167" s="22" t="str">
        <f>IF(OR($J167="",$B167=""),"",$J167+N(IFERROR(INDEX(Clients!$F$4:$F$203,MATCH($B167,Clients!$A$4:$A$203,0)),"")))</f>
        <v/>
      </c>
      <c r="P167" s="18" t="str">
        <f>IF(OR($O167="",N($M167)&lt;=0),"",MAX(0,Settings!$B$5-$O167))</f>
        <v/>
      </c>
      <c r="Q167" s="18" t="str">
        <f>IF($A167="","",IF(N($P167)&gt;0,"Payment overdue",IF(AND(ISNUMBER($G167),$G167&lt;Settings!$B$5,OR($H167="Lead",$H167="Proposal sent",$H167="In progress",$H167="On hold")),"Deadline passed",IF(AND($K167&lt;&gt;"",N($M167)&lt;=0),IF(N($N167)&gt;0,"Invoices paid","Paid in full"),""))))</f>
        <v/>
      </c>
      <c r="R167" s="17"/>
    </row>
    <row r="168" spans="1:18" x14ac:dyDescent="0.3">
      <c r="A168" s="17"/>
      <c r="B168" s="17"/>
      <c r="C168" s="18" t="str">
        <f>IF($B168="","",IFERROR(INDEX(Clients!$C$4:$C$203,MATCH($B168,Clients!$A$4:$A$203,0)),"")&amp;"")</f>
        <v/>
      </c>
      <c r="D168" s="17"/>
      <c r="E168" s="19"/>
      <c r="F168" s="20"/>
      <c r="G168" s="20"/>
      <c r="H168" s="17"/>
      <c r="I168" s="17"/>
      <c r="J168" s="20"/>
      <c r="K168" s="19"/>
      <c r="L168" s="21" t="str">
        <f>IF($A168="","",SUMIF(Payments!$B$4:$B$1003,$A168,Payments!$C$4:$C$1003))</f>
        <v/>
      </c>
      <c r="M168" s="21" t="str">
        <f t="shared" si="4"/>
        <v/>
      </c>
      <c r="N168" s="21" t="str">
        <f t="shared" si="5"/>
        <v/>
      </c>
      <c r="O168" s="22" t="str">
        <f>IF(OR($J168="",$B168=""),"",$J168+N(IFERROR(INDEX(Clients!$F$4:$F$203,MATCH($B168,Clients!$A$4:$A$203,0)),"")))</f>
        <v/>
      </c>
      <c r="P168" s="18" t="str">
        <f>IF(OR($O168="",N($M168)&lt;=0),"",MAX(0,Settings!$B$5-$O168))</f>
        <v/>
      </c>
      <c r="Q168" s="18" t="str">
        <f>IF($A168="","",IF(N($P168)&gt;0,"Payment overdue",IF(AND(ISNUMBER($G168),$G168&lt;Settings!$B$5,OR($H168="Lead",$H168="Proposal sent",$H168="In progress",$H168="On hold")),"Deadline passed",IF(AND($K168&lt;&gt;"",N($M168)&lt;=0),IF(N($N168)&gt;0,"Invoices paid","Paid in full"),""))))</f>
        <v/>
      </c>
      <c r="R168" s="17"/>
    </row>
    <row r="169" spans="1:18" x14ac:dyDescent="0.3">
      <c r="A169" s="17"/>
      <c r="B169" s="17"/>
      <c r="C169" s="18" t="str">
        <f>IF($B169="","",IFERROR(INDEX(Clients!$C$4:$C$203,MATCH($B169,Clients!$A$4:$A$203,0)),"")&amp;"")</f>
        <v/>
      </c>
      <c r="D169" s="17"/>
      <c r="E169" s="19"/>
      <c r="F169" s="20"/>
      <c r="G169" s="20"/>
      <c r="H169" s="17"/>
      <c r="I169" s="17"/>
      <c r="J169" s="20"/>
      <c r="K169" s="19"/>
      <c r="L169" s="21" t="str">
        <f>IF($A169="","",SUMIF(Payments!$B$4:$B$1003,$A169,Payments!$C$4:$C$1003))</f>
        <v/>
      </c>
      <c r="M169" s="21" t="str">
        <f t="shared" si="4"/>
        <v/>
      </c>
      <c r="N169" s="21" t="str">
        <f t="shared" si="5"/>
        <v/>
      </c>
      <c r="O169" s="22" t="str">
        <f>IF(OR($J169="",$B169=""),"",$J169+N(IFERROR(INDEX(Clients!$F$4:$F$203,MATCH($B169,Clients!$A$4:$A$203,0)),"")))</f>
        <v/>
      </c>
      <c r="P169" s="18" t="str">
        <f>IF(OR($O169="",N($M169)&lt;=0),"",MAX(0,Settings!$B$5-$O169))</f>
        <v/>
      </c>
      <c r="Q169" s="18" t="str">
        <f>IF($A169="","",IF(N($P169)&gt;0,"Payment overdue",IF(AND(ISNUMBER($G169),$G169&lt;Settings!$B$5,OR($H169="Lead",$H169="Proposal sent",$H169="In progress",$H169="On hold")),"Deadline passed",IF(AND($K169&lt;&gt;"",N($M169)&lt;=0),IF(N($N169)&gt;0,"Invoices paid","Paid in full"),""))))</f>
        <v/>
      </c>
      <c r="R169" s="17"/>
    </row>
    <row r="170" spans="1:18" x14ac:dyDescent="0.3">
      <c r="A170" s="17"/>
      <c r="B170" s="17"/>
      <c r="C170" s="18" t="str">
        <f>IF($B170="","",IFERROR(INDEX(Clients!$C$4:$C$203,MATCH($B170,Clients!$A$4:$A$203,0)),"")&amp;"")</f>
        <v/>
      </c>
      <c r="D170" s="17"/>
      <c r="E170" s="19"/>
      <c r="F170" s="20"/>
      <c r="G170" s="20"/>
      <c r="H170" s="17"/>
      <c r="I170" s="17"/>
      <c r="J170" s="20"/>
      <c r="K170" s="19"/>
      <c r="L170" s="21" t="str">
        <f>IF($A170="","",SUMIF(Payments!$B$4:$B$1003,$A170,Payments!$C$4:$C$1003))</f>
        <v/>
      </c>
      <c r="M170" s="21" t="str">
        <f t="shared" si="4"/>
        <v/>
      </c>
      <c r="N170" s="21" t="str">
        <f t="shared" si="5"/>
        <v/>
      </c>
      <c r="O170" s="22" t="str">
        <f>IF(OR($J170="",$B170=""),"",$J170+N(IFERROR(INDEX(Clients!$F$4:$F$203,MATCH($B170,Clients!$A$4:$A$203,0)),"")))</f>
        <v/>
      </c>
      <c r="P170" s="18" t="str">
        <f>IF(OR($O170="",N($M170)&lt;=0),"",MAX(0,Settings!$B$5-$O170))</f>
        <v/>
      </c>
      <c r="Q170" s="18" t="str">
        <f>IF($A170="","",IF(N($P170)&gt;0,"Payment overdue",IF(AND(ISNUMBER($G170),$G170&lt;Settings!$B$5,OR($H170="Lead",$H170="Proposal sent",$H170="In progress",$H170="On hold")),"Deadline passed",IF(AND($K170&lt;&gt;"",N($M170)&lt;=0),IF(N($N170)&gt;0,"Invoices paid","Paid in full"),""))))</f>
        <v/>
      </c>
      <c r="R170" s="17"/>
    </row>
    <row r="171" spans="1:18" x14ac:dyDescent="0.3">
      <c r="A171" s="17"/>
      <c r="B171" s="17"/>
      <c r="C171" s="18" t="str">
        <f>IF($B171="","",IFERROR(INDEX(Clients!$C$4:$C$203,MATCH($B171,Clients!$A$4:$A$203,0)),"")&amp;"")</f>
        <v/>
      </c>
      <c r="D171" s="17"/>
      <c r="E171" s="19"/>
      <c r="F171" s="20"/>
      <c r="G171" s="20"/>
      <c r="H171" s="17"/>
      <c r="I171" s="17"/>
      <c r="J171" s="20"/>
      <c r="K171" s="19"/>
      <c r="L171" s="21" t="str">
        <f>IF($A171="","",SUMIF(Payments!$B$4:$B$1003,$A171,Payments!$C$4:$C$1003))</f>
        <v/>
      </c>
      <c r="M171" s="21" t="str">
        <f t="shared" si="4"/>
        <v/>
      </c>
      <c r="N171" s="21" t="str">
        <f t="shared" si="5"/>
        <v/>
      </c>
      <c r="O171" s="22" t="str">
        <f>IF(OR($J171="",$B171=""),"",$J171+N(IFERROR(INDEX(Clients!$F$4:$F$203,MATCH($B171,Clients!$A$4:$A$203,0)),"")))</f>
        <v/>
      </c>
      <c r="P171" s="18" t="str">
        <f>IF(OR($O171="",N($M171)&lt;=0),"",MAX(0,Settings!$B$5-$O171))</f>
        <v/>
      </c>
      <c r="Q171" s="18" t="str">
        <f>IF($A171="","",IF(N($P171)&gt;0,"Payment overdue",IF(AND(ISNUMBER($G171),$G171&lt;Settings!$B$5,OR($H171="Lead",$H171="Proposal sent",$H171="In progress",$H171="On hold")),"Deadline passed",IF(AND($K171&lt;&gt;"",N($M171)&lt;=0),IF(N($N171)&gt;0,"Invoices paid","Paid in full"),""))))</f>
        <v/>
      </c>
      <c r="R171" s="17"/>
    </row>
    <row r="172" spans="1:18" x14ac:dyDescent="0.3">
      <c r="A172" s="17"/>
      <c r="B172" s="17"/>
      <c r="C172" s="18" t="str">
        <f>IF($B172="","",IFERROR(INDEX(Clients!$C$4:$C$203,MATCH($B172,Clients!$A$4:$A$203,0)),"")&amp;"")</f>
        <v/>
      </c>
      <c r="D172" s="17"/>
      <c r="E172" s="19"/>
      <c r="F172" s="20"/>
      <c r="G172" s="20"/>
      <c r="H172" s="17"/>
      <c r="I172" s="17"/>
      <c r="J172" s="20"/>
      <c r="K172" s="19"/>
      <c r="L172" s="21" t="str">
        <f>IF($A172="","",SUMIF(Payments!$B$4:$B$1003,$A172,Payments!$C$4:$C$1003))</f>
        <v/>
      </c>
      <c r="M172" s="21" t="str">
        <f t="shared" si="4"/>
        <v/>
      </c>
      <c r="N172" s="21" t="str">
        <f t="shared" si="5"/>
        <v/>
      </c>
      <c r="O172" s="22" t="str">
        <f>IF(OR($J172="",$B172=""),"",$J172+N(IFERROR(INDEX(Clients!$F$4:$F$203,MATCH($B172,Clients!$A$4:$A$203,0)),"")))</f>
        <v/>
      </c>
      <c r="P172" s="18" t="str">
        <f>IF(OR($O172="",N($M172)&lt;=0),"",MAX(0,Settings!$B$5-$O172))</f>
        <v/>
      </c>
      <c r="Q172" s="18" t="str">
        <f>IF($A172="","",IF(N($P172)&gt;0,"Payment overdue",IF(AND(ISNUMBER($G172),$G172&lt;Settings!$B$5,OR($H172="Lead",$H172="Proposal sent",$H172="In progress",$H172="On hold")),"Deadline passed",IF(AND($K172&lt;&gt;"",N($M172)&lt;=0),IF(N($N172)&gt;0,"Invoices paid","Paid in full"),""))))</f>
        <v/>
      </c>
      <c r="R172" s="17"/>
    </row>
    <row r="173" spans="1:18" x14ac:dyDescent="0.3">
      <c r="A173" s="17"/>
      <c r="B173" s="17"/>
      <c r="C173" s="18" t="str">
        <f>IF($B173="","",IFERROR(INDEX(Clients!$C$4:$C$203,MATCH($B173,Clients!$A$4:$A$203,0)),"")&amp;"")</f>
        <v/>
      </c>
      <c r="D173" s="17"/>
      <c r="E173" s="19"/>
      <c r="F173" s="20"/>
      <c r="G173" s="20"/>
      <c r="H173" s="17"/>
      <c r="I173" s="17"/>
      <c r="J173" s="20"/>
      <c r="K173" s="19"/>
      <c r="L173" s="21" t="str">
        <f>IF($A173="","",SUMIF(Payments!$B$4:$B$1003,$A173,Payments!$C$4:$C$1003))</f>
        <v/>
      </c>
      <c r="M173" s="21" t="str">
        <f t="shared" si="4"/>
        <v/>
      </c>
      <c r="N173" s="21" t="str">
        <f t="shared" si="5"/>
        <v/>
      </c>
      <c r="O173" s="22" t="str">
        <f>IF(OR($J173="",$B173=""),"",$J173+N(IFERROR(INDEX(Clients!$F$4:$F$203,MATCH($B173,Clients!$A$4:$A$203,0)),"")))</f>
        <v/>
      </c>
      <c r="P173" s="18" t="str">
        <f>IF(OR($O173="",N($M173)&lt;=0),"",MAX(0,Settings!$B$5-$O173))</f>
        <v/>
      </c>
      <c r="Q173" s="18" t="str">
        <f>IF($A173="","",IF(N($P173)&gt;0,"Payment overdue",IF(AND(ISNUMBER($G173),$G173&lt;Settings!$B$5,OR($H173="Lead",$H173="Proposal sent",$H173="In progress",$H173="On hold")),"Deadline passed",IF(AND($K173&lt;&gt;"",N($M173)&lt;=0),IF(N($N173)&gt;0,"Invoices paid","Paid in full"),""))))</f>
        <v/>
      </c>
      <c r="R173" s="17"/>
    </row>
    <row r="174" spans="1:18" x14ac:dyDescent="0.3">
      <c r="A174" s="17"/>
      <c r="B174" s="17"/>
      <c r="C174" s="18" t="str">
        <f>IF($B174="","",IFERROR(INDEX(Clients!$C$4:$C$203,MATCH($B174,Clients!$A$4:$A$203,0)),"")&amp;"")</f>
        <v/>
      </c>
      <c r="D174" s="17"/>
      <c r="E174" s="19"/>
      <c r="F174" s="20"/>
      <c r="G174" s="20"/>
      <c r="H174" s="17"/>
      <c r="I174" s="17"/>
      <c r="J174" s="20"/>
      <c r="K174" s="19"/>
      <c r="L174" s="21" t="str">
        <f>IF($A174="","",SUMIF(Payments!$B$4:$B$1003,$A174,Payments!$C$4:$C$1003))</f>
        <v/>
      </c>
      <c r="M174" s="21" t="str">
        <f t="shared" si="4"/>
        <v/>
      </c>
      <c r="N174" s="21" t="str">
        <f t="shared" si="5"/>
        <v/>
      </c>
      <c r="O174" s="22" t="str">
        <f>IF(OR($J174="",$B174=""),"",$J174+N(IFERROR(INDEX(Clients!$F$4:$F$203,MATCH($B174,Clients!$A$4:$A$203,0)),"")))</f>
        <v/>
      </c>
      <c r="P174" s="18" t="str">
        <f>IF(OR($O174="",N($M174)&lt;=0),"",MAX(0,Settings!$B$5-$O174))</f>
        <v/>
      </c>
      <c r="Q174" s="18" t="str">
        <f>IF($A174="","",IF(N($P174)&gt;0,"Payment overdue",IF(AND(ISNUMBER($G174),$G174&lt;Settings!$B$5,OR($H174="Lead",$H174="Proposal sent",$H174="In progress",$H174="On hold")),"Deadline passed",IF(AND($K174&lt;&gt;"",N($M174)&lt;=0),IF(N($N174)&gt;0,"Invoices paid","Paid in full"),""))))</f>
        <v/>
      </c>
      <c r="R174" s="17"/>
    </row>
    <row r="175" spans="1:18" x14ac:dyDescent="0.3">
      <c r="A175" s="17"/>
      <c r="B175" s="17"/>
      <c r="C175" s="18" t="str">
        <f>IF($B175="","",IFERROR(INDEX(Clients!$C$4:$C$203,MATCH($B175,Clients!$A$4:$A$203,0)),"")&amp;"")</f>
        <v/>
      </c>
      <c r="D175" s="17"/>
      <c r="E175" s="19"/>
      <c r="F175" s="20"/>
      <c r="G175" s="20"/>
      <c r="H175" s="17"/>
      <c r="I175" s="17"/>
      <c r="J175" s="20"/>
      <c r="K175" s="19"/>
      <c r="L175" s="21" t="str">
        <f>IF($A175="","",SUMIF(Payments!$B$4:$B$1003,$A175,Payments!$C$4:$C$1003))</f>
        <v/>
      </c>
      <c r="M175" s="21" t="str">
        <f t="shared" si="4"/>
        <v/>
      </c>
      <c r="N175" s="21" t="str">
        <f t="shared" si="5"/>
        <v/>
      </c>
      <c r="O175" s="22" t="str">
        <f>IF(OR($J175="",$B175=""),"",$J175+N(IFERROR(INDEX(Clients!$F$4:$F$203,MATCH($B175,Clients!$A$4:$A$203,0)),"")))</f>
        <v/>
      </c>
      <c r="P175" s="18" t="str">
        <f>IF(OR($O175="",N($M175)&lt;=0),"",MAX(0,Settings!$B$5-$O175))</f>
        <v/>
      </c>
      <c r="Q175" s="18" t="str">
        <f>IF($A175="","",IF(N($P175)&gt;0,"Payment overdue",IF(AND(ISNUMBER($G175),$G175&lt;Settings!$B$5,OR($H175="Lead",$H175="Proposal sent",$H175="In progress",$H175="On hold")),"Deadline passed",IF(AND($K175&lt;&gt;"",N($M175)&lt;=0),IF(N($N175)&gt;0,"Invoices paid","Paid in full"),""))))</f>
        <v/>
      </c>
      <c r="R175" s="17"/>
    </row>
    <row r="176" spans="1:18" x14ac:dyDescent="0.3">
      <c r="A176" s="17"/>
      <c r="B176" s="17"/>
      <c r="C176" s="18" t="str">
        <f>IF($B176="","",IFERROR(INDEX(Clients!$C$4:$C$203,MATCH($B176,Clients!$A$4:$A$203,0)),"")&amp;"")</f>
        <v/>
      </c>
      <c r="D176" s="17"/>
      <c r="E176" s="19"/>
      <c r="F176" s="20"/>
      <c r="G176" s="20"/>
      <c r="H176" s="17"/>
      <c r="I176" s="17"/>
      <c r="J176" s="20"/>
      <c r="K176" s="19"/>
      <c r="L176" s="21" t="str">
        <f>IF($A176="","",SUMIF(Payments!$B$4:$B$1003,$A176,Payments!$C$4:$C$1003))</f>
        <v/>
      </c>
      <c r="M176" s="21" t="str">
        <f t="shared" si="4"/>
        <v/>
      </c>
      <c r="N176" s="21" t="str">
        <f t="shared" si="5"/>
        <v/>
      </c>
      <c r="O176" s="22" t="str">
        <f>IF(OR($J176="",$B176=""),"",$J176+N(IFERROR(INDEX(Clients!$F$4:$F$203,MATCH($B176,Clients!$A$4:$A$203,0)),"")))</f>
        <v/>
      </c>
      <c r="P176" s="18" t="str">
        <f>IF(OR($O176="",N($M176)&lt;=0),"",MAX(0,Settings!$B$5-$O176))</f>
        <v/>
      </c>
      <c r="Q176" s="18" t="str">
        <f>IF($A176="","",IF(N($P176)&gt;0,"Payment overdue",IF(AND(ISNUMBER($G176),$G176&lt;Settings!$B$5,OR($H176="Lead",$H176="Proposal sent",$H176="In progress",$H176="On hold")),"Deadline passed",IF(AND($K176&lt;&gt;"",N($M176)&lt;=0),IF(N($N176)&gt;0,"Invoices paid","Paid in full"),""))))</f>
        <v/>
      </c>
      <c r="R176" s="17"/>
    </row>
    <row r="177" spans="1:18" x14ac:dyDescent="0.3">
      <c r="A177" s="17"/>
      <c r="B177" s="17"/>
      <c r="C177" s="18" t="str">
        <f>IF($B177="","",IFERROR(INDEX(Clients!$C$4:$C$203,MATCH($B177,Clients!$A$4:$A$203,0)),"")&amp;"")</f>
        <v/>
      </c>
      <c r="D177" s="17"/>
      <c r="E177" s="19"/>
      <c r="F177" s="20"/>
      <c r="G177" s="20"/>
      <c r="H177" s="17"/>
      <c r="I177" s="17"/>
      <c r="J177" s="20"/>
      <c r="K177" s="19"/>
      <c r="L177" s="21" t="str">
        <f>IF($A177="","",SUMIF(Payments!$B$4:$B$1003,$A177,Payments!$C$4:$C$1003))</f>
        <v/>
      </c>
      <c r="M177" s="21" t="str">
        <f t="shared" si="4"/>
        <v/>
      </c>
      <c r="N177" s="21" t="str">
        <f t="shared" si="5"/>
        <v/>
      </c>
      <c r="O177" s="22" t="str">
        <f>IF(OR($J177="",$B177=""),"",$J177+N(IFERROR(INDEX(Clients!$F$4:$F$203,MATCH($B177,Clients!$A$4:$A$203,0)),"")))</f>
        <v/>
      </c>
      <c r="P177" s="18" t="str">
        <f>IF(OR($O177="",N($M177)&lt;=0),"",MAX(0,Settings!$B$5-$O177))</f>
        <v/>
      </c>
      <c r="Q177" s="18" t="str">
        <f>IF($A177="","",IF(N($P177)&gt;0,"Payment overdue",IF(AND(ISNUMBER($G177),$G177&lt;Settings!$B$5,OR($H177="Lead",$H177="Proposal sent",$H177="In progress",$H177="On hold")),"Deadline passed",IF(AND($K177&lt;&gt;"",N($M177)&lt;=0),IF(N($N177)&gt;0,"Invoices paid","Paid in full"),""))))</f>
        <v/>
      </c>
      <c r="R177" s="17"/>
    </row>
    <row r="178" spans="1:18" x14ac:dyDescent="0.3">
      <c r="A178" s="17"/>
      <c r="B178" s="17"/>
      <c r="C178" s="18" t="str">
        <f>IF($B178="","",IFERROR(INDEX(Clients!$C$4:$C$203,MATCH($B178,Clients!$A$4:$A$203,0)),"")&amp;"")</f>
        <v/>
      </c>
      <c r="D178" s="17"/>
      <c r="E178" s="19"/>
      <c r="F178" s="20"/>
      <c r="G178" s="20"/>
      <c r="H178" s="17"/>
      <c r="I178" s="17"/>
      <c r="J178" s="20"/>
      <c r="K178" s="19"/>
      <c r="L178" s="21" t="str">
        <f>IF($A178="","",SUMIF(Payments!$B$4:$B$1003,$A178,Payments!$C$4:$C$1003))</f>
        <v/>
      </c>
      <c r="M178" s="21" t="str">
        <f t="shared" si="4"/>
        <v/>
      </c>
      <c r="N178" s="21" t="str">
        <f t="shared" si="5"/>
        <v/>
      </c>
      <c r="O178" s="22" t="str">
        <f>IF(OR($J178="",$B178=""),"",$J178+N(IFERROR(INDEX(Clients!$F$4:$F$203,MATCH($B178,Clients!$A$4:$A$203,0)),"")))</f>
        <v/>
      </c>
      <c r="P178" s="18" t="str">
        <f>IF(OR($O178="",N($M178)&lt;=0),"",MAX(0,Settings!$B$5-$O178))</f>
        <v/>
      </c>
      <c r="Q178" s="18" t="str">
        <f>IF($A178="","",IF(N($P178)&gt;0,"Payment overdue",IF(AND(ISNUMBER($G178),$G178&lt;Settings!$B$5,OR($H178="Lead",$H178="Proposal sent",$H178="In progress",$H178="On hold")),"Deadline passed",IF(AND($K178&lt;&gt;"",N($M178)&lt;=0),IF(N($N178)&gt;0,"Invoices paid","Paid in full"),""))))</f>
        <v/>
      </c>
      <c r="R178" s="17"/>
    </row>
    <row r="179" spans="1:18" x14ac:dyDescent="0.3">
      <c r="A179" s="17"/>
      <c r="B179" s="17"/>
      <c r="C179" s="18" t="str">
        <f>IF($B179="","",IFERROR(INDEX(Clients!$C$4:$C$203,MATCH($B179,Clients!$A$4:$A$203,0)),"")&amp;"")</f>
        <v/>
      </c>
      <c r="D179" s="17"/>
      <c r="E179" s="19"/>
      <c r="F179" s="20"/>
      <c r="G179" s="20"/>
      <c r="H179" s="17"/>
      <c r="I179" s="17"/>
      <c r="J179" s="20"/>
      <c r="K179" s="19"/>
      <c r="L179" s="21" t="str">
        <f>IF($A179="","",SUMIF(Payments!$B$4:$B$1003,$A179,Payments!$C$4:$C$1003))</f>
        <v/>
      </c>
      <c r="M179" s="21" t="str">
        <f t="shared" si="4"/>
        <v/>
      </c>
      <c r="N179" s="21" t="str">
        <f t="shared" si="5"/>
        <v/>
      </c>
      <c r="O179" s="22" t="str">
        <f>IF(OR($J179="",$B179=""),"",$J179+N(IFERROR(INDEX(Clients!$F$4:$F$203,MATCH($B179,Clients!$A$4:$A$203,0)),"")))</f>
        <v/>
      </c>
      <c r="P179" s="18" t="str">
        <f>IF(OR($O179="",N($M179)&lt;=0),"",MAX(0,Settings!$B$5-$O179))</f>
        <v/>
      </c>
      <c r="Q179" s="18" t="str">
        <f>IF($A179="","",IF(N($P179)&gt;0,"Payment overdue",IF(AND(ISNUMBER($G179),$G179&lt;Settings!$B$5,OR($H179="Lead",$H179="Proposal sent",$H179="In progress",$H179="On hold")),"Deadline passed",IF(AND($K179&lt;&gt;"",N($M179)&lt;=0),IF(N($N179)&gt;0,"Invoices paid","Paid in full"),""))))</f>
        <v/>
      </c>
      <c r="R179" s="17"/>
    </row>
    <row r="180" spans="1:18" x14ac:dyDescent="0.3">
      <c r="A180" s="17"/>
      <c r="B180" s="17"/>
      <c r="C180" s="18" t="str">
        <f>IF($B180="","",IFERROR(INDEX(Clients!$C$4:$C$203,MATCH($B180,Clients!$A$4:$A$203,0)),"")&amp;"")</f>
        <v/>
      </c>
      <c r="D180" s="17"/>
      <c r="E180" s="19"/>
      <c r="F180" s="20"/>
      <c r="G180" s="20"/>
      <c r="H180" s="17"/>
      <c r="I180" s="17"/>
      <c r="J180" s="20"/>
      <c r="K180" s="19"/>
      <c r="L180" s="21" t="str">
        <f>IF($A180="","",SUMIF(Payments!$B$4:$B$1003,$A180,Payments!$C$4:$C$1003))</f>
        <v/>
      </c>
      <c r="M180" s="21" t="str">
        <f t="shared" si="4"/>
        <v/>
      </c>
      <c r="N180" s="21" t="str">
        <f t="shared" si="5"/>
        <v/>
      </c>
      <c r="O180" s="22" t="str">
        <f>IF(OR($J180="",$B180=""),"",$J180+N(IFERROR(INDEX(Clients!$F$4:$F$203,MATCH($B180,Clients!$A$4:$A$203,0)),"")))</f>
        <v/>
      </c>
      <c r="P180" s="18" t="str">
        <f>IF(OR($O180="",N($M180)&lt;=0),"",MAX(0,Settings!$B$5-$O180))</f>
        <v/>
      </c>
      <c r="Q180" s="18" t="str">
        <f>IF($A180="","",IF(N($P180)&gt;0,"Payment overdue",IF(AND(ISNUMBER($G180),$G180&lt;Settings!$B$5,OR($H180="Lead",$H180="Proposal sent",$H180="In progress",$H180="On hold")),"Deadline passed",IF(AND($K180&lt;&gt;"",N($M180)&lt;=0),IF(N($N180)&gt;0,"Invoices paid","Paid in full"),""))))</f>
        <v/>
      </c>
      <c r="R180" s="17"/>
    </row>
    <row r="181" spans="1:18" x14ac:dyDescent="0.3">
      <c r="A181" s="17"/>
      <c r="B181" s="17"/>
      <c r="C181" s="18" t="str">
        <f>IF($B181="","",IFERROR(INDEX(Clients!$C$4:$C$203,MATCH($B181,Clients!$A$4:$A$203,0)),"")&amp;"")</f>
        <v/>
      </c>
      <c r="D181" s="17"/>
      <c r="E181" s="19"/>
      <c r="F181" s="20"/>
      <c r="G181" s="20"/>
      <c r="H181" s="17"/>
      <c r="I181" s="17"/>
      <c r="J181" s="20"/>
      <c r="K181" s="19"/>
      <c r="L181" s="21" t="str">
        <f>IF($A181="","",SUMIF(Payments!$B$4:$B$1003,$A181,Payments!$C$4:$C$1003))</f>
        <v/>
      </c>
      <c r="M181" s="21" t="str">
        <f t="shared" si="4"/>
        <v/>
      </c>
      <c r="N181" s="21" t="str">
        <f t="shared" si="5"/>
        <v/>
      </c>
      <c r="O181" s="22" t="str">
        <f>IF(OR($J181="",$B181=""),"",$J181+N(IFERROR(INDEX(Clients!$F$4:$F$203,MATCH($B181,Clients!$A$4:$A$203,0)),"")))</f>
        <v/>
      </c>
      <c r="P181" s="18" t="str">
        <f>IF(OR($O181="",N($M181)&lt;=0),"",MAX(0,Settings!$B$5-$O181))</f>
        <v/>
      </c>
      <c r="Q181" s="18" t="str">
        <f>IF($A181="","",IF(N($P181)&gt;0,"Payment overdue",IF(AND(ISNUMBER($G181),$G181&lt;Settings!$B$5,OR($H181="Lead",$H181="Proposal sent",$H181="In progress",$H181="On hold")),"Deadline passed",IF(AND($K181&lt;&gt;"",N($M181)&lt;=0),IF(N($N181)&gt;0,"Invoices paid","Paid in full"),""))))</f>
        <v/>
      </c>
      <c r="R181" s="17"/>
    </row>
    <row r="182" spans="1:18" x14ac:dyDescent="0.3">
      <c r="A182" s="17"/>
      <c r="B182" s="17"/>
      <c r="C182" s="18" t="str">
        <f>IF($B182="","",IFERROR(INDEX(Clients!$C$4:$C$203,MATCH($B182,Clients!$A$4:$A$203,0)),"")&amp;"")</f>
        <v/>
      </c>
      <c r="D182" s="17"/>
      <c r="E182" s="19"/>
      <c r="F182" s="20"/>
      <c r="G182" s="20"/>
      <c r="H182" s="17"/>
      <c r="I182" s="17"/>
      <c r="J182" s="20"/>
      <c r="K182" s="19"/>
      <c r="L182" s="21" t="str">
        <f>IF($A182="","",SUMIF(Payments!$B$4:$B$1003,$A182,Payments!$C$4:$C$1003))</f>
        <v/>
      </c>
      <c r="M182" s="21" t="str">
        <f t="shared" si="4"/>
        <v/>
      </c>
      <c r="N182" s="21" t="str">
        <f t="shared" si="5"/>
        <v/>
      </c>
      <c r="O182" s="22" t="str">
        <f>IF(OR($J182="",$B182=""),"",$J182+N(IFERROR(INDEX(Clients!$F$4:$F$203,MATCH($B182,Clients!$A$4:$A$203,0)),"")))</f>
        <v/>
      </c>
      <c r="P182" s="18" t="str">
        <f>IF(OR($O182="",N($M182)&lt;=0),"",MAX(0,Settings!$B$5-$O182))</f>
        <v/>
      </c>
      <c r="Q182" s="18" t="str">
        <f>IF($A182="","",IF(N($P182)&gt;0,"Payment overdue",IF(AND(ISNUMBER($G182),$G182&lt;Settings!$B$5,OR($H182="Lead",$H182="Proposal sent",$H182="In progress",$H182="On hold")),"Deadline passed",IF(AND($K182&lt;&gt;"",N($M182)&lt;=0),IF(N($N182)&gt;0,"Invoices paid","Paid in full"),""))))</f>
        <v/>
      </c>
      <c r="R182" s="17"/>
    </row>
    <row r="183" spans="1:18" x14ac:dyDescent="0.3">
      <c r="A183" s="17"/>
      <c r="B183" s="17"/>
      <c r="C183" s="18" t="str">
        <f>IF($B183="","",IFERROR(INDEX(Clients!$C$4:$C$203,MATCH($B183,Clients!$A$4:$A$203,0)),"")&amp;"")</f>
        <v/>
      </c>
      <c r="D183" s="17"/>
      <c r="E183" s="19"/>
      <c r="F183" s="20"/>
      <c r="G183" s="20"/>
      <c r="H183" s="17"/>
      <c r="I183" s="17"/>
      <c r="J183" s="20"/>
      <c r="K183" s="19"/>
      <c r="L183" s="21" t="str">
        <f>IF($A183="","",SUMIF(Payments!$B$4:$B$1003,$A183,Payments!$C$4:$C$1003))</f>
        <v/>
      </c>
      <c r="M183" s="21" t="str">
        <f t="shared" si="4"/>
        <v/>
      </c>
      <c r="N183" s="21" t="str">
        <f t="shared" si="5"/>
        <v/>
      </c>
      <c r="O183" s="22" t="str">
        <f>IF(OR($J183="",$B183=""),"",$J183+N(IFERROR(INDEX(Clients!$F$4:$F$203,MATCH($B183,Clients!$A$4:$A$203,0)),"")))</f>
        <v/>
      </c>
      <c r="P183" s="18" t="str">
        <f>IF(OR($O183="",N($M183)&lt;=0),"",MAX(0,Settings!$B$5-$O183))</f>
        <v/>
      </c>
      <c r="Q183" s="18" t="str">
        <f>IF($A183="","",IF(N($P183)&gt;0,"Payment overdue",IF(AND(ISNUMBER($G183),$G183&lt;Settings!$B$5,OR($H183="Lead",$H183="Proposal sent",$H183="In progress",$H183="On hold")),"Deadline passed",IF(AND($K183&lt;&gt;"",N($M183)&lt;=0),IF(N($N183)&gt;0,"Invoices paid","Paid in full"),""))))</f>
        <v/>
      </c>
      <c r="R183" s="17"/>
    </row>
    <row r="184" spans="1:18" x14ac:dyDescent="0.3">
      <c r="A184" s="17"/>
      <c r="B184" s="17"/>
      <c r="C184" s="18" t="str">
        <f>IF($B184="","",IFERROR(INDEX(Clients!$C$4:$C$203,MATCH($B184,Clients!$A$4:$A$203,0)),"")&amp;"")</f>
        <v/>
      </c>
      <c r="D184" s="17"/>
      <c r="E184" s="19"/>
      <c r="F184" s="20"/>
      <c r="G184" s="20"/>
      <c r="H184" s="17"/>
      <c r="I184" s="17"/>
      <c r="J184" s="20"/>
      <c r="K184" s="19"/>
      <c r="L184" s="21" t="str">
        <f>IF($A184="","",SUMIF(Payments!$B$4:$B$1003,$A184,Payments!$C$4:$C$1003))</f>
        <v/>
      </c>
      <c r="M184" s="21" t="str">
        <f t="shared" si="4"/>
        <v/>
      </c>
      <c r="N184" s="21" t="str">
        <f t="shared" si="5"/>
        <v/>
      </c>
      <c r="O184" s="22" t="str">
        <f>IF(OR($J184="",$B184=""),"",$J184+N(IFERROR(INDEX(Clients!$F$4:$F$203,MATCH($B184,Clients!$A$4:$A$203,0)),"")))</f>
        <v/>
      </c>
      <c r="P184" s="18" t="str">
        <f>IF(OR($O184="",N($M184)&lt;=0),"",MAX(0,Settings!$B$5-$O184))</f>
        <v/>
      </c>
      <c r="Q184" s="18" t="str">
        <f>IF($A184="","",IF(N($P184)&gt;0,"Payment overdue",IF(AND(ISNUMBER($G184),$G184&lt;Settings!$B$5,OR($H184="Lead",$H184="Proposal sent",$H184="In progress",$H184="On hold")),"Deadline passed",IF(AND($K184&lt;&gt;"",N($M184)&lt;=0),IF(N($N184)&gt;0,"Invoices paid","Paid in full"),""))))</f>
        <v/>
      </c>
      <c r="R184" s="17"/>
    </row>
    <row r="185" spans="1:18" x14ac:dyDescent="0.3">
      <c r="A185" s="17"/>
      <c r="B185" s="17"/>
      <c r="C185" s="18" t="str">
        <f>IF($B185="","",IFERROR(INDEX(Clients!$C$4:$C$203,MATCH($B185,Clients!$A$4:$A$203,0)),"")&amp;"")</f>
        <v/>
      </c>
      <c r="D185" s="17"/>
      <c r="E185" s="19"/>
      <c r="F185" s="20"/>
      <c r="G185" s="20"/>
      <c r="H185" s="17"/>
      <c r="I185" s="17"/>
      <c r="J185" s="20"/>
      <c r="K185" s="19"/>
      <c r="L185" s="21" t="str">
        <f>IF($A185="","",SUMIF(Payments!$B$4:$B$1003,$A185,Payments!$C$4:$C$1003))</f>
        <v/>
      </c>
      <c r="M185" s="21" t="str">
        <f t="shared" si="4"/>
        <v/>
      </c>
      <c r="N185" s="21" t="str">
        <f t="shared" si="5"/>
        <v/>
      </c>
      <c r="O185" s="22" t="str">
        <f>IF(OR($J185="",$B185=""),"",$J185+N(IFERROR(INDEX(Clients!$F$4:$F$203,MATCH($B185,Clients!$A$4:$A$203,0)),"")))</f>
        <v/>
      </c>
      <c r="P185" s="18" t="str">
        <f>IF(OR($O185="",N($M185)&lt;=0),"",MAX(0,Settings!$B$5-$O185))</f>
        <v/>
      </c>
      <c r="Q185" s="18" t="str">
        <f>IF($A185="","",IF(N($P185)&gt;0,"Payment overdue",IF(AND(ISNUMBER($G185),$G185&lt;Settings!$B$5,OR($H185="Lead",$H185="Proposal sent",$H185="In progress",$H185="On hold")),"Deadline passed",IF(AND($K185&lt;&gt;"",N($M185)&lt;=0),IF(N($N185)&gt;0,"Invoices paid","Paid in full"),""))))</f>
        <v/>
      </c>
      <c r="R185" s="17"/>
    </row>
    <row r="186" spans="1:18" x14ac:dyDescent="0.3">
      <c r="A186" s="17"/>
      <c r="B186" s="17"/>
      <c r="C186" s="18" t="str">
        <f>IF($B186="","",IFERROR(INDEX(Clients!$C$4:$C$203,MATCH($B186,Clients!$A$4:$A$203,0)),"")&amp;"")</f>
        <v/>
      </c>
      <c r="D186" s="17"/>
      <c r="E186" s="19"/>
      <c r="F186" s="20"/>
      <c r="G186" s="20"/>
      <c r="H186" s="17"/>
      <c r="I186" s="17"/>
      <c r="J186" s="20"/>
      <c r="K186" s="19"/>
      <c r="L186" s="21" t="str">
        <f>IF($A186="","",SUMIF(Payments!$B$4:$B$1003,$A186,Payments!$C$4:$C$1003))</f>
        <v/>
      </c>
      <c r="M186" s="21" t="str">
        <f t="shared" si="4"/>
        <v/>
      </c>
      <c r="N186" s="21" t="str">
        <f t="shared" si="5"/>
        <v/>
      </c>
      <c r="O186" s="22" t="str">
        <f>IF(OR($J186="",$B186=""),"",$J186+N(IFERROR(INDEX(Clients!$F$4:$F$203,MATCH($B186,Clients!$A$4:$A$203,0)),"")))</f>
        <v/>
      </c>
      <c r="P186" s="18" t="str">
        <f>IF(OR($O186="",N($M186)&lt;=0),"",MAX(0,Settings!$B$5-$O186))</f>
        <v/>
      </c>
      <c r="Q186" s="18" t="str">
        <f>IF($A186="","",IF(N($P186)&gt;0,"Payment overdue",IF(AND(ISNUMBER($G186),$G186&lt;Settings!$B$5,OR($H186="Lead",$H186="Proposal sent",$H186="In progress",$H186="On hold")),"Deadline passed",IF(AND($K186&lt;&gt;"",N($M186)&lt;=0),IF(N($N186)&gt;0,"Invoices paid","Paid in full"),""))))</f>
        <v/>
      </c>
      <c r="R186" s="17"/>
    </row>
    <row r="187" spans="1:18" x14ac:dyDescent="0.3">
      <c r="A187" s="17"/>
      <c r="B187" s="17"/>
      <c r="C187" s="18" t="str">
        <f>IF($B187="","",IFERROR(INDEX(Clients!$C$4:$C$203,MATCH($B187,Clients!$A$4:$A$203,0)),"")&amp;"")</f>
        <v/>
      </c>
      <c r="D187" s="17"/>
      <c r="E187" s="19"/>
      <c r="F187" s="20"/>
      <c r="G187" s="20"/>
      <c r="H187" s="17"/>
      <c r="I187" s="17"/>
      <c r="J187" s="20"/>
      <c r="K187" s="19"/>
      <c r="L187" s="21" t="str">
        <f>IF($A187="","",SUMIF(Payments!$B$4:$B$1003,$A187,Payments!$C$4:$C$1003))</f>
        <v/>
      </c>
      <c r="M187" s="21" t="str">
        <f t="shared" si="4"/>
        <v/>
      </c>
      <c r="N187" s="21" t="str">
        <f t="shared" si="5"/>
        <v/>
      </c>
      <c r="O187" s="22" t="str">
        <f>IF(OR($J187="",$B187=""),"",$J187+N(IFERROR(INDEX(Clients!$F$4:$F$203,MATCH($B187,Clients!$A$4:$A$203,0)),"")))</f>
        <v/>
      </c>
      <c r="P187" s="18" t="str">
        <f>IF(OR($O187="",N($M187)&lt;=0),"",MAX(0,Settings!$B$5-$O187))</f>
        <v/>
      </c>
      <c r="Q187" s="18" t="str">
        <f>IF($A187="","",IF(N($P187)&gt;0,"Payment overdue",IF(AND(ISNUMBER($G187),$G187&lt;Settings!$B$5,OR($H187="Lead",$H187="Proposal sent",$H187="In progress",$H187="On hold")),"Deadline passed",IF(AND($K187&lt;&gt;"",N($M187)&lt;=0),IF(N($N187)&gt;0,"Invoices paid","Paid in full"),""))))</f>
        <v/>
      </c>
      <c r="R187" s="17"/>
    </row>
    <row r="188" spans="1:18" x14ac:dyDescent="0.3">
      <c r="A188" s="17"/>
      <c r="B188" s="17"/>
      <c r="C188" s="18" t="str">
        <f>IF($B188="","",IFERROR(INDEX(Clients!$C$4:$C$203,MATCH($B188,Clients!$A$4:$A$203,0)),"")&amp;"")</f>
        <v/>
      </c>
      <c r="D188" s="17"/>
      <c r="E188" s="19"/>
      <c r="F188" s="20"/>
      <c r="G188" s="20"/>
      <c r="H188" s="17"/>
      <c r="I188" s="17"/>
      <c r="J188" s="20"/>
      <c r="K188" s="19"/>
      <c r="L188" s="21" t="str">
        <f>IF($A188="","",SUMIF(Payments!$B$4:$B$1003,$A188,Payments!$C$4:$C$1003))</f>
        <v/>
      </c>
      <c r="M188" s="21" t="str">
        <f t="shared" si="4"/>
        <v/>
      </c>
      <c r="N188" s="21" t="str">
        <f t="shared" si="5"/>
        <v/>
      </c>
      <c r="O188" s="22" t="str">
        <f>IF(OR($J188="",$B188=""),"",$J188+N(IFERROR(INDEX(Clients!$F$4:$F$203,MATCH($B188,Clients!$A$4:$A$203,0)),"")))</f>
        <v/>
      </c>
      <c r="P188" s="18" t="str">
        <f>IF(OR($O188="",N($M188)&lt;=0),"",MAX(0,Settings!$B$5-$O188))</f>
        <v/>
      </c>
      <c r="Q188" s="18" t="str">
        <f>IF($A188="","",IF(N($P188)&gt;0,"Payment overdue",IF(AND(ISNUMBER($G188),$G188&lt;Settings!$B$5,OR($H188="Lead",$H188="Proposal sent",$H188="In progress",$H188="On hold")),"Deadline passed",IF(AND($K188&lt;&gt;"",N($M188)&lt;=0),IF(N($N188)&gt;0,"Invoices paid","Paid in full"),""))))</f>
        <v/>
      </c>
      <c r="R188" s="17"/>
    </row>
    <row r="189" spans="1:18" x14ac:dyDescent="0.3">
      <c r="A189" s="17"/>
      <c r="B189" s="17"/>
      <c r="C189" s="18" t="str">
        <f>IF($B189="","",IFERROR(INDEX(Clients!$C$4:$C$203,MATCH($B189,Clients!$A$4:$A$203,0)),"")&amp;"")</f>
        <v/>
      </c>
      <c r="D189" s="17"/>
      <c r="E189" s="19"/>
      <c r="F189" s="20"/>
      <c r="G189" s="20"/>
      <c r="H189" s="17"/>
      <c r="I189" s="17"/>
      <c r="J189" s="20"/>
      <c r="K189" s="19"/>
      <c r="L189" s="21" t="str">
        <f>IF($A189="","",SUMIF(Payments!$B$4:$B$1003,$A189,Payments!$C$4:$C$1003))</f>
        <v/>
      </c>
      <c r="M189" s="21" t="str">
        <f t="shared" si="4"/>
        <v/>
      </c>
      <c r="N189" s="21" t="str">
        <f t="shared" si="5"/>
        <v/>
      </c>
      <c r="O189" s="22" t="str">
        <f>IF(OR($J189="",$B189=""),"",$J189+N(IFERROR(INDEX(Clients!$F$4:$F$203,MATCH($B189,Clients!$A$4:$A$203,0)),"")))</f>
        <v/>
      </c>
      <c r="P189" s="18" t="str">
        <f>IF(OR($O189="",N($M189)&lt;=0),"",MAX(0,Settings!$B$5-$O189))</f>
        <v/>
      </c>
      <c r="Q189" s="18" t="str">
        <f>IF($A189="","",IF(N($P189)&gt;0,"Payment overdue",IF(AND(ISNUMBER($G189),$G189&lt;Settings!$B$5,OR($H189="Lead",$H189="Proposal sent",$H189="In progress",$H189="On hold")),"Deadline passed",IF(AND($K189&lt;&gt;"",N($M189)&lt;=0),IF(N($N189)&gt;0,"Invoices paid","Paid in full"),""))))</f>
        <v/>
      </c>
      <c r="R189" s="17"/>
    </row>
    <row r="190" spans="1:18" x14ac:dyDescent="0.3">
      <c r="A190" s="17"/>
      <c r="B190" s="17"/>
      <c r="C190" s="18" t="str">
        <f>IF($B190="","",IFERROR(INDEX(Clients!$C$4:$C$203,MATCH($B190,Clients!$A$4:$A$203,0)),"")&amp;"")</f>
        <v/>
      </c>
      <c r="D190" s="17"/>
      <c r="E190" s="19"/>
      <c r="F190" s="20"/>
      <c r="G190" s="20"/>
      <c r="H190" s="17"/>
      <c r="I190" s="17"/>
      <c r="J190" s="20"/>
      <c r="K190" s="19"/>
      <c r="L190" s="21" t="str">
        <f>IF($A190="","",SUMIF(Payments!$B$4:$B$1003,$A190,Payments!$C$4:$C$1003))</f>
        <v/>
      </c>
      <c r="M190" s="21" t="str">
        <f t="shared" si="4"/>
        <v/>
      </c>
      <c r="N190" s="21" t="str">
        <f t="shared" si="5"/>
        <v/>
      </c>
      <c r="O190" s="22" t="str">
        <f>IF(OR($J190="",$B190=""),"",$J190+N(IFERROR(INDEX(Clients!$F$4:$F$203,MATCH($B190,Clients!$A$4:$A$203,0)),"")))</f>
        <v/>
      </c>
      <c r="P190" s="18" t="str">
        <f>IF(OR($O190="",N($M190)&lt;=0),"",MAX(0,Settings!$B$5-$O190))</f>
        <v/>
      </c>
      <c r="Q190" s="18" t="str">
        <f>IF($A190="","",IF(N($P190)&gt;0,"Payment overdue",IF(AND(ISNUMBER($G190),$G190&lt;Settings!$B$5,OR($H190="Lead",$H190="Proposal sent",$H190="In progress",$H190="On hold")),"Deadline passed",IF(AND($K190&lt;&gt;"",N($M190)&lt;=0),IF(N($N190)&gt;0,"Invoices paid","Paid in full"),""))))</f>
        <v/>
      </c>
      <c r="R190" s="17"/>
    </row>
    <row r="191" spans="1:18" x14ac:dyDescent="0.3">
      <c r="A191" s="17"/>
      <c r="B191" s="17"/>
      <c r="C191" s="18" t="str">
        <f>IF($B191="","",IFERROR(INDEX(Clients!$C$4:$C$203,MATCH($B191,Clients!$A$4:$A$203,0)),"")&amp;"")</f>
        <v/>
      </c>
      <c r="D191" s="17"/>
      <c r="E191" s="19"/>
      <c r="F191" s="20"/>
      <c r="G191" s="20"/>
      <c r="H191" s="17"/>
      <c r="I191" s="17"/>
      <c r="J191" s="20"/>
      <c r="K191" s="19"/>
      <c r="L191" s="21" t="str">
        <f>IF($A191="","",SUMIF(Payments!$B$4:$B$1003,$A191,Payments!$C$4:$C$1003))</f>
        <v/>
      </c>
      <c r="M191" s="21" t="str">
        <f t="shared" si="4"/>
        <v/>
      </c>
      <c r="N191" s="21" t="str">
        <f t="shared" si="5"/>
        <v/>
      </c>
      <c r="O191" s="22" t="str">
        <f>IF(OR($J191="",$B191=""),"",$J191+N(IFERROR(INDEX(Clients!$F$4:$F$203,MATCH($B191,Clients!$A$4:$A$203,0)),"")))</f>
        <v/>
      </c>
      <c r="P191" s="18" t="str">
        <f>IF(OR($O191="",N($M191)&lt;=0),"",MAX(0,Settings!$B$5-$O191))</f>
        <v/>
      </c>
      <c r="Q191" s="18" t="str">
        <f>IF($A191="","",IF(N($P191)&gt;0,"Payment overdue",IF(AND(ISNUMBER($G191),$G191&lt;Settings!$B$5,OR($H191="Lead",$H191="Proposal sent",$H191="In progress",$H191="On hold")),"Deadline passed",IF(AND($K191&lt;&gt;"",N($M191)&lt;=0),IF(N($N191)&gt;0,"Invoices paid","Paid in full"),""))))</f>
        <v/>
      </c>
      <c r="R191" s="17"/>
    </row>
    <row r="192" spans="1:18" x14ac:dyDescent="0.3">
      <c r="A192" s="17"/>
      <c r="B192" s="17"/>
      <c r="C192" s="18" t="str">
        <f>IF($B192="","",IFERROR(INDEX(Clients!$C$4:$C$203,MATCH($B192,Clients!$A$4:$A$203,0)),"")&amp;"")</f>
        <v/>
      </c>
      <c r="D192" s="17"/>
      <c r="E192" s="19"/>
      <c r="F192" s="20"/>
      <c r="G192" s="20"/>
      <c r="H192" s="17"/>
      <c r="I192" s="17"/>
      <c r="J192" s="20"/>
      <c r="K192" s="19"/>
      <c r="L192" s="21" t="str">
        <f>IF($A192="","",SUMIF(Payments!$B$4:$B$1003,$A192,Payments!$C$4:$C$1003))</f>
        <v/>
      </c>
      <c r="M192" s="21" t="str">
        <f t="shared" si="4"/>
        <v/>
      </c>
      <c r="N192" s="21" t="str">
        <f t="shared" si="5"/>
        <v/>
      </c>
      <c r="O192" s="22" t="str">
        <f>IF(OR($J192="",$B192=""),"",$J192+N(IFERROR(INDEX(Clients!$F$4:$F$203,MATCH($B192,Clients!$A$4:$A$203,0)),"")))</f>
        <v/>
      </c>
      <c r="P192" s="18" t="str">
        <f>IF(OR($O192="",N($M192)&lt;=0),"",MAX(0,Settings!$B$5-$O192))</f>
        <v/>
      </c>
      <c r="Q192" s="18" t="str">
        <f>IF($A192="","",IF(N($P192)&gt;0,"Payment overdue",IF(AND(ISNUMBER($G192),$G192&lt;Settings!$B$5,OR($H192="Lead",$H192="Proposal sent",$H192="In progress",$H192="On hold")),"Deadline passed",IF(AND($K192&lt;&gt;"",N($M192)&lt;=0),IF(N($N192)&gt;0,"Invoices paid","Paid in full"),""))))</f>
        <v/>
      </c>
      <c r="R192" s="17"/>
    </row>
    <row r="193" spans="1:18" x14ac:dyDescent="0.3">
      <c r="A193" s="17"/>
      <c r="B193" s="17"/>
      <c r="C193" s="18" t="str">
        <f>IF($B193="","",IFERROR(INDEX(Clients!$C$4:$C$203,MATCH($B193,Clients!$A$4:$A$203,0)),"")&amp;"")</f>
        <v/>
      </c>
      <c r="D193" s="17"/>
      <c r="E193" s="19"/>
      <c r="F193" s="20"/>
      <c r="G193" s="20"/>
      <c r="H193" s="17"/>
      <c r="I193" s="17"/>
      <c r="J193" s="20"/>
      <c r="K193" s="19"/>
      <c r="L193" s="21" t="str">
        <f>IF($A193="","",SUMIF(Payments!$B$4:$B$1003,$A193,Payments!$C$4:$C$1003))</f>
        <v/>
      </c>
      <c r="M193" s="21" t="str">
        <f t="shared" si="4"/>
        <v/>
      </c>
      <c r="N193" s="21" t="str">
        <f t="shared" si="5"/>
        <v/>
      </c>
      <c r="O193" s="22" t="str">
        <f>IF(OR($J193="",$B193=""),"",$J193+N(IFERROR(INDEX(Clients!$F$4:$F$203,MATCH($B193,Clients!$A$4:$A$203,0)),"")))</f>
        <v/>
      </c>
      <c r="P193" s="18" t="str">
        <f>IF(OR($O193="",N($M193)&lt;=0),"",MAX(0,Settings!$B$5-$O193))</f>
        <v/>
      </c>
      <c r="Q193" s="18" t="str">
        <f>IF($A193="","",IF(N($P193)&gt;0,"Payment overdue",IF(AND(ISNUMBER($G193),$G193&lt;Settings!$B$5,OR($H193="Lead",$H193="Proposal sent",$H193="In progress",$H193="On hold")),"Deadline passed",IF(AND($K193&lt;&gt;"",N($M193)&lt;=0),IF(N($N193)&gt;0,"Invoices paid","Paid in full"),""))))</f>
        <v/>
      </c>
      <c r="R193" s="17"/>
    </row>
    <row r="194" spans="1:18" x14ac:dyDescent="0.3">
      <c r="A194" s="17"/>
      <c r="B194" s="17"/>
      <c r="C194" s="18" t="str">
        <f>IF($B194="","",IFERROR(INDEX(Clients!$C$4:$C$203,MATCH($B194,Clients!$A$4:$A$203,0)),"")&amp;"")</f>
        <v/>
      </c>
      <c r="D194" s="17"/>
      <c r="E194" s="19"/>
      <c r="F194" s="20"/>
      <c r="G194" s="20"/>
      <c r="H194" s="17"/>
      <c r="I194" s="17"/>
      <c r="J194" s="20"/>
      <c r="K194" s="19"/>
      <c r="L194" s="21" t="str">
        <f>IF($A194="","",SUMIF(Payments!$B$4:$B$1003,$A194,Payments!$C$4:$C$1003))</f>
        <v/>
      </c>
      <c r="M194" s="21" t="str">
        <f t="shared" si="4"/>
        <v/>
      </c>
      <c r="N194" s="21" t="str">
        <f t="shared" si="5"/>
        <v/>
      </c>
      <c r="O194" s="22" t="str">
        <f>IF(OR($J194="",$B194=""),"",$J194+N(IFERROR(INDEX(Clients!$F$4:$F$203,MATCH($B194,Clients!$A$4:$A$203,0)),"")))</f>
        <v/>
      </c>
      <c r="P194" s="18" t="str">
        <f>IF(OR($O194="",N($M194)&lt;=0),"",MAX(0,Settings!$B$5-$O194))</f>
        <v/>
      </c>
      <c r="Q194" s="18" t="str">
        <f>IF($A194="","",IF(N($P194)&gt;0,"Payment overdue",IF(AND(ISNUMBER($G194),$G194&lt;Settings!$B$5,OR($H194="Lead",$H194="Proposal sent",$H194="In progress",$H194="On hold")),"Deadline passed",IF(AND($K194&lt;&gt;"",N($M194)&lt;=0),IF(N($N194)&gt;0,"Invoices paid","Paid in full"),""))))</f>
        <v/>
      </c>
      <c r="R194" s="17"/>
    </row>
    <row r="195" spans="1:18" x14ac:dyDescent="0.3">
      <c r="A195" s="17"/>
      <c r="B195" s="17"/>
      <c r="C195" s="18" t="str">
        <f>IF($B195="","",IFERROR(INDEX(Clients!$C$4:$C$203,MATCH($B195,Clients!$A$4:$A$203,0)),"")&amp;"")</f>
        <v/>
      </c>
      <c r="D195" s="17"/>
      <c r="E195" s="19"/>
      <c r="F195" s="20"/>
      <c r="G195" s="20"/>
      <c r="H195" s="17"/>
      <c r="I195" s="17"/>
      <c r="J195" s="20"/>
      <c r="K195" s="19"/>
      <c r="L195" s="21" t="str">
        <f>IF($A195="","",SUMIF(Payments!$B$4:$B$1003,$A195,Payments!$C$4:$C$1003))</f>
        <v/>
      </c>
      <c r="M195" s="21" t="str">
        <f t="shared" si="4"/>
        <v/>
      </c>
      <c r="N195" s="21" t="str">
        <f t="shared" si="5"/>
        <v/>
      </c>
      <c r="O195" s="22" t="str">
        <f>IF(OR($J195="",$B195=""),"",$J195+N(IFERROR(INDEX(Clients!$F$4:$F$203,MATCH($B195,Clients!$A$4:$A$203,0)),"")))</f>
        <v/>
      </c>
      <c r="P195" s="18" t="str">
        <f>IF(OR($O195="",N($M195)&lt;=0),"",MAX(0,Settings!$B$5-$O195))</f>
        <v/>
      </c>
      <c r="Q195" s="18" t="str">
        <f>IF($A195="","",IF(N($P195)&gt;0,"Payment overdue",IF(AND(ISNUMBER($G195),$G195&lt;Settings!$B$5,OR($H195="Lead",$H195="Proposal sent",$H195="In progress",$H195="On hold")),"Deadline passed",IF(AND($K195&lt;&gt;"",N($M195)&lt;=0),IF(N($N195)&gt;0,"Invoices paid","Paid in full"),""))))</f>
        <v/>
      </c>
      <c r="R195" s="17"/>
    </row>
    <row r="196" spans="1:18" x14ac:dyDescent="0.3">
      <c r="A196" s="17"/>
      <c r="B196" s="17"/>
      <c r="C196" s="18" t="str">
        <f>IF($B196="","",IFERROR(INDEX(Clients!$C$4:$C$203,MATCH($B196,Clients!$A$4:$A$203,0)),"")&amp;"")</f>
        <v/>
      </c>
      <c r="D196" s="17"/>
      <c r="E196" s="19"/>
      <c r="F196" s="20"/>
      <c r="G196" s="20"/>
      <c r="H196" s="17"/>
      <c r="I196" s="17"/>
      <c r="J196" s="20"/>
      <c r="K196" s="19"/>
      <c r="L196" s="21" t="str">
        <f>IF($A196="","",SUMIF(Payments!$B$4:$B$1003,$A196,Payments!$C$4:$C$1003))</f>
        <v/>
      </c>
      <c r="M196" s="21" t="str">
        <f t="shared" ref="M196:M259" si="6">IF(OR($A196="",$K196=""),"",ROUND(N($K196)-N($L196),2))</f>
        <v/>
      </c>
      <c r="N196" s="21" t="str">
        <f t="shared" ref="N196:N259" si="7">IF(OR($A196="",$E196="",$H196="Cancelled"),"",MAX(0,ROUND(N($E196)-N($K196),2)))</f>
        <v/>
      </c>
      <c r="O196" s="22" t="str">
        <f>IF(OR($J196="",$B196=""),"",$J196+N(IFERROR(INDEX(Clients!$F$4:$F$203,MATCH($B196,Clients!$A$4:$A$203,0)),"")))</f>
        <v/>
      </c>
      <c r="P196" s="18" t="str">
        <f>IF(OR($O196="",N($M196)&lt;=0),"",MAX(0,Settings!$B$5-$O196))</f>
        <v/>
      </c>
      <c r="Q196" s="18" t="str">
        <f>IF($A196="","",IF(N($P196)&gt;0,"Payment overdue",IF(AND(ISNUMBER($G196),$G196&lt;Settings!$B$5,OR($H196="Lead",$H196="Proposal sent",$H196="In progress",$H196="On hold")),"Deadline passed",IF(AND($K196&lt;&gt;"",N($M196)&lt;=0),IF(N($N196)&gt;0,"Invoices paid","Paid in full"),""))))</f>
        <v/>
      </c>
      <c r="R196" s="17"/>
    </row>
    <row r="197" spans="1:18" x14ac:dyDescent="0.3">
      <c r="A197" s="17"/>
      <c r="B197" s="17"/>
      <c r="C197" s="18" t="str">
        <f>IF($B197="","",IFERROR(INDEX(Clients!$C$4:$C$203,MATCH($B197,Clients!$A$4:$A$203,0)),"")&amp;"")</f>
        <v/>
      </c>
      <c r="D197" s="17"/>
      <c r="E197" s="19"/>
      <c r="F197" s="20"/>
      <c r="G197" s="20"/>
      <c r="H197" s="17"/>
      <c r="I197" s="17"/>
      <c r="J197" s="20"/>
      <c r="K197" s="19"/>
      <c r="L197" s="21" t="str">
        <f>IF($A197="","",SUMIF(Payments!$B$4:$B$1003,$A197,Payments!$C$4:$C$1003))</f>
        <v/>
      </c>
      <c r="M197" s="21" t="str">
        <f t="shared" si="6"/>
        <v/>
      </c>
      <c r="N197" s="21" t="str">
        <f t="shared" si="7"/>
        <v/>
      </c>
      <c r="O197" s="22" t="str">
        <f>IF(OR($J197="",$B197=""),"",$J197+N(IFERROR(INDEX(Clients!$F$4:$F$203,MATCH($B197,Clients!$A$4:$A$203,0)),"")))</f>
        <v/>
      </c>
      <c r="P197" s="18" t="str">
        <f>IF(OR($O197="",N($M197)&lt;=0),"",MAX(0,Settings!$B$5-$O197))</f>
        <v/>
      </c>
      <c r="Q197" s="18" t="str">
        <f>IF($A197="","",IF(N($P197)&gt;0,"Payment overdue",IF(AND(ISNUMBER($G197),$G197&lt;Settings!$B$5,OR($H197="Lead",$H197="Proposal sent",$H197="In progress",$H197="On hold")),"Deadline passed",IF(AND($K197&lt;&gt;"",N($M197)&lt;=0),IF(N($N197)&gt;0,"Invoices paid","Paid in full"),""))))</f>
        <v/>
      </c>
      <c r="R197" s="17"/>
    </row>
    <row r="198" spans="1:18" x14ac:dyDescent="0.3">
      <c r="A198" s="17"/>
      <c r="B198" s="17"/>
      <c r="C198" s="18" t="str">
        <f>IF($B198="","",IFERROR(INDEX(Clients!$C$4:$C$203,MATCH($B198,Clients!$A$4:$A$203,0)),"")&amp;"")</f>
        <v/>
      </c>
      <c r="D198" s="17"/>
      <c r="E198" s="19"/>
      <c r="F198" s="20"/>
      <c r="G198" s="20"/>
      <c r="H198" s="17"/>
      <c r="I198" s="17"/>
      <c r="J198" s="20"/>
      <c r="K198" s="19"/>
      <c r="L198" s="21" t="str">
        <f>IF($A198="","",SUMIF(Payments!$B$4:$B$1003,$A198,Payments!$C$4:$C$1003))</f>
        <v/>
      </c>
      <c r="M198" s="21" t="str">
        <f t="shared" si="6"/>
        <v/>
      </c>
      <c r="N198" s="21" t="str">
        <f t="shared" si="7"/>
        <v/>
      </c>
      <c r="O198" s="22" t="str">
        <f>IF(OR($J198="",$B198=""),"",$J198+N(IFERROR(INDEX(Clients!$F$4:$F$203,MATCH($B198,Clients!$A$4:$A$203,0)),"")))</f>
        <v/>
      </c>
      <c r="P198" s="18" t="str">
        <f>IF(OR($O198="",N($M198)&lt;=0),"",MAX(0,Settings!$B$5-$O198))</f>
        <v/>
      </c>
      <c r="Q198" s="18" t="str">
        <f>IF($A198="","",IF(N($P198)&gt;0,"Payment overdue",IF(AND(ISNUMBER($G198),$G198&lt;Settings!$B$5,OR($H198="Lead",$H198="Proposal sent",$H198="In progress",$H198="On hold")),"Deadline passed",IF(AND($K198&lt;&gt;"",N($M198)&lt;=0),IF(N($N198)&gt;0,"Invoices paid","Paid in full"),""))))</f>
        <v/>
      </c>
      <c r="R198" s="17"/>
    </row>
    <row r="199" spans="1:18" x14ac:dyDescent="0.3">
      <c r="A199" s="17"/>
      <c r="B199" s="17"/>
      <c r="C199" s="18" t="str">
        <f>IF($B199="","",IFERROR(INDEX(Clients!$C$4:$C$203,MATCH($B199,Clients!$A$4:$A$203,0)),"")&amp;"")</f>
        <v/>
      </c>
      <c r="D199" s="17"/>
      <c r="E199" s="19"/>
      <c r="F199" s="20"/>
      <c r="G199" s="20"/>
      <c r="H199" s="17"/>
      <c r="I199" s="17"/>
      <c r="J199" s="20"/>
      <c r="K199" s="19"/>
      <c r="L199" s="21" t="str">
        <f>IF($A199="","",SUMIF(Payments!$B$4:$B$1003,$A199,Payments!$C$4:$C$1003))</f>
        <v/>
      </c>
      <c r="M199" s="21" t="str">
        <f t="shared" si="6"/>
        <v/>
      </c>
      <c r="N199" s="21" t="str">
        <f t="shared" si="7"/>
        <v/>
      </c>
      <c r="O199" s="22" t="str">
        <f>IF(OR($J199="",$B199=""),"",$J199+N(IFERROR(INDEX(Clients!$F$4:$F$203,MATCH($B199,Clients!$A$4:$A$203,0)),"")))</f>
        <v/>
      </c>
      <c r="P199" s="18" t="str">
        <f>IF(OR($O199="",N($M199)&lt;=0),"",MAX(0,Settings!$B$5-$O199))</f>
        <v/>
      </c>
      <c r="Q199" s="18" t="str">
        <f>IF($A199="","",IF(N($P199)&gt;0,"Payment overdue",IF(AND(ISNUMBER($G199),$G199&lt;Settings!$B$5,OR($H199="Lead",$H199="Proposal sent",$H199="In progress",$H199="On hold")),"Deadline passed",IF(AND($K199&lt;&gt;"",N($M199)&lt;=0),IF(N($N199)&gt;0,"Invoices paid","Paid in full"),""))))</f>
        <v/>
      </c>
      <c r="R199" s="17"/>
    </row>
    <row r="200" spans="1:18" x14ac:dyDescent="0.3">
      <c r="A200" s="17"/>
      <c r="B200" s="17"/>
      <c r="C200" s="18" t="str">
        <f>IF($B200="","",IFERROR(INDEX(Clients!$C$4:$C$203,MATCH($B200,Clients!$A$4:$A$203,0)),"")&amp;"")</f>
        <v/>
      </c>
      <c r="D200" s="17"/>
      <c r="E200" s="19"/>
      <c r="F200" s="20"/>
      <c r="G200" s="20"/>
      <c r="H200" s="17"/>
      <c r="I200" s="17"/>
      <c r="J200" s="20"/>
      <c r="K200" s="19"/>
      <c r="L200" s="21" t="str">
        <f>IF($A200="","",SUMIF(Payments!$B$4:$B$1003,$A200,Payments!$C$4:$C$1003))</f>
        <v/>
      </c>
      <c r="M200" s="21" t="str">
        <f t="shared" si="6"/>
        <v/>
      </c>
      <c r="N200" s="21" t="str">
        <f t="shared" si="7"/>
        <v/>
      </c>
      <c r="O200" s="22" t="str">
        <f>IF(OR($J200="",$B200=""),"",$J200+N(IFERROR(INDEX(Clients!$F$4:$F$203,MATCH($B200,Clients!$A$4:$A$203,0)),"")))</f>
        <v/>
      </c>
      <c r="P200" s="18" t="str">
        <f>IF(OR($O200="",N($M200)&lt;=0),"",MAX(0,Settings!$B$5-$O200))</f>
        <v/>
      </c>
      <c r="Q200" s="18" t="str">
        <f>IF($A200="","",IF(N($P200)&gt;0,"Payment overdue",IF(AND(ISNUMBER($G200),$G200&lt;Settings!$B$5,OR($H200="Lead",$H200="Proposal sent",$H200="In progress",$H200="On hold")),"Deadline passed",IF(AND($K200&lt;&gt;"",N($M200)&lt;=0),IF(N($N200)&gt;0,"Invoices paid","Paid in full"),""))))</f>
        <v/>
      </c>
      <c r="R200" s="17"/>
    </row>
    <row r="201" spans="1:18" x14ac:dyDescent="0.3">
      <c r="A201" s="17"/>
      <c r="B201" s="17"/>
      <c r="C201" s="18" t="str">
        <f>IF($B201="","",IFERROR(INDEX(Clients!$C$4:$C$203,MATCH($B201,Clients!$A$4:$A$203,0)),"")&amp;"")</f>
        <v/>
      </c>
      <c r="D201" s="17"/>
      <c r="E201" s="19"/>
      <c r="F201" s="20"/>
      <c r="G201" s="20"/>
      <c r="H201" s="17"/>
      <c r="I201" s="17"/>
      <c r="J201" s="20"/>
      <c r="K201" s="19"/>
      <c r="L201" s="21" t="str">
        <f>IF($A201="","",SUMIF(Payments!$B$4:$B$1003,$A201,Payments!$C$4:$C$1003))</f>
        <v/>
      </c>
      <c r="M201" s="21" t="str">
        <f t="shared" si="6"/>
        <v/>
      </c>
      <c r="N201" s="21" t="str">
        <f t="shared" si="7"/>
        <v/>
      </c>
      <c r="O201" s="22" t="str">
        <f>IF(OR($J201="",$B201=""),"",$J201+N(IFERROR(INDEX(Clients!$F$4:$F$203,MATCH($B201,Clients!$A$4:$A$203,0)),"")))</f>
        <v/>
      </c>
      <c r="P201" s="18" t="str">
        <f>IF(OR($O201="",N($M201)&lt;=0),"",MAX(0,Settings!$B$5-$O201))</f>
        <v/>
      </c>
      <c r="Q201" s="18" t="str">
        <f>IF($A201="","",IF(N($P201)&gt;0,"Payment overdue",IF(AND(ISNUMBER($G201),$G201&lt;Settings!$B$5,OR($H201="Lead",$H201="Proposal sent",$H201="In progress",$H201="On hold")),"Deadline passed",IF(AND($K201&lt;&gt;"",N($M201)&lt;=0),IF(N($N201)&gt;0,"Invoices paid","Paid in full"),""))))</f>
        <v/>
      </c>
      <c r="R201" s="17"/>
    </row>
    <row r="202" spans="1:18" x14ac:dyDescent="0.3">
      <c r="A202" s="17"/>
      <c r="B202" s="17"/>
      <c r="C202" s="18" t="str">
        <f>IF($B202="","",IFERROR(INDEX(Clients!$C$4:$C$203,MATCH($B202,Clients!$A$4:$A$203,0)),"")&amp;"")</f>
        <v/>
      </c>
      <c r="D202" s="17"/>
      <c r="E202" s="19"/>
      <c r="F202" s="20"/>
      <c r="G202" s="20"/>
      <c r="H202" s="17"/>
      <c r="I202" s="17"/>
      <c r="J202" s="20"/>
      <c r="K202" s="19"/>
      <c r="L202" s="21" t="str">
        <f>IF($A202="","",SUMIF(Payments!$B$4:$B$1003,$A202,Payments!$C$4:$C$1003))</f>
        <v/>
      </c>
      <c r="M202" s="21" t="str">
        <f t="shared" si="6"/>
        <v/>
      </c>
      <c r="N202" s="21" t="str">
        <f t="shared" si="7"/>
        <v/>
      </c>
      <c r="O202" s="22" t="str">
        <f>IF(OR($J202="",$B202=""),"",$J202+N(IFERROR(INDEX(Clients!$F$4:$F$203,MATCH($B202,Clients!$A$4:$A$203,0)),"")))</f>
        <v/>
      </c>
      <c r="P202" s="18" t="str">
        <f>IF(OR($O202="",N($M202)&lt;=0),"",MAX(0,Settings!$B$5-$O202))</f>
        <v/>
      </c>
      <c r="Q202" s="18" t="str">
        <f>IF($A202="","",IF(N($P202)&gt;0,"Payment overdue",IF(AND(ISNUMBER($G202),$G202&lt;Settings!$B$5,OR($H202="Lead",$H202="Proposal sent",$H202="In progress",$H202="On hold")),"Deadline passed",IF(AND($K202&lt;&gt;"",N($M202)&lt;=0),IF(N($N202)&gt;0,"Invoices paid","Paid in full"),""))))</f>
        <v/>
      </c>
      <c r="R202" s="17"/>
    </row>
    <row r="203" spans="1:18" x14ac:dyDescent="0.3">
      <c r="A203" s="17"/>
      <c r="B203" s="17"/>
      <c r="C203" s="18" t="str">
        <f>IF($B203="","",IFERROR(INDEX(Clients!$C$4:$C$203,MATCH($B203,Clients!$A$4:$A$203,0)),"")&amp;"")</f>
        <v/>
      </c>
      <c r="D203" s="17"/>
      <c r="E203" s="19"/>
      <c r="F203" s="20"/>
      <c r="G203" s="20"/>
      <c r="H203" s="17"/>
      <c r="I203" s="17"/>
      <c r="J203" s="20"/>
      <c r="K203" s="19"/>
      <c r="L203" s="21" t="str">
        <f>IF($A203="","",SUMIF(Payments!$B$4:$B$1003,$A203,Payments!$C$4:$C$1003))</f>
        <v/>
      </c>
      <c r="M203" s="21" t="str">
        <f t="shared" si="6"/>
        <v/>
      </c>
      <c r="N203" s="21" t="str">
        <f t="shared" si="7"/>
        <v/>
      </c>
      <c r="O203" s="22" t="str">
        <f>IF(OR($J203="",$B203=""),"",$J203+N(IFERROR(INDEX(Clients!$F$4:$F$203,MATCH($B203,Clients!$A$4:$A$203,0)),"")))</f>
        <v/>
      </c>
      <c r="P203" s="18" t="str">
        <f>IF(OR($O203="",N($M203)&lt;=0),"",MAX(0,Settings!$B$5-$O203))</f>
        <v/>
      </c>
      <c r="Q203" s="18" t="str">
        <f>IF($A203="","",IF(N($P203)&gt;0,"Payment overdue",IF(AND(ISNUMBER($G203),$G203&lt;Settings!$B$5,OR($H203="Lead",$H203="Proposal sent",$H203="In progress",$H203="On hold")),"Deadline passed",IF(AND($K203&lt;&gt;"",N($M203)&lt;=0),IF(N($N203)&gt;0,"Invoices paid","Paid in full"),""))))</f>
        <v/>
      </c>
      <c r="R203" s="17"/>
    </row>
    <row r="204" spans="1:18" x14ac:dyDescent="0.3">
      <c r="A204" s="17"/>
      <c r="B204" s="17"/>
      <c r="C204" s="18" t="str">
        <f>IF($B204="","",IFERROR(INDEX(Clients!$C$4:$C$203,MATCH($B204,Clients!$A$4:$A$203,0)),"")&amp;"")</f>
        <v/>
      </c>
      <c r="D204" s="17"/>
      <c r="E204" s="19"/>
      <c r="F204" s="20"/>
      <c r="G204" s="20"/>
      <c r="H204" s="17"/>
      <c r="I204" s="17"/>
      <c r="J204" s="20"/>
      <c r="K204" s="19"/>
      <c r="L204" s="21" t="str">
        <f>IF($A204="","",SUMIF(Payments!$B$4:$B$1003,$A204,Payments!$C$4:$C$1003))</f>
        <v/>
      </c>
      <c r="M204" s="21" t="str">
        <f t="shared" si="6"/>
        <v/>
      </c>
      <c r="N204" s="21" t="str">
        <f t="shared" si="7"/>
        <v/>
      </c>
      <c r="O204" s="22" t="str">
        <f>IF(OR($J204="",$B204=""),"",$J204+N(IFERROR(INDEX(Clients!$F$4:$F$203,MATCH($B204,Clients!$A$4:$A$203,0)),"")))</f>
        <v/>
      </c>
      <c r="P204" s="18" t="str">
        <f>IF(OR($O204="",N($M204)&lt;=0),"",MAX(0,Settings!$B$5-$O204))</f>
        <v/>
      </c>
      <c r="Q204" s="18" t="str">
        <f>IF($A204="","",IF(N($P204)&gt;0,"Payment overdue",IF(AND(ISNUMBER($G204),$G204&lt;Settings!$B$5,OR($H204="Lead",$H204="Proposal sent",$H204="In progress",$H204="On hold")),"Deadline passed",IF(AND($K204&lt;&gt;"",N($M204)&lt;=0),IF(N($N204)&gt;0,"Invoices paid","Paid in full"),""))))</f>
        <v/>
      </c>
      <c r="R204" s="17"/>
    </row>
    <row r="205" spans="1:18" x14ac:dyDescent="0.3">
      <c r="A205" s="17"/>
      <c r="B205" s="17"/>
      <c r="C205" s="18" t="str">
        <f>IF($B205="","",IFERROR(INDEX(Clients!$C$4:$C$203,MATCH($B205,Clients!$A$4:$A$203,0)),"")&amp;"")</f>
        <v/>
      </c>
      <c r="D205" s="17"/>
      <c r="E205" s="19"/>
      <c r="F205" s="20"/>
      <c r="G205" s="20"/>
      <c r="H205" s="17"/>
      <c r="I205" s="17"/>
      <c r="J205" s="20"/>
      <c r="K205" s="19"/>
      <c r="L205" s="21" t="str">
        <f>IF($A205="","",SUMIF(Payments!$B$4:$B$1003,$A205,Payments!$C$4:$C$1003))</f>
        <v/>
      </c>
      <c r="M205" s="21" t="str">
        <f t="shared" si="6"/>
        <v/>
      </c>
      <c r="N205" s="21" t="str">
        <f t="shared" si="7"/>
        <v/>
      </c>
      <c r="O205" s="22" t="str">
        <f>IF(OR($J205="",$B205=""),"",$J205+N(IFERROR(INDEX(Clients!$F$4:$F$203,MATCH($B205,Clients!$A$4:$A$203,0)),"")))</f>
        <v/>
      </c>
      <c r="P205" s="18" t="str">
        <f>IF(OR($O205="",N($M205)&lt;=0),"",MAX(0,Settings!$B$5-$O205))</f>
        <v/>
      </c>
      <c r="Q205" s="18" t="str">
        <f>IF($A205="","",IF(N($P205)&gt;0,"Payment overdue",IF(AND(ISNUMBER($G205),$G205&lt;Settings!$B$5,OR($H205="Lead",$H205="Proposal sent",$H205="In progress",$H205="On hold")),"Deadline passed",IF(AND($K205&lt;&gt;"",N($M205)&lt;=0),IF(N($N205)&gt;0,"Invoices paid","Paid in full"),""))))</f>
        <v/>
      </c>
      <c r="R205" s="17"/>
    </row>
    <row r="206" spans="1:18" x14ac:dyDescent="0.3">
      <c r="A206" s="17"/>
      <c r="B206" s="17"/>
      <c r="C206" s="18" t="str">
        <f>IF($B206="","",IFERROR(INDEX(Clients!$C$4:$C$203,MATCH($B206,Clients!$A$4:$A$203,0)),"")&amp;"")</f>
        <v/>
      </c>
      <c r="D206" s="17"/>
      <c r="E206" s="19"/>
      <c r="F206" s="20"/>
      <c r="G206" s="20"/>
      <c r="H206" s="17"/>
      <c r="I206" s="17"/>
      <c r="J206" s="20"/>
      <c r="K206" s="19"/>
      <c r="L206" s="21" t="str">
        <f>IF($A206="","",SUMIF(Payments!$B$4:$B$1003,$A206,Payments!$C$4:$C$1003))</f>
        <v/>
      </c>
      <c r="M206" s="21" t="str">
        <f t="shared" si="6"/>
        <v/>
      </c>
      <c r="N206" s="21" t="str">
        <f t="shared" si="7"/>
        <v/>
      </c>
      <c r="O206" s="22" t="str">
        <f>IF(OR($J206="",$B206=""),"",$J206+N(IFERROR(INDEX(Clients!$F$4:$F$203,MATCH($B206,Clients!$A$4:$A$203,0)),"")))</f>
        <v/>
      </c>
      <c r="P206" s="18" t="str">
        <f>IF(OR($O206="",N($M206)&lt;=0),"",MAX(0,Settings!$B$5-$O206))</f>
        <v/>
      </c>
      <c r="Q206" s="18" t="str">
        <f>IF($A206="","",IF(N($P206)&gt;0,"Payment overdue",IF(AND(ISNUMBER($G206),$G206&lt;Settings!$B$5,OR($H206="Lead",$H206="Proposal sent",$H206="In progress",$H206="On hold")),"Deadline passed",IF(AND($K206&lt;&gt;"",N($M206)&lt;=0),IF(N($N206)&gt;0,"Invoices paid","Paid in full"),""))))</f>
        <v/>
      </c>
      <c r="R206" s="17"/>
    </row>
    <row r="207" spans="1:18" x14ac:dyDescent="0.3">
      <c r="A207" s="17"/>
      <c r="B207" s="17"/>
      <c r="C207" s="18" t="str">
        <f>IF($B207="","",IFERROR(INDEX(Clients!$C$4:$C$203,MATCH($B207,Clients!$A$4:$A$203,0)),"")&amp;"")</f>
        <v/>
      </c>
      <c r="D207" s="17"/>
      <c r="E207" s="19"/>
      <c r="F207" s="20"/>
      <c r="G207" s="20"/>
      <c r="H207" s="17"/>
      <c r="I207" s="17"/>
      <c r="J207" s="20"/>
      <c r="K207" s="19"/>
      <c r="L207" s="21" t="str">
        <f>IF($A207="","",SUMIF(Payments!$B$4:$B$1003,$A207,Payments!$C$4:$C$1003))</f>
        <v/>
      </c>
      <c r="M207" s="21" t="str">
        <f t="shared" si="6"/>
        <v/>
      </c>
      <c r="N207" s="21" t="str">
        <f t="shared" si="7"/>
        <v/>
      </c>
      <c r="O207" s="22" t="str">
        <f>IF(OR($J207="",$B207=""),"",$J207+N(IFERROR(INDEX(Clients!$F$4:$F$203,MATCH($B207,Clients!$A$4:$A$203,0)),"")))</f>
        <v/>
      </c>
      <c r="P207" s="18" t="str">
        <f>IF(OR($O207="",N($M207)&lt;=0),"",MAX(0,Settings!$B$5-$O207))</f>
        <v/>
      </c>
      <c r="Q207" s="18" t="str">
        <f>IF($A207="","",IF(N($P207)&gt;0,"Payment overdue",IF(AND(ISNUMBER($G207),$G207&lt;Settings!$B$5,OR($H207="Lead",$H207="Proposal sent",$H207="In progress",$H207="On hold")),"Deadline passed",IF(AND($K207&lt;&gt;"",N($M207)&lt;=0),IF(N($N207)&gt;0,"Invoices paid","Paid in full"),""))))</f>
        <v/>
      </c>
      <c r="R207" s="17"/>
    </row>
    <row r="208" spans="1:18" x14ac:dyDescent="0.3">
      <c r="A208" s="17"/>
      <c r="B208" s="17"/>
      <c r="C208" s="18" t="str">
        <f>IF($B208="","",IFERROR(INDEX(Clients!$C$4:$C$203,MATCH($B208,Clients!$A$4:$A$203,0)),"")&amp;"")</f>
        <v/>
      </c>
      <c r="D208" s="17"/>
      <c r="E208" s="19"/>
      <c r="F208" s="20"/>
      <c r="G208" s="20"/>
      <c r="H208" s="17"/>
      <c r="I208" s="17"/>
      <c r="J208" s="20"/>
      <c r="K208" s="19"/>
      <c r="L208" s="21" t="str">
        <f>IF($A208="","",SUMIF(Payments!$B$4:$B$1003,$A208,Payments!$C$4:$C$1003))</f>
        <v/>
      </c>
      <c r="M208" s="21" t="str">
        <f t="shared" si="6"/>
        <v/>
      </c>
      <c r="N208" s="21" t="str">
        <f t="shared" si="7"/>
        <v/>
      </c>
      <c r="O208" s="22" t="str">
        <f>IF(OR($J208="",$B208=""),"",$J208+N(IFERROR(INDEX(Clients!$F$4:$F$203,MATCH($B208,Clients!$A$4:$A$203,0)),"")))</f>
        <v/>
      </c>
      <c r="P208" s="18" t="str">
        <f>IF(OR($O208="",N($M208)&lt;=0),"",MAX(0,Settings!$B$5-$O208))</f>
        <v/>
      </c>
      <c r="Q208" s="18" t="str">
        <f>IF($A208="","",IF(N($P208)&gt;0,"Payment overdue",IF(AND(ISNUMBER($G208),$G208&lt;Settings!$B$5,OR($H208="Lead",$H208="Proposal sent",$H208="In progress",$H208="On hold")),"Deadline passed",IF(AND($K208&lt;&gt;"",N($M208)&lt;=0),IF(N($N208)&gt;0,"Invoices paid","Paid in full"),""))))</f>
        <v/>
      </c>
      <c r="R208" s="17"/>
    </row>
    <row r="209" spans="1:18" x14ac:dyDescent="0.3">
      <c r="A209" s="17"/>
      <c r="B209" s="17"/>
      <c r="C209" s="18" t="str">
        <f>IF($B209="","",IFERROR(INDEX(Clients!$C$4:$C$203,MATCH($B209,Clients!$A$4:$A$203,0)),"")&amp;"")</f>
        <v/>
      </c>
      <c r="D209" s="17"/>
      <c r="E209" s="19"/>
      <c r="F209" s="20"/>
      <c r="G209" s="20"/>
      <c r="H209" s="17"/>
      <c r="I209" s="17"/>
      <c r="J209" s="20"/>
      <c r="K209" s="19"/>
      <c r="L209" s="21" t="str">
        <f>IF($A209="","",SUMIF(Payments!$B$4:$B$1003,$A209,Payments!$C$4:$C$1003))</f>
        <v/>
      </c>
      <c r="M209" s="21" t="str">
        <f t="shared" si="6"/>
        <v/>
      </c>
      <c r="N209" s="21" t="str">
        <f t="shared" si="7"/>
        <v/>
      </c>
      <c r="O209" s="22" t="str">
        <f>IF(OR($J209="",$B209=""),"",$J209+N(IFERROR(INDEX(Clients!$F$4:$F$203,MATCH($B209,Clients!$A$4:$A$203,0)),"")))</f>
        <v/>
      </c>
      <c r="P209" s="18" t="str">
        <f>IF(OR($O209="",N($M209)&lt;=0),"",MAX(0,Settings!$B$5-$O209))</f>
        <v/>
      </c>
      <c r="Q209" s="18" t="str">
        <f>IF($A209="","",IF(N($P209)&gt;0,"Payment overdue",IF(AND(ISNUMBER($G209),$G209&lt;Settings!$B$5,OR($H209="Lead",$H209="Proposal sent",$H209="In progress",$H209="On hold")),"Deadline passed",IF(AND($K209&lt;&gt;"",N($M209)&lt;=0),IF(N($N209)&gt;0,"Invoices paid","Paid in full"),""))))</f>
        <v/>
      </c>
      <c r="R209" s="17"/>
    </row>
    <row r="210" spans="1:18" x14ac:dyDescent="0.3">
      <c r="A210" s="17"/>
      <c r="B210" s="17"/>
      <c r="C210" s="18" t="str">
        <f>IF($B210="","",IFERROR(INDEX(Clients!$C$4:$C$203,MATCH($B210,Clients!$A$4:$A$203,0)),"")&amp;"")</f>
        <v/>
      </c>
      <c r="D210" s="17"/>
      <c r="E210" s="19"/>
      <c r="F210" s="20"/>
      <c r="G210" s="20"/>
      <c r="H210" s="17"/>
      <c r="I210" s="17"/>
      <c r="J210" s="20"/>
      <c r="K210" s="19"/>
      <c r="L210" s="21" t="str">
        <f>IF($A210="","",SUMIF(Payments!$B$4:$B$1003,$A210,Payments!$C$4:$C$1003))</f>
        <v/>
      </c>
      <c r="M210" s="21" t="str">
        <f t="shared" si="6"/>
        <v/>
      </c>
      <c r="N210" s="21" t="str">
        <f t="shared" si="7"/>
        <v/>
      </c>
      <c r="O210" s="22" t="str">
        <f>IF(OR($J210="",$B210=""),"",$J210+N(IFERROR(INDEX(Clients!$F$4:$F$203,MATCH($B210,Clients!$A$4:$A$203,0)),"")))</f>
        <v/>
      </c>
      <c r="P210" s="18" t="str">
        <f>IF(OR($O210="",N($M210)&lt;=0),"",MAX(0,Settings!$B$5-$O210))</f>
        <v/>
      </c>
      <c r="Q210" s="18" t="str">
        <f>IF($A210="","",IF(N($P210)&gt;0,"Payment overdue",IF(AND(ISNUMBER($G210),$G210&lt;Settings!$B$5,OR($H210="Lead",$H210="Proposal sent",$H210="In progress",$H210="On hold")),"Deadline passed",IF(AND($K210&lt;&gt;"",N($M210)&lt;=0),IF(N($N210)&gt;0,"Invoices paid","Paid in full"),""))))</f>
        <v/>
      </c>
      <c r="R210" s="17"/>
    </row>
    <row r="211" spans="1:18" x14ac:dyDescent="0.3">
      <c r="A211" s="17"/>
      <c r="B211" s="17"/>
      <c r="C211" s="18" t="str">
        <f>IF($B211="","",IFERROR(INDEX(Clients!$C$4:$C$203,MATCH($B211,Clients!$A$4:$A$203,0)),"")&amp;"")</f>
        <v/>
      </c>
      <c r="D211" s="17"/>
      <c r="E211" s="19"/>
      <c r="F211" s="20"/>
      <c r="G211" s="20"/>
      <c r="H211" s="17"/>
      <c r="I211" s="17"/>
      <c r="J211" s="20"/>
      <c r="K211" s="19"/>
      <c r="L211" s="21" t="str">
        <f>IF($A211="","",SUMIF(Payments!$B$4:$B$1003,$A211,Payments!$C$4:$C$1003))</f>
        <v/>
      </c>
      <c r="M211" s="21" t="str">
        <f t="shared" si="6"/>
        <v/>
      </c>
      <c r="N211" s="21" t="str">
        <f t="shared" si="7"/>
        <v/>
      </c>
      <c r="O211" s="22" t="str">
        <f>IF(OR($J211="",$B211=""),"",$J211+N(IFERROR(INDEX(Clients!$F$4:$F$203,MATCH($B211,Clients!$A$4:$A$203,0)),"")))</f>
        <v/>
      </c>
      <c r="P211" s="18" t="str">
        <f>IF(OR($O211="",N($M211)&lt;=0),"",MAX(0,Settings!$B$5-$O211))</f>
        <v/>
      </c>
      <c r="Q211" s="18" t="str">
        <f>IF($A211="","",IF(N($P211)&gt;0,"Payment overdue",IF(AND(ISNUMBER($G211),$G211&lt;Settings!$B$5,OR($H211="Lead",$H211="Proposal sent",$H211="In progress",$H211="On hold")),"Deadline passed",IF(AND($K211&lt;&gt;"",N($M211)&lt;=0),IF(N($N211)&gt;0,"Invoices paid","Paid in full"),""))))</f>
        <v/>
      </c>
      <c r="R211" s="17"/>
    </row>
    <row r="212" spans="1:18" x14ac:dyDescent="0.3">
      <c r="A212" s="17"/>
      <c r="B212" s="17"/>
      <c r="C212" s="18" t="str">
        <f>IF($B212="","",IFERROR(INDEX(Clients!$C$4:$C$203,MATCH($B212,Clients!$A$4:$A$203,0)),"")&amp;"")</f>
        <v/>
      </c>
      <c r="D212" s="17"/>
      <c r="E212" s="19"/>
      <c r="F212" s="20"/>
      <c r="G212" s="20"/>
      <c r="H212" s="17"/>
      <c r="I212" s="17"/>
      <c r="J212" s="20"/>
      <c r="K212" s="19"/>
      <c r="L212" s="21" t="str">
        <f>IF($A212="","",SUMIF(Payments!$B$4:$B$1003,$A212,Payments!$C$4:$C$1003))</f>
        <v/>
      </c>
      <c r="M212" s="21" t="str">
        <f t="shared" si="6"/>
        <v/>
      </c>
      <c r="N212" s="21" t="str">
        <f t="shared" si="7"/>
        <v/>
      </c>
      <c r="O212" s="22" t="str">
        <f>IF(OR($J212="",$B212=""),"",$J212+N(IFERROR(INDEX(Clients!$F$4:$F$203,MATCH($B212,Clients!$A$4:$A$203,0)),"")))</f>
        <v/>
      </c>
      <c r="P212" s="18" t="str">
        <f>IF(OR($O212="",N($M212)&lt;=0),"",MAX(0,Settings!$B$5-$O212))</f>
        <v/>
      </c>
      <c r="Q212" s="18" t="str">
        <f>IF($A212="","",IF(N($P212)&gt;0,"Payment overdue",IF(AND(ISNUMBER($G212),$G212&lt;Settings!$B$5,OR($H212="Lead",$H212="Proposal sent",$H212="In progress",$H212="On hold")),"Deadline passed",IF(AND($K212&lt;&gt;"",N($M212)&lt;=0),IF(N($N212)&gt;0,"Invoices paid","Paid in full"),""))))</f>
        <v/>
      </c>
      <c r="R212" s="17"/>
    </row>
    <row r="213" spans="1:18" x14ac:dyDescent="0.3">
      <c r="A213" s="17"/>
      <c r="B213" s="17"/>
      <c r="C213" s="18" t="str">
        <f>IF($B213="","",IFERROR(INDEX(Clients!$C$4:$C$203,MATCH($B213,Clients!$A$4:$A$203,0)),"")&amp;"")</f>
        <v/>
      </c>
      <c r="D213" s="17"/>
      <c r="E213" s="19"/>
      <c r="F213" s="20"/>
      <c r="G213" s="20"/>
      <c r="H213" s="17"/>
      <c r="I213" s="17"/>
      <c r="J213" s="20"/>
      <c r="K213" s="19"/>
      <c r="L213" s="21" t="str">
        <f>IF($A213="","",SUMIF(Payments!$B$4:$B$1003,$A213,Payments!$C$4:$C$1003))</f>
        <v/>
      </c>
      <c r="M213" s="21" t="str">
        <f t="shared" si="6"/>
        <v/>
      </c>
      <c r="N213" s="21" t="str">
        <f t="shared" si="7"/>
        <v/>
      </c>
      <c r="O213" s="22" t="str">
        <f>IF(OR($J213="",$B213=""),"",$J213+N(IFERROR(INDEX(Clients!$F$4:$F$203,MATCH($B213,Clients!$A$4:$A$203,0)),"")))</f>
        <v/>
      </c>
      <c r="P213" s="18" t="str">
        <f>IF(OR($O213="",N($M213)&lt;=0),"",MAX(0,Settings!$B$5-$O213))</f>
        <v/>
      </c>
      <c r="Q213" s="18" t="str">
        <f>IF($A213="","",IF(N($P213)&gt;0,"Payment overdue",IF(AND(ISNUMBER($G213),$G213&lt;Settings!$B$5,OR($H213="Lead",$H213="Proposal sent",$H213="In progress",$H213="On hold")),"Deadline passed",IF(AND($K213&lt;&gt;"",N($M213)&lt;=0),IF(N($N213)&gt;0,"Invoices paid","Paid in full"),""))))</f>
        <v/>
      </c>
      <c r="R213" s="17"/>
    </row>
    <row r="214" spans="1:18" x14ac:dyDescent="0.3">
      <c r="A214" s="17"/>
      <c r="B214" s="17"/>
      <c r="C214" s="18" t="str">
        <f>IF($B214="","",IFERROR(INDEX(Clients!$C$4:$C$203,MATCH($B214,Clients!$A$4:$A$203,0)),"")&amp;"")</f>
        <v/>
      </c>
      <c r="D214" s="17"/>
      <c r="E214" s="19"/>
      <c r="F214" s="20"/>
      <c r="G214" s="20"/>
      <c r="H214" s="17"/>
      <c r="I214" s="17"/>
      <c r="J214" s="20"/>
      <c r="K214" s="19"/>
      <c r="L214" s="21" t="str">
        <f>IF($A214="","",SUMIF(Payments!$B$4:$B$1003,$A214,Payments!$C$4:$C$1003))</f>
        <v/>
      </c>
      <c r="M214" s="21" t="str">
        <f t="shared" si="6"/>
        <v/>
      </c>
      <c r="N214" s="21" t="str">
        <f t="shared" si="7"/>
        <v/>
      </c>
      <c r="O214" s="22" t="str">
        <f>IF(OR($J214="",$B214=""),"",$J214+N(IFERROR(INDEX(Clients!$F$4:$F$203,MATCH($B214,Clients!$A$4:$A$203,0)),"")))</f>
        <v/>
      </c>
      <c r="P214" s="18" t="str">
        <f>IF(OR($O214="",N($M214)&lt;=0),"",MAX(0,Settings!$B$5-$O214))</f>
        <v/>
      </c>
      <c r="Q214" s="18" t="str">
        <f>IF($A214="","",IF(N($P214)&gt;0,"Payment overdue",IF(AND(ISNUMBER($G214),$G214&lt;Settings!$B$5,OR($H214="Lead",$H214="Proposal sent",$H214="In progress",$H214="On hold")),"Deadline passed",IF(AND($K214&lt;&gt;"",N($M214)&lt;=0),IF(N($N214)&gt;0,"Invoices paid","Paid in full"),""))))</f>
        <v/>
      </c>
      <c r="R214" s="17"/>
    </row>
    <row r="215" spans="1:18" x14ac:dyDescent="0.3">
      <c r="A215" s="17"/>
      <c r="B215" s="17"/>
      <c r="C215" s="18" t="str">
        <f>IF($B215="","",IFERROR(INDEX(Clients!$C$4:$C$203,MATCH($B215,Clients!$A$4:$A$203,0)),"")&amp;"")</f>
        <v/>
      </c>
      <c r="D215" s="17"/>
      <c r="E215" s="19"/>
      <c r="F215" s="20"/>
      <c r="G215" s="20"/>
      <c r="H215" s="17"/>
      <c r="I215" s="17"/>
      <c r="J215" s="20"/>
      <c r="K215" s="19"/>
      <c r="L215" s="21" t="str">
        <f>IF($A215="","",SUMIF(Payments!$B$4:$B$1003,$A215,Payments!$C$4:$C$1003))</f>
        <v/>
      </c>
      <c r="M215" s="21" t="str">
        <f t="shared" si="6"/>
        <v/>
      </c>
      <c r="N215" s="21" t="str">
        <f t="shared" si="7"/>
        <v/>
      </c>
      <c r="O215" s="22" t="str">
        <f>IF(OR($J215="",$B215=""),"",$J215+N(IFERROR(INDEX(Clients!$F$4:$F$203,MATCH($B215,Clients!$A$4:$A$203,0)),"")))</f>
        <v/>
      </c>
      <c r="P215" s="18" t="str">
        <f>IF(OR($O215="",N($M215)&lt;=0),"",MAX(0,Settings!$B$5-$O215))</f>
        <v/>
      </c>
      <c r="Q215" s="18" t="str">
        <f>IF($A215="","",IF(N($P215)&gt;0,"Payment overdue",IF(AND(ISNUMBER($G215),$G215&lt;Settings!$B$5,OR($H215="Lead",$H215="Proposal sent",$H215="In progress",$H215="On hold")),"Deadline passed",IF(AND($K215&lt;&gt;"",N($M215)&lt;=0),IF(N($N215)&gt;0,"Invoices paid","Paid in full"),""))))</f>
        <v/>
      </c>
      <c r="R215" s="17"/>
    </row>
    <row r="216" spans="1:18" x14ac:dyDescent="0.3">
      <c r="A216" s="17"/>
      <c r="B216" s="17"/>
      <c r="C216" s="18" t="str">
        <f>IF($B216="","",IFERROR(INDEX(Clients!$C$4:$C$203,MATCH($B216,Clients!$A$4:$A$203,0)),"")&amp;"")</f>
        <v/>
      </c>
      <c r="D216" s="17"/>
      <c r="E216" s="19"/>
      <c r="F216" s="20"/>
      <c r="G216" s="20"/>
      <c r="H216" s="17"/>
      <c r="I216" s="17"/>
      <c r="J216" s="20"/>
      <c r="K216" s="19"/>
      <c r="L216" s="21" t="str">
        <f>IF($A216="","",SUMIF(Payments!$B$4:$B$1003,$A216,Payments!$C$4:$C$1003))</f>
        <v/>
      </c>
      <c r="M216" s="21" t="str">
        <f t="shared" si="6"/>
        <v/>
      </c>
      <c r="N216" s="21" t="str">
        <f t="shared" si="7"/>
        <v/>
      </c>
      <c r="O216" s="22" t="str">
        <f>IF(OR($J216="",$B216=""),"",$J216+N(IFERROR(INDEX(Clients!$F$4:$F$203,MATCH($B216,Clients!$A$4:$A$203,0)),"")))</f>
        <v/>
      </c>
      <c r="P216" s="18" t="str">
        <f>IF(OR($O216="",N($M216)&lt;=0),"",MAX(0,Settings!$B$5-$O216))</f>
        <v/>
      </c>
      <c r="Q216" s="18" t="str">
        <f>IF($A216="","",IF(N($P216)&gt;0,"Payment overdue",IF(AND(ISNUMBER($G216),$G216&lt;Settings!$B$5,OR($H216="Lead",$H216="Proposal sent",$H216="In progress",$H216="On hold")),"Deadline passed",IF(AND($K216&lt;&gt;"",N($M216)&lt;=0),IF(N($N216)&gt;0,"Invoices paid","Paid in full"),""))))</f>
        <v/>
      </c>
      <c r="R216" s="17"/>
    </row>
    <row r="217" spans="1:18" x14ac:dyDescent="0.3">
      <c r="A217" s="17"/>
      <c r="B217" s="17"/>
      <c r="C217" s="18" t="str">
        <f>IF($B217="","",IFERROR(INDEX(Clients!$C$4:$C$203,MATCH($B217,Clients!$A$4:$A$203,0)),"")&amp;"")</f>
        <v/>
      </c>
      <c r="D217" s="17"/>
      <c r="E217" s="19"/>
      <c r="F217" s="20"/>
      <c r="G217" s="20"/>
      <c r="H217" s="17"/>
      <c r="I217" s="17"/>
      <c r="J217" s="20"/>
      <c r="K217" s="19"/>
      <c r="L217" s="21" t="str">
        <f>IF($A217="","",SUMIF(Payments!$B$4:$B$1003,$A217,Payments!$C$4:$C$1003))</f>
        <v/>
      </c>
      <c r="M217" s="21" t="str">
        <f t="shared" si="6"/>
        <v/>
      </c>
      <c r="N217" s="21" t="str">
        <f t="shared" si="7"/>
        <v/>
      </c>
      <c r="O217" s="22" t="str">
        <f>IF(OR($J217="",$B217=""),"",$J217+N(IFERROR(INDEX(Clients!$F$4:$F$203,MATCH($B217,Clients!$A$4:$A$203,0)),"")))</f>
        <v/>
      </c>
      <c r="P217" s="18" t="str">
        <f>IF(OR($O217="",N($M217)&lt;=0),"",MAX(0,Settings!$B$5-$O217))</f>
        <v/>
      </c>
      <c r="Q217" s="18" t="str">
        <f>IF($A217="","",IF(N($P217)&gt;0,"Payment overdue",IF(AND(ISNUMBER($G217),$G217&lt;Settings!$B$5,OR($H217="Lead",$H217="Proposal sent",$H217="In progress",$H217="On hold")),"Deadline passed",IF(AND($K217&lt;&gt;"",N($M217)&lt;=0),IF(N($N217)&gt;0,"Invoices paid","Paid in full"),""))))</f>
        <v/>
      </c>
      <c r="R217" s="17"/>
    </row>
    <row r="218" spans="1:18" x14ac:dyDescent="0.3">
      <c r="A218" s="17"/>
      <c r="B218" s="17"/>
      <c r="C218" s="18" t="str">
        <f>IF($B218="","",IFERROR(INDEX(Clients!$C$4:$C$203,MATCH($B218,Clients!$A$4:$A$203,0)),"")&amp;"")</f>
        <v/>
      </c>
      <c r="D218" s="17"/>
      <c r="E218" s="19"/>
      <c r="F218" s="20"/>
      <c r="G218" s="20"/>
      <c r="H218" s="17"/>
      <c r="I218" s="17"/>
      <c r="J218" s="20"/>
      <c r="K218" s="19"/>
      <c r="L218" s="21" t="str">
        <f>IF($A218="","",SUMIF(Payments!$B$4:$B$1003,$A218,Payments!$C$4:$C$1003))</f>
        <v/>
      </c>
      <c r="M218" s="21" t="str">
        <f t="shared" si="6"/>
        <v/>
      </c>
      <c r="N218" s="21" t="str">
        <f t="shared" si="7"/>
        <v/>
      </c>
      <c r="O218" s="22" t="str">
        <f>IF(OR($J218="",$B218=""),"",$J218+N(IFERROR(INDEX(Clients!$F$4:$F$203,MATCH($B218,Clients!$A$4:$A$203,0)),"")))</f>
        <v/>
      </c>
      <c r="P218" s="18" t="str">
        <f>IF(OR($O218="",N($M218)&lt;=0),"",MAX(0,Settings!$B$5-$O218))</f>
        <v/>
      </c>
      <c r="Q218" s="18" t="str">
        <f>IF($A218="","",IF(N($P218)&gt;0,"Payment overdue",IF(AND(ISNUMBER($G218),$G218&lt;Settings!$B$5,OR($H218="Lead",$H218="Proposal sent",$H218="In progress",$H218="On hold")),"Deadline passed",IF(AND($K218&lt;&gt;"",N($M218)&lt;=0),IF(N($N218)&gt;0,"Invoices paid","Paid in full"),""))))</f>
        <v/>
      </c>
      <c r="R218" s="17"/>
    </row>
    <row r="219" spans="1:18" x14ac:dyDescent="0.3">
      <c r="A219" s="17"/>
      <c r="B219" s="17"/>
      <c r="C219" s="18" t="str">
        <f>IF($B219="","",IFERROR(INDEX(Clients!$C$4:$C$203,MATCH($B219,Clients!$A$4:$A$203,0)),"")&amp;"")</f>
        <v/>
      </c>
      <c r="D219" s="17"/>
      <c r="E219" s="19"/>
      <c r="F219" s="20"/>
      <c r="G219" s="20"/>
      <c r="H219" s="17"/>
      <c r="I219" s="17"/>
      <c r="J219" s="20"/>
      <c r="K219" s="19"/>
      <c r="L219" s="21" t="str">
        <f>IF($A219="","",SUMIF(Payments!$B$4:$B$1003,$A219,Payments!$C$4:$C$1003))</f>
        <v/>
      </c>
      <c r="M219" s="21" t="str">
        <f t="shared" si="6"/>
        <v/>
      </c>
      <c r="N219" s="21" t="str">
        <f t="shared" si="7"/>
        <v/>
      </c>
      <c r="O219" s="22" t="str">
        <f>IF(OR($J219="",$B219=""),"",$J219+N(IFERROR(INDEX(Clients!$F$4:$F$203,MATCH($B219,Clients!$A$4:$A$203,0)),"")))</f>
        <v/>
      </c>
      <c r="P219" s="18" t="str">
        <f>IF(OR($O219="",N($M219)&lt;=0),"",MAX(0,Settings!$B$5-$O219))</f>
        <v/>
      </c>
      <c r="Q219" s="18" t="str">
        <f>IF($A219="","",IF(N($P219)&gt;0,"Payment overdue",IF(AND(ISNUMBER($G219),$G219&lt;Settings!$B$5,OR($H219="Lead",$H219="Proposal sent",$H219="In progress",$H219="On hold")),"Deadline passed",IF(AND($K219&lt;&gt;"",N($M219)&lt;=0),IF(N($N219)&gt;0,"Invoices paid","Paid in full"),""))))</f>
        <v/>
      </c>
      <c r="R219" s="17"/>
    </row>
    <row r="220" spans="1:18" x14ac:dyDescent="0.3">
      <c r="A220" s="17"/>
      <c r="B220" s="17"/>
      <c r="C220" s="18" t="str">
        <f>IF($B220="","",IFERROR(INDEX(Clients!$C$4:$C$203,MATCH($B220,Clients!$A$4:$A$203,0)),"")&amp;"")</f>
        <v/>
      </c>
      <c r="D220" s="17"/>
      <c r="E220" s="19"/>
      <c r="F220" s="20"/>
      <c r="G220" s="20"/>
      <c r="H220" s="17"/>
      <c r="I220" s="17"/>
      <c r="J220" s="20"/>
      <c r="K220" s="19"/>
      <c r="L220" s="21" t="str">
        <f>IF($A220="","",SUMIF(Payments!$B$4:$B$1003,$A220,Payments!$C$4:$C$1003))</f>
        <v/>
      </c>
      <c r="M220" s="21" t="str">
        <f t="shared" si="6"/>
        <v/>
      </c>
      <c r="N220" s="21" t="str">
        <f t="shared" si="7"/>
        <v/>
      </c>
      <c r="O220" s="22" t="str">
        <f>IF(OR($J220="",$B220=""),"",$J220+N(IFERROR(INDEX(Clients!$F$4:$F$203,MATCH($B220,Clients!$A$4:$A$203,0)),"")))</f>
        <v/>
      </c>
      <c r="P220" s="18" t="str">
        <f>IF(OR($O220="",N($M220)&lt;=0),"",MAX(0,Settings!$B$5-$O220))</f>
        <v/>
      </c>
      <c r="Q220" s="18" t="str">
        <f>IF($A220="","",IF(N($P220)&gt;0,"Payment overdue",IF(AND(ISNUMBER($G220),$G220&lt;Settings!$B$5,OR($H220="Lead",$H220="Proposal sent",$H220="In progress",$H220="On hold")),"Deadline passed",IF(AND($K220&lt;&gt;"",N($M220)&lt;=0),IF(N($N220)&gt;0,"Invoices paid","Paid in full"),""))))</f>
        <v/>
      </c>
      <c r="R220" s="17"/>
    </row>
    <row r="221" spans="1:18" x14ac:dyDescent="0.3">
      <c r="A221" s="17"/>
      <c r="B221" s="17"/>
      <c r="C221" s="18" t="str">
        <f>IF($B221="","",IFERROR(INDEX(Clients!$C$4:$C$203,MATCH($B221,Clients!$A$4:$A$203,0)),"")&amp;"")</f>
        <v/>
      </c>
      <c r="D221" s="17"/>
      <c r="E221" s="19"/>
      <c r="F221" s="20"/>
      <c r="G221" s="20"/>
      <c r="H221" s="17"/>
      <c r="I221" s="17"/>
      <c r="J221" s="20"/>
      <c r="K221" s="19"/>
      <c r="L221" s="21" t="str">
        <f>IF($A221="","",SUMIF(Payments!$B$4:$B$1003,$A221,Payments!$C$4:$C$1003))</f>
        <v/>
      </c>
      <c r="M221" s="21" t="str">
        <f t="shared" si="6"/>
        <v/>
      </c>
      <c r="N221" s="21" t="str">
        <f t="shared" si="7"/>
        <v/>
      </c>
      <c r="O221" s="22" t="str">
        <f>IF(OR($J221="",$B221=""),"",$J221+N(IFERROR(INDEX(Clients!$F$4:$F$203,MATCH($B221,Clients!$A$4:$A$203,0)),"")))</f>
        <v/>
      </c>
      <c r="P221" s="18" t="str">
        <f>IF(OR($O221="",N($M221)&lt;=0),"",MAX(0,Settings!$B$5-$O221))</f>
        <v/>
      </c>
      <c r="Q221" s="18" t="str">
        <f>IF($A221="","",IF(N($P221)&gt;0,"Payment overdue",IF(AND(ISNUMBER($G221),$G221&lt;Settings!$B$5,OR($H221="Lead",$H221="Proposal sent",$H221="In progress",$H221="On hold")),"Deadline passed",IF(AND($K221&lt;&gt;"",N($M221)&lt;=0),IF(N($N221)&gt;0,"Invoices paid","Paid in full"),""))))</f>
        <v/>
      </c>
      <c r="R221" s="17"/>
    </row>
    <row r="222" spans="1:18" x14ac:dyDescent="0.3">
      <c r="A222" s="17"/>
      <c r="B222" s="17"/>
      <c r="C222" s="18" t="str">
        <f>IF($B222="","",IFERROR(INDEX(Clients!$C$4:$C$203,MATCH($B222,Clients!$A$4:$A$203,0)),"")&amp;"")</f>
        <v/>
      </c>
      <c r="D222" s="17"/>
      <c r="E222" s="19"/>
      <c r="F222" s="20"/>
      <c r="G222" s="20"/>
      <c r="H222" s="17"/>
      <c r="I222" s="17"/>
      <c r="J222" s="20"/>
      <c r="K222" s="19"/>
      <c r="L222" s="21" t="str">
        <f>IF($A222="","",SUMIF(Payments!$B$4:$B$1003,$A222,Payments!$C$4:$C$1003))</f>
        <v/>
      </c>
      <c r="M222" s="21" t="str">
        <f t="shared" si="6"/>
        <v/>
      </c>
      <c r="N222" s="21" t="str">
        <f t="shared" si="7"/>
        <v/>
      </c>
      <c r="O222" s="22" t="str">
        <f>IF(OR($J222="",$B222=""),"",$J222+N(IFERROR(INDEX(Clients!$F$4:$F$203,MATCH($B222,Clients!$A$4:$A$203,0)),"")))</f>
        <v/>
      </c>
      <c r="P222" s="18" t="str">
        <f>IF(OR($O222="",N($M222)&lt;=0),"",MAX(0,Settings!$B$5-$O222))</f>
        <v/>
      </c>
      <c r="Q222" s="18" t="str">
        <f>IF($A222="","",IF(N($P222)&gt;0,"Payment overdue",IF(AND(ISNUMBER($G222),$G222&lt;Settings!$B$5,OR($H222="Lead",$H222="Proposal sent",$H222="In progress",$H222="On hold")),"Deadline passed",IF(AND($K222&lt;&gt;"",N($M222)&lt;=0),IF(N($N222)&gt;0,"Invoices paid","Paid in full"),""))))</f>
        <v/>
      </c>
      <c r="R222" s="17"/>
    </row>
    <row r="223" spans="1:18" x14ac:dyDescent="0.3">
      <c r="A223" s="17"/>
      <c r="B223" s="17"/>
      <c r="C223" s="18" t="str">
        <f>IF($B223="","",IFERROR(INDEX(Clients!$C$4:$C$203,MATCH($B223,Clients!$A$4:$A$203,0)),"")&amp;"")</f>
        <v/>
      </c>
      <c r="D223" s="17"/>
      <c r="E223" s="19"/>
      <c r="F223" s="20"/>
      <c r="G223" s="20"/>
      <c r="H223" s="17"/>
      <c r="I223" s="17"/>
      <c r="J223" s="20"/>
      <c r="K223" s="19"/>
      <c r="L223" s="21" t="str">
        <f>IF($A223="","",SUMIF(Payments!$B$4:$B$1003,$A223,Payments!$C$4:$C$1003))</f>
        <v/>
      </c>
      <c r="M223" s="21" t="str">
        <f t="shared" si="6"/>
        <v/>
      </c>
      <c r="N223" s="21" t="str">
        <f t="shared" si="7"/>
        <v/>
      </c>
      <c r="O223" s="22" t="str">
        <f>IF(OR($J223="",$B223=""),"",$J223+N(IFERROR(INDEX(Clients!$F$4:$F$203,MATCH($B223,Clients!$A$4:$A$203,0)),"")))</f>
        <v/>
      </c>
      <c r="P223" s="18" t="str">
        <f>IF(OR($O223="",N($M223)&lt;=0),"",MAX(0,Settings!$B$5-$O223))</f>
        <v/>
      </c>
      <c r="Q223" s="18" t="str">
        <f>IF($A223="","",IF(N($P223)&gt;0,"Payment overdue",IF(AND(ISNUMBER($G223),$G223&lt;Settings!$B$5,OR($H223="Lead",$H223="Proposal sent",$H223="In progress",$H223="On hold")),"Deadline passed",IF(AND($K223&lt;&gt;"",N($M223)&lt;=0),IF(N($N223)&gt;0,"Invoices paid","Paid in full"),""))))</f>
        <v/>
      </c>
      <c r="R223" s="17"/>
    </row>
    <row r="224" spans="1:18" x14ac:dyDescent="0.3">
      <c r="A224" s="17"/>
      <c r="B224" s="17"/>
      <c r="C224" s="18" t="str">
        <f>IF($B224="","",IFERROR(INDEX(Clients!$C$4:$C$203,MATCH($B224,Clients!$A$4:$A$203,0)),"")&amp;"")</f>
        <v/>
      </c>
      <c r="D224" s="17"/>
      <c r="E224" s="19"/>
      <c r="F224" s="20"/>
      <c r="G224" s="20"/>
      <c r="H224" s="17"/>
      <c r="I224" s="17"/>
      <c r="J224" s="20"/>
      <c r="K224" s="19"/>
      <c r="L224" s="21" t="str">
        <f>IF($A224="","",SUMIF(Payments!$B$4:$B$1003,$A224,Payments!$C$4:$C$1003))</f>
        <v/>
      </c>
      <c r="M224" s="21" t="str">
        <f t="shared" si="6"/>
        <v/>
      </c>
      <c r="N224" s="21" t="str">
        <f t="shared" si="7"/>
        <v/>
      </c>
      <c r="O224" s="22" t="str">
        <f>IF(OR($J224="",$B224=""),"",$J224+N(IFERROR(INDEX(Clients!$F$4:$F$203,MATCH($B224,Clients!$A$4:$A$203,0)),"")))</f>
        <v/>
      </c>
      <c r="P224" s="18" t="str">
        <f>IF(OR($O224="",N($M224)&lt;=0),"",MAX(0,Settings!$B$5-$O224))</f>
        <v/>
      </c>
      <c r="Q224" s="18" t="str">
        <f>IF($A224="","",IF(N($P224)&gt;0,"Payment overdue",IF(AND(ISNUMBER($G224),$G224&lt;Settings!$B$5,OR($H224="Lead",$H224="Proposal sent",$H224="In progress",$H224="On hold")),"Deadline passed",IF(AND($K224&lt;&gt;"",N($M224)&lt;=0),IF(N($N224)&gt;0,"Invoices paid","Paid in full"),""))))</f>
        <v/>
      </c>
      <c r="R224" s="17"/>
    </row>
    <row r="225" spans="1:18" x14ac:dyDescent="0.3">
      <c r="A225" s="17"/>
      <c r="B225" s="17"/>
      <c r="C225" s="18" t="str">
        <f>IF($B225="","",IFERROR(INDEX(Clients!$C$4:$C$203,MATCH($B225,Clients!$A$4:$A$203,0)),"")&amp;"")</f>
        <v/>
      </c>
      <c r="D225" s="17"/>
      <c r="E225" s="19"/>
      <c r="F225" s="20"/>
      <c r="G225" s="20"/>
      <c r="H225" s="17"/>
      <c r="I225" s="17"/>
      <c r="J225" s="20"/>
      <c r="K225" s="19"/>
      <c r="L225" s="21" t="str">
        <f>IF($A225="","",SUMIF(Payments!$B$4:$B$1003,$A225,Payments!$C$4:$C$1003))</f>
        <v/>
      </c>
      <c r="M225" s="21" t="str">
        <f t="shared" si="6"/>
        <v/>
      </c>
      <c r="N225" s="21" t="str">
        <f t="shared" si="7"/>
        <v/>
      </c>
      <c r="O225" s="22" t="str">
        <f>IF(OR($J225="",$B225=""),"",$J225+N(IFERROR(INDEX(Clients!$F$4:$F$203,MATCH($B225,Clients!$A$4:$A$203,0)),"")))</f>
        <v/>
      </c>
      <c r="P225" s="18" t="str">
        <f>IF(OR($O225="",N($M225)&lt;=0),"",MAX(0,Settings!$B$5-$O225))</f>
        <v/>
      </c>
      <c r="Q225" s="18" t="str">
        <f>IF($A225="","",IF(N($P225)&gt;0,"Payment overdue",IF(AND(ISNUMBER($G225),$G225&lt;Settings!$B$5,OR($H225="Lead",$H225="Proposal sent",$H225="In progress",$H225="On hold")),"Deadline passed",IF(AND($K225&lt;&gt;"",N($M225)&lt;=0),IF(N($N225)&gt;0,"Invoices paid","Paid in full"),""))))</f>
        <v/>
      </c>
      <c r="R225" s="17"/>
    </row>
    <row r="226" spans="1:18" x14ac:dyDescent="0.3">
      <c r="A226" s="17"/>
      <c r="B226" s="17"/>
      <c r="C226" s="18" t="str">
        <f>IF($B226="","",IFERROR(INDEX(Clients!$C$4:$C$203,MATCH($B226,Clients!$A$4:$A$203,0)),"")&amp;"")</f>
        <v/>
      </c>
      <c r="D226" s="17"/>
      <c r="E226" s="19"/>
      <c r="F226" s="20"/>
      <c r="G226" s="20"/>
      <c r="H226" s="17"/>
      <c r="I226" s="17"/>
      <c r="J226" s="20"/>
      <c r="K226" s="19"/>
      <c r="L226" s="21" t="str">
        <f>IF($A226="","",SUMIF(Payments!$B$4:$B$1003,$A226,Payments!$C$4:$C$1003))</f>
        <v/>
      </c>
      <c r="M226" s="21" t="str">
        <f t="shared" si="6"/>
        <v/>
      </c>
      <c r="N226" s="21" t="str">
        <f t="shared" si="7"/>
        <v/>
      </c>
      <c r="O226" s="22" t="str">
        <f>IF(OR($J226="",$B226=""),"",$J226+N(IFERROR(INDEX(Clients!$F$4:$F$203,MATCH($B226,Clients!$A$4:$A$203,0)),"")))</f>
        <v/>
      </c>
      <c r="P226" s="18" t="str">
        <f>IF(OR($O226="",N($M226)&lt;=0),"",MAX(0,Settings!$B$5-$O226))</f>
        <v/>
      </c>
      <c r="Q226" s="18" t="str">
        <f>IF($A226="","",IF(N($P226)&gt;0,"Payment overdue",IF(AND(ISNUMBER($G226),$G226&lt;Settings!$B$5,OR($H226="Lead",$H226="Proposal sent",$H226="In progress",$H226="On hold")),"Deadline passed",IF(AND($K226&lt;&gt;"",N($M226)&lt;=0),IF(N($N226)&gt;0,"Invoices paid","Paid in full"),""))))</f>
        <v/>
      </c>
      <c r="R226" s="17"/>
    </row>
    <row r="227" spans="1:18" x14ac:dyDescent="0.3">
      <c r="A227" s="17"/>
      <c r="B227" s="17"/>
      <c r="C227" s="18" t="str">
        <f>IF($B227="","",IFERROR(INDEX(Clients!$C$4:$C$203,MATCH($B227,Clients!$A$4:$A$203,0)),"")&amp;"")</f>
        <v/>
      </c>
      <c r="D227" s="17"/>
      <c r="E227" s="19"/>
      <c r="F227" s="20"/>
      <c r="G227" s="20"/>
      <c r="H227" s="17"/>
      <c r="I227" s="17"/>
      <c r="J227" s="20"/>
      <c r="K227" s="19"/>
      <c r="L227" s="21" t="str">
        <f>IF($A227="","",SUMIF(Payments!$B$4:$B$1003,$A227,Payments!$C$4:$C$1003))</f>
        <v/>
      </c>
      <c r="M227" s="21" t="str">
        <f t="shared" si="6"/>
        <v/>
      </c>
      <c r="N227" s="21" t="str">
        <f t="shared" si="7"/>
        <v/>
      </c>
      <c r="O227" s="22" t="str">
        <f>IF(OR($J227="",$B227=""),"",$J227+N(IFERROR(INDEX(Clients!$F$4:$F$203,MATCH($B227,Clients!$A$4:$A$203,0)),"")))</f>
        <v/>
      </c>
      <c r="P227" s="18" t="str">
        <f>IF(OR($O227="",N($M227)&lt;=0),"",MAX(0,Settings!$B$5-$O227))</f>
        <v/>
      </c>
      <c r="Q227" s="18" t="str">
        <f>IF($A227="","",IF(N($P227)&gt;0,"Payment overdue",IF(AND(ISNUMBER($G227),$G227&lt;Settings!$B$5,OR($H227="Lead",$H227="Proposal sent",$H227="In progress",$H227="On hold")),"Deadline passed",IF(AND($K227&lt;&gt;"",N($M227)&lt;=0),IF(N($N227)&gt;0,"Invoices paid","Paid in full"),""))))</f>
        <v/>
      </c>
      <c r="R227" s="17"/>
    </row>
    <row r="228" spans="1:18" x14ac:dyDescent="0.3">
      <c r="A228" s="17"/>
      <c r="B228" s="17"/>
      <c r="C228" s="18" t="str">
        <f>IF($B228="","",IFERROR(INDEX(Clients!$C$4:$C$203,MATCH($B228,Clients!$A$4:$A$203,0)),"")&amp;"")</f>
        <v/>
      </c>
      <c r="D228" s="17"/>
      <c r="E228" s="19"/>
      <c r="F228" s="20"/>
      <c r="G228" s="20"/>
      <c r="H228" s="17"/>
      <c r="I228" s="17"/>
      <c r="J228" s="20"/>
      <c r="K228" s="19"/>
      <c r="L228" s="21" t="str">
        <f>IF($A228="","",SUMIF(Payments!$B$4:$B$1003,$A228,Payments!$C$4:$C$1003))</f>
        <v/>
      </c>
      <c r="M228" s="21" t="str">
        <f t="shared" si="6"/>
        <v/>
      </c>
      <c r="N228" s="21" t="str">
        <f t="shared" si="7"/>
        <v/>
      </c>
      <c r="O228" s="22" t="str">
        <f>IF(OR($J228="",$B228=""),"",$J228+N(IFERROR(INDEX(Clients!$F$4:$F$203,MATCH($B228,Clients!$A$4:$A$203,0)),"")))</f>
        <v/>
      </c>
      <c r="P228" s="18" t="str">
        <f>IF(OR($O228="",N($M228)&lt;=0),"",MAX(0,Settings!$B$5-$O228))</f>
        <v/>
      </c>
      <c r="Q228" s="18" t="str">
        <f>IF($A228="","",IF(N($P228)&gt;0,"Payment overdue",IF(AND(ISNUMBER($G228),$G228&lt;Settings!$B$5,OR($H228="Lead",$H228="Proposal sent",$H228="In progress",$H228="On hold")),"Deadline passed",IF(AND($K228&lt;&gt;"",N($M228)&lt;=0),IF(N($N228)&gt;0,"Invoices paid","Paid in full"),""))))</f>
        <v/>
      </c>
      <c r="R228" s="17"/>
    </row>
    <row r="229" spans="1:18" x14ac:dyDescent="0.3">
      <c r="A229" s="17"/>
      <c r="B229" s="17"/>
      <c r="C229" s="18" t="str">
        <f>IF($B229="","",IFERROR(INDEX(Clients!$C$4:$C$203,MATCH($B229,Clients!$A$4:$A$203,0)),"")&amp;"")</f>
        <v/>
      </c>
      <c r="D229" s="17"/>
      <c r="E229" s="19"/>
      <c r="F229" s="20"/>
      <c r="G229" s="20"/>
      <c r="H229" s="17"/>
      <c r="I229" s="17"/>
      <c r="J229" s="20"/>
      <c r="K229" s="19"/>
      <c r="L229" s="21" t="str">
        <f>IF($A229="","",SUMIF(Payments!$B$4:$B$1003,$A229,Payments!$C$4:$C$1003))</f>
        <v/>
      </c>
      <c r="M229" s="21" t="str">
        <f t="shared" si="6"/>
        <v/>
      </c>
      <c r="N229" s="21" t="str">
        <f t="shared" si="7"/>
        <v/>
      </c>
      <c r="O229" s="22" t="str">
        <f>IF(OR($J229="",$B229=""),"",$J229+N(IFERROR(INDEX(Clients!$F$4:$F$203,MATCH($B229,Clients!$A$4:$A$203,0)),"")))</f>
        <v/>
      </c>
      <c r="P229" s="18" t="str">
        <f>IF(OR($O229="",N($M229)&lt;=0),"",MAX(0,Settings!$B$5-$O229))</f>
        <v/>
      </c>
      <c r="Q229" s="18" t="str">
        <f>IF($A229="","",IF(N($P229)&gt;0,"Payment overdue",IF(AND(ISNUMBER($G229),$G229&lt;Settings!$B$5,OR($H229="Lead",$H229="Proposal sent",$H229="In progress",$H229="On hold")),"Deadline passed",IF(AND($K229&lt;&gt;"",N($M229)&lt;=0),IF(N($N229)&gt;0,"Invoices paid","Paid in full"),""))))</f>
        <v/>
      </c>
      <c r="R229" s="17"/>
    </row>
    <row r="230" spans="1:18" x14ac:dyDescent="0.3">
      <c r="A230" s="17"/>
      <c r="B230" s="17"/>
      <c r="C230" s="18" t="str">
        <f>IF($B230="","",IFERROR(INDEX(Clients!$C$4:$C$203,MATCH($B230,Clients!$A$4:$A$203,0)),"")&amp;"")</f>
        <v/>
      </c>
      <c r="D230" s="17"/>
      <c r="E230" s="19"/>
      <c r="F230" s="20"/>
      <c r="G230" s="20"/>
      <c r="H230" s="17"/>
      <c r="I230" s="17"/>
      <c r="J230" s="20"/>
      <c r="K230" s="19"/>
      <c r="L230" s="21" t="str">
        <f>IF($A230="","",SUMIF(Payments!$B$4:$B$1003,$A230,Payments!$C$4:$C$1003))</f>
        <v/>
      </c>
      <c r="M230" s="21" t="str">
        <f t="shared" si="6"/>
        <v/>
      </c>
      <c r="N230" s="21" t="str">
        <f t="shared" si="7"/>
        <v/>
      </c>
      <c r="O230" s="22" t="str">
        <f>IF(OR($J230="",$B230=""),"",$J230+N(IFERROR(INDEX(Clients!$F$4:$F$203,MATCH($B230,Clients!$A$4:$A$203,0)),"")))</f>
        <v/>
      </c>
      <c r="P230" s="18" t="str">
        <f>IF(OR($O230="",N($M230)&lt;=0),"",MAX(0,Settings!$B$5-$O230))</f>
        <v/>
      </c>
      <c r="Q230" s="18" t="str">
        <f>IF($A230="","",IF(N($P230)&gt;0,"Payment overdue",IF(AND(ISNUMBER($G230),$G230&lt;Settings!$B$5,OR($H230="Lead",$H230="Proposal sent",$H230="In progress",$H230="On hold")),"Deadline passed",IF(AND($K230&lt;&gt;"",N($M230)&lt;=0),IF(N($N230)&gt;0,"Invoices paid","Paid in full"),""))))</f>
        <v/>
      </c>
      <c r="R230" s="17"/>
    </row>
    <row r="231" spans="1:18" x14ac:dyDescent="0.3">
      <c r="A231" s="17"/>
      <c r="B231" s="17"/>
      <c r="C231" s="18" t="str">
        <f>IF($B231="","",IFERROR(INDEX(Clients!$C$4:$C$203,MATCH($B231,Clients!$A$4:$A$203,0)),"")&amp;"")</f>
        <v/>
      </c>
      <c r="D231" s="17"/>
      <c r="E231" s="19"/>
      <c r="F231" s="20"/>
      <c r="G231" s="20"/>
      <c r="H231" s="17"/>
      <c r="I231" s="17"/>
      <c r="J231" s="20"/>
      <c r="K231" s="19"/>
      <c r="L231" s="21" t="str">
        <f>IF($A231="","",SUMIF(Payments!$B$4:$B$1003,$A231,Payments!$C$4:$C$1003))</f>
        <v/>
      </c>
      <c r="M231" s="21" t="str">
        <f t="shared" si="6"/>
        <v/>
      </c>
      <c r="N231" s="21" t="str">
        <f t="shared" si="7"/>
        <v/>
      </c>
      <c r="O231" s="22" t="str">
        <f>IF(OR($J231="",$B231=""),"",$J231+N(IFERROR(INDEX(Clients!$F$4:$F$203,MATCH($B231,Clients!$A$4:$A$203,0)),"")))</f>
        <v/>
      </c>
      <c r="P231" s="18" t="str">
        <f>IF(OR($O231="",N($M231)&lt;=0),"",MAX(0,Settings!$B$5-$O231))</f>
        <v/>
      </c>
      <c r="Q231" s="18" t="str">
        <f>IF($A231="","",IF(N($P231)&gt;0,"Payment overdue",IF(AND(ISNUMBER($G231),$G231&lt;Settings!$B$5,OR($H231="Lead",$H231="Proposal sent",$H231="In progress",$H231="On hold")),"Deadline passed",IF(AND($K231&lt;&gt;"",N($M231)&lt;=0),IF(N($N231)&gt;0,"Invoices paid","Paid in full"),""))))</f>
        <v/>
      </c>
      <c r="R231" s="17"/>
    </row>
    <row r="232" spans="1:18" x14ac:dyDescent="0.3">
      <c r="A232" s="17"/>
      <c r="B232" s="17"/>
      <c r="C232" s="18" t="str">
        <f>IF($B232="","",IFERROR(INDEX(Clients!$C$4:$C$203,MATCH($B232,Clients!$A$4:$A$203,0)),"")&amp;"")</f>
        <v/>
      </c>
      <c r="D232" s="17"/>
      <c r="E232" s="19"/>
      <c r="F232" s="20"/>
      <c r="G232" s="20"/>
      <c r="H232" s="17"/>
      <c r="I232" s="17"/>
      <c r="J232" s="20"/>
      <c r="K232" s="19"/>
      <c r="L232" s="21" t="str">
        <f>IF($A232="","",SUMIF(Payments!$B$4:$B$1003,$A232,Payments!$C$4:$C$1003))</f>
        <v/>
      </c>
      <c r="M232" s="21" t="str">
        <f t="shared" si="6"/>
        <v/>
      </c>
      <c r="N232" s="21" t="str">
        <f t="shared" si="7"/>
        <v/>
      </c>
      <c r="O232" s="22" t="str">
        <f>IF(OR($J232="",$B232=""),"",$J232+N(IFERROR(INDEX(Clients!$F$4:$F$203,MATCH($B232,Clients!$A$4:$A$203,0)),"")))</f>
        <v/>
      </c>
      <c r="P232" s="18" t="str">
        <f>IF(OR($O232="",N($M232)&lt;=0),"",MAX(0,Settings!$B$5-$O232))</f>
        <v/>
      </c>
      <c r="Q232" s="18" t="str">
        <f>IF($A232="","",IF(N($P232)&gt;0,"Payment overdue",IF(AND(ISNUMBER($G232),$G232&lt;Settings!$B$5,OR($H232="Lead",$H232="Proposal sent",$H232="In progress",$H232="On hold")),"Deadline passed",IF(AND($K232&lt;&gt;"",N($M232)&lt;=0),IF(N($N232)&gt;0,"Invoices paid","Paid in full"),""))))</f>
        <v/>
      </c>
      <c r="R232" s="17"/>
    </row>
    <row r="233" spans="1:18" x14ac:dyDescent="0.3">
      <c r="A233" s="17"/>
      <c r="B233" s="17"/>
      <c r="C233" s="18" t="str">
        <f>IF($B233="","",IFERROR(INDEX(Clients!$C$4:$C$203,MATCH($B233,Clients!$A$4:$A$203,0)),"")&amp;"")</f>
        <v/>
      </c>
      <c r="D233" s="17"/>
      <c r="E233" s="19"/>
      <c r="F233" s="20"/>
      <c r="G233" s="20"/>
      <c r="H233" s="17"/>
      <c r="I233" s="17"/>
      <c r="J233" s="20"/>
      <c r="K233" s="19"/>
      <c r="L233" s="21" t="str">
        <f>IF($A233="","",SUMIF(Payments!$B$4:$B$1003,$A233,Payments!$C$4:$C$1003))</f>
        <v/>
      </c>
      <c r="M233" s="21" t="str">
        <f t="shared" si="6"/>
        <v/>
      </c>
      <c r="N233" s="21" t="str">
        <f t="shared" si="7"/>
        <v/>
      </c>
      <c r="O233" s="22" t="str">
        <f>IF(OR($J233="",$B233=""),"",$J233+N(IFERROR(INDEX(Clients!$F$4:$F$203,MATCH($B233,Clients!$A$4:$A$203,0)),"")))</f>
        <v/>
      </c>
      <c r="P233" s="18" t="str">
        <f>IF(OR($O233="",N($M233)&lt;=0),"",MAX(0,Settings!$B$5-$O233))</f>
        <v/>
      </c>
      <c r="Q233" s="18" t="str">
        <f>IF($A233="","",IF(N($P233)&gt;0,"Payment overdue",IF(AND(ISNUMBER($G233),$G233&lt;Settings!$B$5,OR($H233="Lead",$H233="Proposal sent",$H233="In progress",$H233="On hold")),"Deadline passed",IF(AND($K233&lt;&gt;"",N($M233)&lt;=0),IF(N($N233)&gt;0,"Invoices paid","Paid in full"),""))))</f>
        <v/>
      </c>
      <c r="R233" s="17"/>
    </row>
    <row r="234" spans="1:18" x14ac:dyDescent="0.3">
      <c r="A234" s="17"/>
      <c r="B234" s="17"/>
      <c r="C234" s="18" t="str">
        <f>IF($B234="","",IFERROR(INDEX(Clients!$C$4:$C$203,MATCH($B234,Clients!$A$4:$A$203,0)),"")&amp;"")</f>
        <v/>
      </c>
      <c r="D234" s="17"/>
      <c r="E234" s="19"/>
      <c r="F234" s="20"/>
      <c r="G234" s="20"/>
      <c r="H234" s="17"/>
      <c r="I234" s="17"/>
      <c r="J234" s="20"/>
      <c r="K234" s="19"/>
      <c r="L234" s="21" t="str">
        <f>IF($A234="","",SUMIF(Payments!$B$4:$B$1003,$A234,Payments!$C$4:$C$1003))</f>
        <v/>
      </c>
      <c r="M234" s="21" t="str">
        <f t="shared" si="6"/>
        <v/>
      </c>
      <c r="N234" s="21" t="str">
        <f t="shared" si="7"/>
        <v/>
      </c>
      <c r="O234" s="22" t="str">
        <f>IF(OR($J234="",$B234=""),"",$J234+N(IFERROR(INDEX(Clients!$F$4:$F$203,MATCH($B234,Clients!$A$4:$A$203,0)),"")))</f>
        <v/>
      </c>
      <c r="P234" s="18" t="str">
        <f>IF(OR($O234="",N($M234)&lt;=0),"",MAX(0,Settings!$B$5-$O234))</f>
        <v/>
      </c>
      <c r="Q234" s="18" t="str">
        <f>IF($A234="","",IF(N($P234)&gt;0,"Payment overdue",IF(AND(ISNUMBER($G234),$G234&lt;Settings!$B$5,OR($H234="Lead",$H234="Proposal sent",$H234="In progress",$H234="On hold")),"Deadline passed",IF(AND($K234&lt;&gt;"",N($M234)&lt;=0),IF(N($N234)&gt;0,"Invoices paid","Paid in full"),""))))</f>
        <v/>
      </c>
      <c r="R234" s="17"/>
    </row>
    <row r="235" spans="1:18" x14ac:dyDescent="0.3">
      <c r="A235" s="17"/>
      <c r="B235" s="17"/>
      <c r="C235" s="18" t="str">
        <f>IF($B235="","",IFERROR(INDEX(Clients!$C$4:$C$203,MATCH($B235,Clients!$A$4:$A$203,0)),"")&amp;"")</f>
        <v/>
      </c>
      <c r="D235" s="17"/>
      <c r="E235" s="19"/>
      <c r="F235" s="20"/>
      <c r="G235" s="20"/>
      <c r="H235" s="17"/>
      <c r="I235" s="17"/>
      <c r="J235" s="20"/>
      <c r="K235" s="19"/>
      <c r="L235" s="21" t="str">
        <f>IF($A235="","",SUMIF(Payments!$B$4:$B$1003,$A235,Payments!$C$4:$C$1003))</f>
        <v/>
      </c>
      <c r="M235" s="21" t="str">
        <f t="shared" si="6"/>
        <v/>
      </c>
      <c r="N235" s="21" t="str">
        <f t="shared" si="7"/>
        <v/>
      </c>
      <c r="O235" s="22" t="str">
        <f>IF(OR($J235="",$B235=""),"",$J235+N(IFERROR(INDEX(Clients!$F$4:$F$203,MATCH($B235,Clients!$A$4:$A$203,0)),"")))</f>
        <v/>
      </c>
      <c r="P235" s="18" t="str">
        <f>IF(OR($O235="",N($M235)&lt;=0),"",MAX(0,Settings!$B$5-$O235))</f>
        <v/>
      </c>
      <c r="Q235" s="18" t="str">
        <f>IF($A235="","",IF(N($P235)&gt;0,"Payment overdue",IF(AND(ISNUMBER($G235),$G235&lt;Settings!$B$5,OR($H235="Lead",$H235="Proposal sent",$H235="In progress",$H235="On hold")),"Deadline passed",IF(AND($K235&lt;&gt;"",N($M235)&lt;=0),IF(N($N235)&gt;0,"Invoices paid","Paid in full"),""))))</f>
        <v/>
      </c>
      <c r="R235" s="17"/>
    </row>
    <row r="236" spans="1:18" x14ac:dyDescent="0.3">
      <c r="A236" s="17"/>
      <c r="B236" s="17"/>
      <c r="C236" s="18" t="str">
        <f>IF($B236="","",IFERROR(INDEX(Clients!$C$4:$C$203,MATCH($B236,Clients!$A$4:$A$203,0)),"")&amp;"")</f>
        <v/>
      </c>
      <c r="D236" s="17"/>
      <c r="E236" s="19"/>
      <c r="F236" s="20"/>
      <c r="G236" s="20"/>
      <c r="H236" s="17"/>
      <c r="I236" s="17"/>
      <c r="J236" s="20"/>
      <c r="K236" s="19"/>
      <c r="L236" s="21" t="str">
        <f>IF($A236="","",SUMIF(Payments!$B$4:$B$1003,$A236,Payments!$C$4:$C$1003))</f>
        <v/>
      </c>
      <c r="M236" s="21" t="str">
        <f t="shared" si="6"/>
        <v/>
      </c>
      <c r="N236" s="21" t="str">
        <f t="shared" si="7"/>
        <v/>
      </c>
      <c r="O236" s="22" t="str">
        <f>IF(OR($J236="",$B236=""),"",$J236+N(IFERROR(INDEX(Clients!$F$4:$F$203,MATCH($B236,Clients!$A$4:$A$203,0)),"")))</f>
        <v/>
      </c>
      <c r="P236" s="18" t="str">
        <f>IF(OR($O236="",N($M236)&lt;=0),"",MAX(0,Settings!$B$5-$O236))</f>
        <v/>
      </c>
      <c r="Q236" s="18" t="str">
        <f>IF($A236="","",IF(N($P236)&gt;0,"Payment overdue",IF(AND(ISNUMBER($G236),$G236&lt;Settings!$B$5,OR($H236="Lead",$H236="Proposal sent",$H236="In progress",$H236="On hold")),"Deadline passed",IF(AND($K236&lt;&gt;"",N($M236)&lt;=0),IF(N($N236)&gt;0,"Invoices paid","Paid in full"),""))))</f>
        <v/>
      </c>
      <c r="R236" s="17"/>
    </row>
    <row r="237" spans="1:18" x14ac:dyDescent="0.3">
      <c r="A237" s="17"/>
      <c r="B237" s="17"/>
      <c r="C237" s="18" t="str">
        <f>IF($B237="","",IFERROR(INDEX(Clients!$C$4:$C$203,MATCH($B237,Clients!$A$4:$A$203,0)),"")&amp;"")</f>
        <v/>
      </c>
      <c r="D237" s="17"/>
      <c r="E237" s="19"/>
      <c r="F237" s="20"/>
      <c r="G237" s="20"/>
      <c r="H237" s="17"/>
      <c r="I237" s="17"/>
      <c r="J237" s="20"/>
      <c r="K237" s="19"/>
      <c r="L237" s="21" t="str">
        <f>IF($A237="","",SUMIF(Payments!$B$4:$B$1003,$A237,Payments!$C$4:$C$1003))</f>
        <v/>
      </c>
      <c r="M237" s="21" t="str">
        <f t="shared" si="6"/>
        <v/>
      </c>
      <c r="N237" s="21" t="str">
        <f t="shared" si="7"/>
        <v/>
      </c>
      <c r="O237" s="22" t="str">
        <f>IF(OR($J237="",$B237=""),"",$J237+N(IFERROR(INDEX(Clients!$F$4:$F$203,MATCH($B237,Clients!$A$4:$A$203,0)),"")))</f>
        <v/>
      </c>
      <c r="P237" s="18" t="str">
        <f>IF(OR($O237="",N($M237)&lt;=0),"",MAX(0,Settings!$B$5-$O237))</f>
        <v/>
      </c>
      <c r="Q237" s="18" t="str">
        <f>IF($A237="","",IF(N($P237)&gt;0,"Payment overdue",IF(AND(ISNUMBER($G237),$G237&lt;Settings!$B$5,OR($H237="Lead",$H237="Proposal sent",$H237="In progress",$H237="On hold")),"Deadline passed",IF(AND($K237&lt;&gt;"",N($M237)&lt;=0),IF(N($N237)&gt;0,"Invoices paid","Paid in full"),""))))</f>
        <v/>
      </c>
      <c r="R237" s="17"/>
    </row>
    <row r="238" spans="1:18" x14ac:dyDescent="0.3">
      <c r="A238" s="17"/>
      <c r="B238" s="17"/>
      <c r="C238" s="18" t="str">
        <f>IF($B238="","",IFERROR(INDEX(Clients!$C$4:$C$203,MATCH($B238,Clients!$A$4:$A$203,0)),"")&amp;"")</f>
        <v/>
      </c>
      <c r="D238" s="17"/>
      <c r="E238" s="19"/>
      <c r="F238" s="20"/>
      <c r="G238" s="20"/>
      <c r="H238" s="17"/>
      <c r="I238" s="17"/>
      <c r="J238" s="20"/>
      <c r="K238" s="19"/>
      <c r="L238" s="21" t="str">
        <f>IF($A238="","",SUMIF(Payments!$B$4:$B$1003,$A238,Payments!$C$4:$C$1003))</f>
        <v/>
      </c>
      <c r="M238" s="21" t="str">
        <f t="shared" si="6"/>
        <v/>
      </c>
      <c r="N238" s="21" t="str">
        <f t="shared" si="7"/>
        <v/>
      </c>
      <c r="O238" s="22" t="str">
        <f>IF(OR($J238="",$B238=""),"",$J238+N(IFERROR(INDEX(Clients!$F$4:$F$203,MATCH($B238,Clients!$A$4:$A$203,0)),"")))</f>
        <v/>
      </c>
      <c r="P238" s="18" t="str">
        <f>IF(OR($O238="",N($M238)&lt;=0),"",MAX(0,Settings!$B$5-$O238))</f>
        <v/>
      </c>
      <c r="Q238" s="18" t="str">
        <f>IF($A238="","",IF(N($P238)&gt;0,"Payment overdue",IF(AND(ISNUMBER($G238),$G238&lt;Settings!$B$5,OR($H238="Lead",$H238="Proposal sent",$H238="In progress",$H238="On hold")),"Deadline passed",IF(AND($K238&lt;&gt;"",N($M238)&lt;=0),IF(N($N238)&gt;0,"Invoices paid","Paid in full"),""))))</f>
        <v/>
      </c>
      <c r="R238" s="17"/>
    </row>
    <row r="239" spans="1:18" x14ac:dyDescent="0.3">
      <c r="A239" s="17"/>
      <c r="B239" s="17"/>
      <c r="C239" s="18" t="str">
        <f>IF($B239="","",IFERROR(INDEX(Clients!$C$4:$C$203,MATCH($B239,Clients!$A$4:$A$203,0)),"")&amp;"")</f>
        <v/>
      </c>
      <c r="D239" s="17"/>
      <c r="E239" s="19"/>
      <c r="F239" s="20"/>
      <c r="G239" s="20"/>
      <c r="H239" s="17"/>
      <c r="I239" s="17"/>
      <c r="J239" s="20"/>
      <c r="K239" s="19"/>
      <c r="L239" s="21" t="str">
        <f>IF($A239="","",SUMIF(Payments!$B$4:$B$1003,$A239,Payments!$C$4:$C$1003))</f>
        <v/>
      </c>
      <c r="M239" s="21" t="str">
        <f t="shared" si="6"/>
        <v/>
      </c>
      <c r="N239" s="21" t="str">
        <f t="shared" si="7"/>
        <v/>
      </c>
      <c r="O239" s="22" t="str">
        <f>IF(OR($J239="",$B239=""),"",$J239+N(IFERROR(INDEX(Clients!$F$4:$F$203,MATCH($B239,Clients!$A$4:$A$203,0)),"")))</f>
        <v/>
      </c>
      <c r="P239" s="18" t="str">
        <f>IF(OR($O239="",N($M239)&lt;=0),"",MAX(0,Settings!$B$5-$O239))</f>
        <v/>
      </c>
      <c r="Q239" s="18" t="str">
        <f>IF($A239="","",IF(N($P239)&gt;0,"Payment overdue",IF(AND(ISNUMBER($G239),$G239&lt;Settings!$B$5,OR($H239="Lead",$H239="Proposal sent",$H239="In progress",$H239="On hold")),"Deadline passed",IF(AND($K239&lt;&gt;"",N($M239)&lt;=0),IF(N($N239)&gt;0,"Invoices paid","Paid in full"),""))))</f>
        <v/>
      </c>
      <c r="R239" s="17"/>
    </row>
    <row r="240" spans="1:18" x14ac:dyDescent="0.3">
      <c r="A240" s="17"/>
      <c r="B240" s="17"/>
      <c r="C240" s="18" t="str">
        <f>IF($B240="","",IFERROR(INDEX(Clients!$C$4:$C$203,MATCH($B240,Clients!$A$4:$A$203,0)),"")&amp;"")</f>
        <v/>
      </c>
      <c r="D240" s="17"/>
      <c r="E240" s="19"/>
      <c r="F240" s="20"/>
      <c r="G240" s="20"/>
      <c r="H240" s="17"/>
      <c r="I240" s="17"/>
      <c r="J240" s="20"/>
      <c r="K240" s="19"/>
      <c r="L240" s="21" t="str">
        <f>IF($A240="","",SUMIF(Payments!$B$4:$B$1003,$A240,Payments!$C$4:$C$1003))</f>
        <v/>
      </c>
      <c r="M240" s="21" t="str">
        <f t="shared" si="6"/>
        <v/>
      </c>
      <c r="N240" s="21" t="str">
        <f t="shared" si="7"/>
        <v/>
      </c>
      <c r="O240" s="22" t="str">
        <f>IF(OR($J240="",$B240=""),"",$J240+N(IFERROR(INDEX(Clients!$F$4:$F$203,MATCH($B240,Clients!$A$4:$A$203,0)),"")))</f>
        <v/>
      </c>
      <c r="P240" s="18" t="str">
        <f>IF(OR($O240="",N($M240)&lt;=0),"",MAX(0,Settings!$B$5-$O240))</f>
        <v/>
      </c>
      <c r="Q240" s="18" t="str">
        <f>IF($A240="","",IF(N($P240)&gt;0,"Payment overdue",IF(AND(ISNUMBER($G240),$G240&lt;Settings!$B$5,OR($H240="Lead",$H240="Proposal sent",$H240="In progress",$H240="On hold")),"Deadline passed",IF(AND($K240&lt;&gt;"",N($M240)&lt;=0),IF(N($N240)&gt;0,"Invoices paid","Paid in full"),""))))</f>
        <v/>
      </c>
      <c r="R240" s="17"/>
    </row>
    <row r="241" spans="1:18" x14ac:dyDescent="0.3">
      <c r="A241" s="17"/>
      <c r="B241" s="17"/>
      <c r="C241" s="18" t="str">
        <f>IF($B241="","",IFERROR(INDEX(Clients!$C$4:$C$203,MATCH($B241,Clients!$A$4:$A$203,0)),"")&amp;"")</f>
        <v/>
      </c>
      <c r="D241" s="17"/>
      <c r="E241" s="19"/>
      <c r="F241" s="20"/>
      <c r="G241" s="20"/>
      <c r="H241" s="17"/>
      <c r="I241" s="17"/>
      <c r="J241" s="20"/>
      <c r="K241" s="19"/>
      <c r="L241" s="21" t="str">
        <f>IF($A241="","",SUMIF(Payments!$B$4:$B$1003,$A241,Payments!$C$4:$C$1003))</f>
        <v/>
      </c>
      <c r="M241" s="21" t="str">
        <f t="shared" si="6"/>
        <v/>
      </c>
      <c r="N241" s="21" t="str">
        <f t="shared" si="7"/>
        <v/>
      </c>
      <c r="O241" s="22" t="str">
        <f>IF(OR($J241="",$B241=""),"",$J241+N(IFERROR(INDEX(Clients!$F$4:$F$203,MATCH($B241,Clients!$A$4:$A$203,0)),"")))</f>
        <v/>
      </c>
      <c r="P241" s="18" t="str">
        <f>IF(OR($O241="",N($M241)&lt;=0),"",MAX(0,Settings!$B$5-$O241))</f>
        <v/>
      </c>
      <c r="Q241" s="18" t="str">
        <f>IF($A241="","",IF(N($P241)&gt;0,"Payment overdue",IF(AND(ISNUMBER($G241),$G241&lt;Settings!$B$5,OR($H241="Lead",$H241="Proposal sent",$H241="In progress",$H241="On hold")),"Deadline passed",IF(AND($K241&lt;&gt;"",N($M241)&lt;=0),IF(N($N241)&gt;0,"Invoices paid","Paid in full"),""))))</f>
        <v/>
      </c>
      <c r="R241" s="17"/>
    </row>
    <row r="242" spans="1:18" x14ac:dyDescent="0.3">
      <c r="A242" s="17"/>
      <c r="B242" s="17"/>
      <c r="C242" s="18" t="str">
        <f>IF($B242="","",IFERROR(INDEX(Clients!$C$4:$C$203,MATCH($B242,Clients!$A$4:$A$203,0)),"")&amp;"")</f>
        <v/>
      </c>
      <c r="D242" s="17"/>
      <c r="E242" s="19"/>
      <c r="F242" s="20"/>
      <c r="G242" s="20"/>
      <c r="H242" s="17"/>
      <c r="I242" s="17"/>
      <c r="J242" s="20"/>
      <c r="K242" s="19"/>
      <c r="L242" s="21" t="str">
        <f>IF($A242="","",SUMIF(Payments!$B$4:$B$1003,$A242,Payments!$C$4:$C$1003))</f>
        <v/>
      </c>
      <c r="M242" s="21" t="str">
        <f t="shared" si="6"/>
        <v/>
      </c>
      <c r="N242" s="21" t="str">
        <f t="shared" si="7"/>
        <v/>
      </c>
      <c r="O242" s="22" t="str">
        <f>IF(OR($J242="",$B242=""),"",$J242+N(IFERROR(INDEX(Clients!$F$4:$F$203,MATCH($B242,Clients!$A$4:$A$203,0)),"")))</f>
        <v/>
      </c>
      <c r="P242" s="18" t="str">
        <f>IF(OR($O242="",N($M242)&lt;=0),"",MAX(0,Settings!$B$5-$O242))</f>
        <v/>
      </c>
      <c r="Q242" s="18" t="str">
        <f>IF($A242="","",IF(N($P242)&gt;0,"Payment overdue",IF(AND(ISNUMBER($G242),$G242&lt;Settings!$B$5,OR($H242="Lead",$H242="Proposal sent",$H242="In progress",$H242="On hold")),"Deadline passed",IF(AND($K242&lt;&gt;"",N($M242)&lt;=0),IF(N($N242)&gt;0,"Invoices paid","Paid in full"),""))))</f>
        <v/>
      </c>
      <c r="R242" s="17"/>
    </row>
    <row r="243" spans="1:18" x14ac:dyDescent="0.3">
      <c r="A243" s="17"/>
      <c r="B243" s="17"/>
      <c r="C243" s="18" t="str">
        <f>IF($B243="","",IFERROR(INDEX(Clients!$C$4:$C$203,MATCH($B243,Clients!$A$4:$A$203,0)),"")&amp;"")</f>
        <v/>
      </c>
      <c r="D243" s="17"/>
      <c r="E243" s="19"/>
      <c r="F243" s="20"/>
      <c r="G243" s="20"/>
      <c r="H243" s="17"/>
      <c r="I243" s="17"/>
      <c r="J243" s="20"/>
      <c r="K243" s="19"/>
      <c r="L243" s="21" t="str">
        <f>IF($A243="","",SUMIF(Payments!$B$4:$B$1003,$A243,Payments!$C$4:$C$1003))</f>
        <v/>
      </c>
      <c r="M243" s="21" t="str">
        <f t="shared" si="6"/>
        <v/>
      </c>
      <c r="N243" s="21" t="str">
        <f t="shared" si="7"/>
        <v/>
      </c>
      <c r="O243" s="22" t="str">
        <f>IF(OR($J243="",$B243=""),"",$J243+N(IFERROR(INDEX(Clients!$F$4:$F$203,MATCH($B243,Clients!$A$4:$A$203,0)),"")))</f>
        <v/>
      </c>
      <c r="P243" s="18" t="str">
        <f>IF(OR($O243="",N($M243)&lt;=0),"",MAX(0,Settings!$B$5-$O243))</f>
        <v/>
      </c>
      <c r="Q243" s="18" t="str">
        <f>IF($A243="","",IF(N($P243)&gt;0,"Payment overdue",IF(AND(ISNUMBER($G243),$G243&lt;Settings!$B$5,OR($H243="Lead",$H243="Proposal sent",$H243="In progress",$H243="On hold")),"Deadline passed",IF(AND($K243&lt;&gt;"",N($M243)&lt;=0),IF(N($N243)&gt;0,"Invoices paid","Paid in full"),""))))</f>
        <v/>
      </c>
      <c r="R243" s="17"/>
    </row>
    <row r="244" spans="1:18" x14ac:dyDescent="0.3">
      <c r="A244" s="17"/>
      <c r="B244" s="17"/>
      <c r="C244" s="18" t="str">
        <f>IF($B244="","",IFERROR(INDEX(Clients!$C$4:$C$203,MATCH($B244,Clients!$A$4:$A$203,0)),"")&amp;"")</f>
        <v/>
      </c>
      <c r="D244" s="17"/>
      <c r="E244" s="19"/>
      <c r="F244" s="20"/>
      <c r="G244" s="20"/>
      <c r="H244" s="17"/>
      <c r="I244" s="17"/>
      <c r="J244" s="20"/>
      <c r="K244" s="19"/>
      <c r="L244" s="21" t="str">
        <f>IF($A244="","",SUMIF(Payments!$B$4:$B$1003,$A244,Payments!$C$4:$C$1003))</f>
        <v/>
      </c>
      <c r="M244" s="21" t="str">
        <f t="shared" si="6"/>
        <v/>
      </c>
      <c r="N244" s="21" t="str">
        <f t="shared" si="7"/>
        <v/>
      </c>
      <c r="O244" s="22" t="str">
        <f>IF(OR($J244="",$B244=""),"",$J244+N(IFERROR(INDEX(Clients!$F$4:$F$203,MATCH($B244,Clients!$A$4:$A$203,0)),"")))</f>
        <v/>
      </c>
      <c r="P244" s="18" t="str">
        <f>IF(OR($O244="",N($M244)&lt;=0),"",MAX(0,Settings!$B$5-$O244))</f>
        <v/>
      </c>
      <c r="Q244" s="18" t="str">
        <f>IF($A244="","",IF(N($P244)&gt;0,"Payment overdue",IF(AND(ISNUMBER($G244),$G244&lt;Settings!$B$5,OR($H244="Lead",$H244="Proposal sent",$H244="In progress",$H244="On hold")),"Deadline passed",IF(AND($K244&lt;&gt;"",N($M244)&lt;=0),IF(N($N244)&gt;0,"Invoices paid","Paid in full"),""))))</f>
        <v/>
      </c>
      <c r="R244" s="17"/>
    </row>
    <row r="245" spans="1:18" x14ac:dyDescent="0.3">
      <c r="A245" s="17"/>
      <c r="B245" s="17"/>
      <c r="C245" s="18" t="str">
        <f>IF($B245="","",IFERROR(INDEX(Clients!$C$4:$C$203,MATCH($B245,Clients!$A$4:$A$203,0)),"")&amp;"")</f>
        <v/>
      </c>
      <c r="D245" s="17"/>
      <c r="E245" s="19"/>
      <c r="F245" s="20"/>
      <c r="G245" s="20"/>
      <c r="H245" s="17"/>
      <c r="I245" s="17"/>
      <c r="J245" s="20"/>
      <c r="K245" s="19"/>
      <c r="L245" s="21" t="str">
        <f>IF($A245="","",SUMIF(Payments!$B$4:$B$1003,$A245,Payments!$C$4:$C$1003))</f>
        <v/>
      </c>
      <c r="M245" s="21" t="str">
        <f t="shared" si="6"/>
        <v/>
      </c>
      <c r="N245" s="21" t="str">
        <f t="shared" si="7"/>
        <v/>
      </c>
      <c r="O245" s="22" t="str">
        <f>IF(OR($J245="",$B245=""),"",$J245+N(IFERROR(INDEX(Clients!$F$4:$F$203,MATCH($B245,Clients!$A$4:$A$203,0)),"")))</f>
        <v/>
      </c>
      <c r="P245" s="18" t="str">
        <f>IF(OR($O245="",N($M245)&lt;=0),"",MAX(0,Settings!$B$5-$O245))</f>
        <v/>
      </c>
      <c r="Q245" s="18" t="str">
        <f>IF($A245="","",IF(N($P245)&gt;0,"Payment overdue",IF(AND(ISNUMBER($G245),$G245&lt;Settings!$B$5,OR($H245="Lead",$H245="Proposal sent",$H245="In progress",$H245="On hold")),"Deadline passed",IF(AND($K245&lt;&gt;"",N($M245)&lt;=0),IF(N($N245)&gt;0,"Invoices paid","Paid in full"),""))))</f>
        <v/>
      </c>
      <c r="R245" s="17"/>
    </row>
    <row r="246" spans="1:18" x14ac:dyDescent="0.3">
      <c r="A246" s="17"/>
      <c r="B246" s="17"/>
      <c r="C246" s="18" t="str">
        <f>IF($B246="","",IFERROR(INDEX(Clients!$C$4:$C$203,MATCH($B246,Clients!$A$4:$A$203,0)),"")&amp;"")</f>
        <v/>
      </c>
      <c r="D246" s="17"/>
      <c r="E246" s="19"/>
      <c r="F246" s="20"/>
      <c r="G246" s="20"/>
      <c r="H246" s="17"/>
      <c r="I246" s="17"/>
      <c r="J246" s="20"/>
      <c r="K246" s="19"/>
      <c r="L246" s="21" t="str">
        <f>IF($A246="","",SUMIF(Payments!$B$4:$B$1003,$A246,Payments!$C$4:$C$1003))</f>
        <v/>
      </c>
      <c r="M246" s="21" t="str">
        <f t="shared" si="6"/>
        <v/>
      </c>
      <c r="N246" s="21" t="str">
        <f t="shared" si="7"/>
        <v/>
      </c>
      <c r="O246" s="22" t="str">
        <f>IF(OR($J246="",$B246=""),"",$J246+N(IFERROR(INDEX(Clients!$F$4:$F$203,MATCH($B246,Clients!$A$4:$A$203,0)),"")))</f>
        <v/>
      </c>
      <c r="P246" s="18" t="str">
        <f>IF(OR($O246="",N($M246)&lt;=0),"",MAX(0,Settings!$B$5-$O246))</f>
        <v/>
      </c>
      <c r="Q246" s="18" t="str">
        <f>IF($A246="","",IF(N($P246)&gt;0,"Payment overdue",IF(AND(ISNUMBER($G246),$G246&lt;Settings!$B$5,OR($H246="Lead",$H246="Proposal sent",$H246="In progress",$H246="On hold")),"Deadline passed",IF(AND($K246&lt;&gt;"",N($M246)&lt;=0),IF(N($N246)&gt;0,"Invoices paid","Paid in full"),""))))</f>
        <v/>
      </c>
      <c r="R246" s="17"/>
    </row>
    <row r="247" spans="1:18" x14ac:dyDescent="0.3">
      <c r="A247" s="17"/>
      <c r="B247" s="17"/>
      <c r="C247" s="18" t="str">
        <f>IF($B247="","",IFERROR(INDEX(Clients!$C$4:$C$203,MATCH($B247,Clients!$A$4:$A$203,0)),"")&amp;"")</f>
        <v/>
      </c>
      <c r="D247" s="17"/>
      <c r="E247" s="19"/>
      <c r="F247" s="20"/>
      <c r="G247" s="20"/>
      <c r="H247" s="17"/>
      <c r="I247" s="17"/>
      <c r="J247" s="20"/>
      <c r="K247" s="19"/>
      <c r="L247" s="21" t="str">
        <f>IF($A247="","",SUMIF(Payments!$B$4:$B$1003,$A247,Payments!$C$4:$C$1003))</f>
        <v/>
      </c>
      <c r="M247" s="21" t="str">
        <f t="shared" si="6"/>
        <v/>
      </c>
      <c r="N247" s="21" t="str">
        <f t="shared" si="7"/>
        <v/>
      </c>
      <c r="O247" s="22" t="str">
        <f>IF(OR($J247="",$B247=""),"",$J247+N(IFERROR(INDEX(Clients!$F$4:$F$203,MATCH($B247,Clients!$A$4:$A$203,0)),"")))</f>
        <v/>
      </c>
      <c r="P247" s="18" t="str">
        <f>IF(OR($O247="",N($M247)&lt;=0),"",MAX(0,Settings!$B$5-$O247))</f>
        <v/>
      </c>
      <c r="Q247" s="18" t="str">
        <f>IF($A247="","",IF(N($P247)&gt;0,"Payment overdue",IF(AND(ISNUMBER($G247),$G247&lt;Settings!$B$5,OR($H247="Lead",$H247="Proposal sent",$H247="In progress",$H247="On hold")),"Deadline passed",IF(AND($K247&lt;&gt;"",N($M247)&lt;=0),IF(N($N247)&gt;0,"Invoices paid","Paid in full"),""))))</f>
        <v/>
      </c>
      <c r="R247" s="17"/>
    </row>
    <row r="248" spans="1:18" x14ac:dyDescent="0.3">
      <c r="A248" s="17"/>
      <c r="B248" s="17"/>
      <c r="C248" s="18" t="str">
        <f>IF($B248="","",IFERROR(INDEX(Clients!$C$4:$C$203,MATCH($B248,Clients!$A$4:$A$203,0)),"")&amp;"")</f>
        <v/>
      </c>
      <c r="D248" s="17"/>
      <c r="E248" s="19"/>
      <c r="F248" s="20"/>
      <c r="G248" s="20"/>
      <c r="H248" s="17"/>
      <c r="I248" s="17"/>
      <c r="J248" s="20"/>
      <c r="K248" s="19"/>
      <c r="L248" s="21" t="str">
        <f>IF($A248="","",SUMIF(Payments!$B$4:$B$1003,$A248,Payments!$C$4:$C$1003))</f>
        <v/>
      </c>
      <c r="M248" s="21" t="str">
        <f t="shared" si="6"/>
        <v/>
      </c>
      <c r="N248" s="21" t="str">
        <f t="shared" si="7"/>
        <v/>
      </c>
      <c r="O248" s="22" t="str">
        <f>IF(OR($J248="",$B248=""),"",$J248+N(IFERROR(INDEX(Clients!$F$4:$F$203,MATCH($B248,Clients!$A$4:$A$203,0)),"")))</f>
        <v/>
      </c>
      <c r="P248" s="18" t="str">
        <f>IF(OR($O248="",N($M248)&lt;=0),"",MAX(0,Settings!$B$5-$O248))</f>
        <v/>
      </c>
      <c r="Q248" s="18" t="str">
        <f>IF($A248="","",IF(N($P248)&gt;0,"Payment overdue",IF(AND(ISNUMBER($G248),$G248&lt;Settings!$B$5,OR($H248="Lead",$H248="Proposal sent",$H248="In progress",$H248="On hold")),"Deadline passed",IF(AND($K248&lt;&gt;"",N($M248)&lt;=0),IF(N($N248)&gt;0,"Invoices paid","Paid in full"),""))))</f>
        <v/>
      </c>
      <c r="R248" s="17"/>
    </row>
    <row r="249" spans="1:18" x14ac:dyDescent="0.3">
      <c r="A249" s="17"/>
      <c r="B249" s="17"/>
      <c r="C249" s="18" t="str">
        <f>IF($B249="","",IFERROR(INDEX(Clients!$C$4:$C$203,MATCH($B249,Clients!$A$4:$A$203,0)),"")&amp;"")</f>
        <v/>
      </c>
      <c r="D249" s="17"/>
      <c r="E249" s="19"/>
      <c r="F249" s="20"/>
      <c r="G249" s="20"/>
      <c r="H249" s="17"/>
      <c r="I249" s="17"/>
      <c r="J249" s="20"/>
      <c r="K249" s="19"/>
      <c r="L249" s="21" t="str">
        <f>IF($A249="","",SUMIF(Payments!$B$4:$B$1003,$A249,Payments!$C$4:$C$1003))</f>
        <v/>
      </c>
      <c r="M249" s="21" t="str">
        <f t="shared" si="6"/>
        <v/>
      </c>
      <c r="N249" s="21" t="str">
        <f t="shared" si="7"/>
        <v/>
      </c>
      <c r="O249" s="22" t="str">
        <f>IF(OR($J249="",$B249=""),"",$J249+N(IFERROR(INDEX(Clients!$F$4:$F$203,MATCH($B249,Clients!$A$4:$A$203,0)),"")))</f>
        <v/>
      </c>
      <c r="P249" s="18" t="str">
        <f>IF(OR($O249="",N($M249)&lt;=0),"",MAX(0,Settings!$B$5-$O249))</f>
        <v/>
      </c>
      <c r="Q249" s="18" t="str">
        <f>IF($A249="","",IF(N($P249)&gt;0,"Payment overdue",IF(AND(ISNUMBER($G249),$G249&lt;Settings!$B$5,OR($H249="Lead",$H249="Proposal sent",$H249="In progress",$H249="On hold")),"Deadline passed",IF(AND($K249&lt;&gt;"",N($M249)&lt;=0),IF(N($N249)&gt;0,"Invoices paid","Paid in full"),""))))</f>
        <v/>
      </c>
      <c r="R249" s="17"/>
    </row>
    <row r="250" spans="1:18" x14ac:dyDescent="0.3">
      <c r="A250" s="17"/>
      <c r="B250" s="17"/>
      <c r="C250" s="18" t="str">
        <f>IF($B250="","",IFERROR(INDEX(Clients!$C$4:$C$203,MATCH($B250,Clients!$A$4:$A$203,0)),"")&amp;"")</f>
        <v/>
      </c>
      <c r="D250" s="17"/>
      <c r="E250" s="19"/>
      <c r="F250" s="20"/>
      <c r="G250" s="20"/>
      <c r="H250" s="17"/>
      <c r="I250" s="17"/>
      <c r="J250" s="20"/>
      <c r="K250" s="19"/>
      <c r="L250" s="21" t="str">
        <f>IF($A250="","",SUMIF(Payments!$B$4:$B$1003,$A250,Payments!$C$4:$C$1003))</f>
        <v/>
      </c>
      <c r="M250" s="21" t="str">
        <f t="shared" si="6"/>
        <v/>
      </c>
      <c r="N250" s="21" t="str">
        <f t="shared" si="7"/>
        <v/>
      </c>
      <c r="O250" s="22" t="str">
        <f>IF(OR($J250="",$B250=""),"",$J250+N(IFERROR(INDEX(Clients!$F$4:$F$203,MATCH($B250,Clients!$A$4:$A$203,0)),"")))</f>
        <v/>
      </c>
      <c r="P250" s="18" t="str">
        <f>IF(OR($O250="",N($M250)&lt;=0),"",MAX(0,Settings!$B$5-$O250))</f>
        <v/>
      </c>
      <c r="Q250" s="18" t="str">
        <f>IF($A250="","",IF(N($P250)&gt;0,"Payment overdue",IF(AND(ISNUMBER($G250),$G250&lt;Settings!$B$5,OR($H250="Lead",$H250="Proposal sent",$H250="In progress",$H250="On hold")),"Deadline passed",IF(AND($K250&lt;&gt;"",N($M250)&lt;=0),IF(N($N250)&gt;0,"Invoices paid","Paid in full"),""))))</f>
        <v/>
      </c>
      <c r="R250" s="17"/>
    </row>
    <row r="251" spans="1:18" x14ac:dyDescent="0.3">
      <c r="A251" s="17"/>
      <c r="B251" s="17"/>
      <c r="C251" s="18" t="str">
        <f>IF($B251="","",IFERROR(INDEX(Clients!$C$4:$C$203,MATCH($B251,Clients!$A$4:$A$203,0)),"")&amp;"")</f>
        <v/>
      </c>
      <c r="D251" s="17"/>
      <c r="E251" s="19"/>
      <c r="F251" s="20"/>
      <c r="G251" s="20"/>
      <c r="H251" s="17"/>
      <c r="I251" s="17"/>
      <c r="J251" s="20"/>
      <c r="K251" s="19"/>
      <c r="L251" s="21" t="str">
        <f>IF($A251="","",SUMIF(Payments!$B$4:$B$1003,$A251,Payments!$C$4:$C$1003))</f>
        <v/>
      </c>
      <c r="M251" s="21" t="str">
        <f t="shared" si="6"/>
        <v/>
      </c>
      <c r="N251" s="21" t="str">
        <f t="shared" si="7"/>
        <v/>
      </c>
      <c r="O251" s="22" t="str">
        <f>IF(OR($J251="",$B251=""),"",$J251+N(IFERROR(INDEX(Clients!$F$4:$F$203,MATCH($B251,Clients!$A$4:$A$203,0)),"")))</f>
        <v/>
      </c>
      <c r="P251" s="18" t="str">
        <f>IF(OR($O251="",N($M251)&lt;=0),"",MAX(0,Settings!$B$5-$O251))</f>
        <v/>
      </c>
      <c r="Q251" s="18" t="str">
        <f>IF($A251="","",IF(N($P251)&gt;0,"Payment overdue",IF(AND(ISNUMBER($G251),$G251&lt;Settings!$B$5,OR($H251="Lead",$H251="Proposal sent",$H251="In progress",$H251="On hold")),"Deadline passed",IF(AND($K251&lt;&gt;"",N($M251)&lt;=0),IF(N($N251)&gt;0,"Invoices paid","Paid in full"),""))))</f>
        <v/>
      </c>
      <c r="R251" s="17"/>
    </row>
    <row r="252" spans="1:18" x14ac:dyDescent="0.3">
      <c r="A252" s="17"/>
      <c r="B252" s="17"/>
      <c r="C252" s="18" t="str">
        <f>IF($B252="","",IFERROR(INDEX(Clients!$C$4:$C$203,MATCH($B252,Clients!$A$4:$A$203,0)),"")&amp;"")</f>
        <v/>
      </c>
      <c r="D252" s="17"/>
      <c r="E252" s="19"/>
      <c r="F252" s="20"/>
      <c r="G252" s="20"/>
      <c r="H252" s="17"/>
      <c r="I252" s="17"/>
      <c r="J252" s="20"/>
      <c r="K252" s="19"/>
      <c r="L252" s="21" t="str">
        <f>IF($A252="","",SUMIF(Payments!$B$4:$B$1003,$A252,Payments!$C$4:$C$1003))</f>
        <v/>
      </c>
      <c r="M252" s="21" t="str">
        <f t="shared" si="6"/>
        <v/>
      </c>
      <c r="N252" s="21" t="str">
        <f t="shared" si="7"/>
        <v/>
      </c>
      <c r="O252" s="22" t="str">
        <f>IF(OR($J252="",$B252=""),"",$J252+N(IFERROR(INDEX(Clients!$F$4:$F$203,MATCH($B252,Clients!$A$4:$A$203,0)),"")))</f>
        <v/>
      </c>
      <c r="P252" s="18" t="str">
        <f>IF(OR($O252="",N($M252)&lt;=0),"",MAX(0,Settings!$B$5-$O252))</f>
        <v/>
      </c>
      <c r="Q252" s="18" t="str">
        <f>IF($A252="","",IF(N($P252)&gt;0,"Payment overdue",IF(AND(ISNUMBER($G252),$G252&lt;Settings!$B$5,OR($H252="Lead",$H252="Proposal sent",$H252="In progress",$H252="On hold")),"Deadline passed",IF(AND($K252&lt;&gt;"",N($M252)&lt;=0),IF(N($N252)&gt;0,"Invoices paid","Paid in full"),""))))</f>
        <v/>
      </c>
      <c r="R252" s="17"/>
    </row>
    <row r="253" spans="1:18" x14ac:dyDescent="0.3">
      <c r="A253" s="17"/>
      <c r="B253" s="17"/>
      <c r="C253" s="18" t="str">
        <f>IF($B253="","",IFERROR(INDEX(Clients!$C$4:$C$203,MATCH($B253,Clients!$A$4:$A$203,0)),"")&amp;"")</f>
        <v/>
      </c>
      <c r="D253" s="17"/>
      <c r="E253" s="19"/>
      <c r="F253" s="20"/>
      <c r="G253" s="20"/>
      <c r="H253" s="17"/>
      <c r="I253" s="17"/>
      <c r="J253" s="20"/>
      <c r="K253" s="19"/>
      <c r="L253" s="21" t="str">
        <f>IF($A253="","",SUMIF(Payments!$B$4:$B$1003,$A253,Payments!$C$4:$C$1003))</f>
        <v/>
      </c>
      <c r="M253" s="21" t="str">
        <f t="shared" si="6"/>
        <v/>
      </c>
      <c r="N253" s="21" t="str">
        <f t="shared" si="7"/>
        <v/>
      </c>
      <c r="O253" s="22" t="str">
        <f>IF(OR($J253="",$B253=""),"",$J253+N(IFERROR(INDEX(Clients!$F$4:$F$203,MATCH($B253,Clients!$A$4:$A$203,0)),"")))</f>
        <v/>
      </c>
      <c r="P253" s="18" t="str">
        <f>IF(OR($O253="",N($M253)&lt;=0),"",MAX(0,Settings!$B$5-$O253))</f>
        <v/>
      </c>
      <c r="Q253" s="18" t="str">
        <f>IF($A253="","",IF(N($P253)&gt;0,"Payment overdue",IF(AND(ISNUMBER($G253),$G253&lt;Settings!$B$5,OR($H253="Lead",$H253="Proposal sent",$H253="In progress",$H253="On hold")),"Deadline passed",IF(AND($K253&lt;&gt;"",N($M253)&lt;=0),IF(N($N253)&gt;0,"Invoices paid","Paid in full"),""))))</f>
        <v/>
      </c>
      <c r="R253" s="17"/>
    </row>
    <row r="254" spans="1:18" x14ac:dyDescent="0.3">
      <c r="A254" s="17"/>
      <c r="B254" s="17"/>
      <c r="C254" s="18" t="str">
        <f>IF($B254="","",IFERROR(INDEX(Clients!$C$4:$C$203,MATCH($B254,Clients!$A$4:$A$203,0)),"")&amp;"")</f>
        <v/>
      </c>
      <c r="D254" s="17"/>
      <c r="E254" s="19"/>
      <c r="F254" s="20"/>
      <c r="G254" s="20"/>
      <c r="H254" s="17"/>
      <c r="I254" s="17"/>
      <c r="J254" s="20"/>
      <c r="K254" s="19"/>
      <c r="L254" s="21" t="str">
        <f>IF($A254="","",SUMIF(Payments!$B$4:$B$1003,$A254,Payments!$C$4:$C$1003))</f>
        <v/>
      </c>
      <c r="M254" s="21" t="str">
        <f t="shared" si="6"/>
        <v/>
      </c>
      <c r="N254" s="21" t="str">
        <f t="shared" si="7"/>
        <v/>
      </c>
      <c r="O254" s="22" t="str">
        <f>IF(OR($J254="",$B254=""),"",$J254+N(IFERROR(INDEX(Clients!$F$4:$F$203,MATCH($B254,Clients!$A$4:$A$203,0)),"")))</f>
        <v/>
      </c>
      <c r="P254" s="18" t="str">
        <f>IF(OR($O254="",N($M254)&lt;=0),"",MAX(0,Settings!$B$5-$O254))</f>
        <v/>
      </c>
      <c r="Q254" s="18" t="str">
        <f>IF($A254="","",IF(N($P254)&gt;0,"Payment overdue",IF(AND(ISNUMBER($G254),$G254&lt;Settings!$B$5,OR($H254="Lead",$H254="Proposal sent",$H254="In progress",$H254="On hold")),"Deadline passed",IF(AND($K254&lt;&gt;"",N($M254)&lt;=0),IF(N($N254)&gt;0,"Invoices paid","Paid in full"),""))))</f>
        <v/>
      </c>
      <c r="R254" s="17"/>
    </row>
    <row r="255" spans="1:18" x14ac:dyDescent="0.3">
      <c r="A255" s="17"/>
      <c r="B255" s="17"/>
      <c r="C255" s="18" t="str">
        <f>IF($B255="","",IFERROR(INDEX(Clients!$C$4:$C$203,MATCH($B255,Clients!$A$4:$A$203,0)),"")&amp;"")</f>
        <v/>
      </c>
      <c r="D255" s="17"/>
      <c r="E255" s="19"/>
      <c r="F255" s="20"/>
      <c r="G255" s="20"/>
      <c r="H255" s="17"/>
      <c r="I255" s="17"/>
      <c r="J255" s="20"/>
      <c r="K255" s="19"/>
      <c r="L255" s="21" t="str">
        <f>IF($A255="","",SUMIF(Payments!$B$4:$B$1003,$A255,Payments!$C$4:$C$1003))</f>
        <v/>
      </c>
      <c r="M255" s="21" t="str">
        <f t="shared" si="6"/>
        <v/>
      </c>
      <c r="N255" s="21" t="str">
        <f t="shared" si="7"/>
        <v/>
      </c>
      <c r="O255" s="22" t="str">
        <f>IF(OR($J255="",$B255=""),"",$J255+N(IFERROR(INDEX(Clients!$F$4:$F$203,MATCH($B255,Clients!$A$4:$A$203,0)),"")))</f>
        <v/>
      </c>
      <c r="P255" s="18" t="str">
        <f>IF(OR($O255="",N($M255)&lt;=0),"",MAX(0,Settings!$B$5-$O255))</f>
        <v/>
      </c>
      <c r="Q255" s="18" t="str">
        <f>IF($A255="","",IF(N($P255)&gt;0,"Payment overdue",IF(AND(ISNUMBER($G255),$G255&lt;Settings!$B$5,OR($H255="Lead",$H255="Proposal sent",$H255="In progress",$H255="On hold")),"Deadline passed",IF(AND($K255&lt;&gt;"",N($M255)&lt;=0),IF(N($N255)&gt;0,"Invoices paid","Paid in full"),""))))</f>
        <v/>
      </c>
      <c r="R255" s="17"/>
    </row>
    <row r="256" spans="1:18" x14ac:dyDescent="0.3">
      <c r="A256" s="17"/>
      <c r="B256" s="17"/>
      <c r="C256" s="18" t="str">
        <f>IF($B256="","",IFERROR(INDEX(Clients!$C$4:$C$203,MATCH($B256,Clients!$A$4:$A$203,0)),"")&amp;"")</f>
        <v/>
      </c>
      <c r="D256" s="17"/>
      <c r="E256" s="19"/>
      <c r="F256" s="20"/>
      <c r="G256" s="20"/>
      <c r="H256" s="17"/>
      <c r="I256" s="17"/>
      <c r="J256" s="20"/>
      <c r="K256" s="19"/>
      <c r="L256" s="21" t="str">
        <f>IF($A256="","",SUMIF(Payments!$B$4:$B$1003,$A256,Payments!$C$4:$C$1003))</f>
        <v/>
      </c>
      <c r="M256" s="21" t="str">
        <f t="shared" si="6"/>
        <v/>
      </c>
      <c r="N256" s="21" t="str">
        <f t="shared" si="7"/>
        <v/>
      </c>
      <c r="O256" s="22" t="str">
        <f>IF(OR($J256="",$B256=""),"",$J256+N(IFERROR(INDEX(Clients!$F$4:$F$203,MATCH($B256,Clients!$A$4:$A$203,0)),"")))</f>
        <v/>
      </c>
      <c r="P256" s="18" t="str">
        <f>IF(OR($O256="",N($M256)&lt;=0),"",MAX(0,Settings!$B$5-$O256))</f>
        <v/>
      </c>
      <c r="Q256" s="18" t="str">
        <f>IF($A256="","",IF(N($P256)&gt;0,"Payment overdue",IF(AND(ISNUMBER($G256),$G256&lt;Settings!$B$5,OR($H256="Lead",$H256="Proposal sent",$H256="In progress",$H256="On hold")),"Deadline passed",IF(AND($K256&lt;&gt;"",N($M256)&lt;=0),IF(N($N256)&gt;0,"Invoices paid","Paid in full"),""))))</f>
        <v/>
      </c>
      <c r="R256" s="17"/>
    </row>
    <row r="257" spans="1:18" x14ac:dyDescent="0.3">
      <c r="A257" s="17"/>
      <c r="B257" s="17"/>
      <c r="C257" s="18" t="str">
        <f>IF($B257="","",IFERROR(INDEX(Clients!$C$4:$C$203,MATCH($B257,Clients!$A$4:$A$203,0)),"")&amp;"")</f>
        <v/>
      </c>
      <c r="D257" s="17"/>
      <c r="E257" s="19"/>
      <c r="F257" s="20"/>
      <c r="G257" s="20"/>
      <c r="H257" s="17"/>
      <c r="I257" s="17"/>
      <c r="J257" s="20"/>
      <c r="K257" s="19"/>
      <c r="L257" s="21" t="str">
        <f>IF($A257="","",SUMIF(Payments!$B$4:$B$1003,$A257,Payments!$C$4:$C$1003))</f>
        <v/>
      </c>
      <c r="M257" s="21" t="str">
        <f t="shared" si="6"/>
        <v/>
      </c>
      <c r="N257" s="21" t="str">
        <f t="shared" si="7"/>
        <v/>
      </c>
      <c r="O257" s="22" t="str">
        <f>IF(OR($J257="",$B257=""),"",$J257+N(IFERROR(INDEX(Clients!$F$4:$F$203,MATCH($B257,Clients!$A$4:$A$203,0)),"")))</f>
        <v/>
      </c>
      <c r="P257" s="18" t="str">
        <f>IF(OR($O257="",N($M257)&lt;=0),"",MAX(0,Settings!$B$5-$O257))</f>
        <v/>
      </c>
      <c r="Q257" s="18" t="str">
        <f>IF($A257="","",IF(N($P257)&gt;0,"Payment overdue",IF(AND(ISNUMBER($G257),$G257&lt;Settings!$B$5,OR($H257="Lead",$H257="Proposal sent",$H257="In progress",$H257="On hold")),"Deadline passed",IF(AND($K257&lt;&gt;"",N($M257)&lt;=0),IF(N($N257)&gt;0,"Invoices paid","Paid in full"),""))))</f>
        <v/>
      </c>
      <c r="R257" s="17"/>
    </row>
    <row r="258" spans="1:18" x14ac:dyDescent="0.3">
      <c r="A258" s="17"/>
      <c r="B258" s="17"/>
      <c r="C258" s="18" t="str">
        <f>IF($B258="","",IFERROR(INDEX(Clients!$C$4:$C$203,MATCH($B258,Clients!$A$4:$A$203,0)),"")&amp;"")</f>
        <v/>
      </c>
      <c r="D258" s="17"/>
      <c r="E258" s="19"/>
      <c r="F258" s="20"/>
      <c r="G258" s="20"/>
      <c r="H258" s="17"/>
      <c r="I258" s="17"/>
      <c r="J258" s="20"/>
      <c r="K258" s="19"/>
      <c r="L258" s="21" t="str">
        <f>IF($A258="","",SUMIF(Payments!$B$4:$B$1003,$A258,Payments!$C$4:$C$1003))</f>
        <v/>
      </c>
      <c r="M258" s="21" t="str">
        <f t="shared" si="6"/>
        <v/>
      </c>
      <c r="N258" s="21" t="str">
        <f t="shared" si="7"/>
        <v/>
      </c>
      <c r="O258" s="22" t="str">
        <f>IF(OR($J258="",$B258=""),"",$J258+N(IFERROR(INDEX(Clients!$F$4:$F$203,MATCH($B258,Clients!$A$4:$A$203,0)),"")))</f>
        <v/>
      </c>
      <c r="P258" s="18" t="str">
        <f>IF(OR($O258="",N($M258)&lt;=0),"",MAX(0,Settings!$B$5-$O258))</f>
        <v/>
      </c>
      <c r="Q258" s="18" t="str">
        <f>IF($A258="","",IF(N($P258)&gt;0,"Payment overdue",IF(AND(ISNUMBER($G258),$G258&lt;Settings!$B$5,OR($H258="Lead",$H258="Proposal sent",$H258="In progress",$H258="On hold")),"Deadline passed",IF(AND($K258&lt;&gt;"",N($M258)&lt;=0),IF(N($N258)&gt;0,"Invoices paid","Paid in full"),""))))</f>
        <v/>
      </c>
      <c r="R258" s="17"/>
    </row>
    <row r="259" spans="1:18" x14ac:dyDescent="0.3">
      <c r="A259" s="17"/>
      <c r="B259" s="17"/>
      <c r="C259" s="18" t="str">
        <f>IF($B259="","",IFERROR(INDEX(Clients!$C$4:$C$203,MATCH($B259,Clients!$A$4:$A$203,0)),"")&amp;"")</f>
        <v/>
      </c>
      <c r="D259" s="17"/>
      <c r="E259" s="19"/>
      <c r="F259" s="20"/>
      <c r="G259" s="20"/>
      <c r="H259" s="17"/>
      <c r="I259" s="17"/>
      <c r="J259" s="20"/>
      <c r="K259" s="19"/>
      <c r="L259" s="21" t="str">
        <f>IF($A259="","",SUMIF(Payments!$B$4:$B$1003,$A259,Payments!$C$4:$C$1003))</f>
        <v/>
      </c>
      <c r="M259" s="21" t="str">
        <f t="shared" si="6"/>
        <v/>
      </c>
      <c r="N259" s="21" t="str">
        <f t="shared" si="7"/>
        <v/>
      </c>
      <c r="O259" s="22" t="str">
        <f>IF(OR($J259="",$B259=""),"",$J259+N(IFERROR(INDEX(Clients!$F$4:$F$203,MATCH($B259,Clients!$A$4:$A$203,0)),"")))</f>
        <v/>
      </c>
      <c r="P259" s="18" t="str">
        <f>IF(OR($O259="",N($M259)&lt;=0),"",MAX(0,Settings!$B$5-$O259))</f>
        <v/>
      </c>
      <c r="Q259" s="18" t="str">
        <f>IF($A259="","",IF(N($P259)&gt;0,"Payment overdue",IF(AND(ISNUMBER($G259),$G259&lt;Settings!$B$5,OR($H259="Lead",$H259="Proposal sent",$H259="In progress",$H259="On hold")),"Deadline passed",IF(AND($K259&lt;&gt;"",N($M259)&lt;=0),IF(N($N259)&gt;0,"Invoices paid","Paid in full"),""))))</f>
        <v/>
      </c>
      <c r="R259" s="17"/>
    </row>
    <row r="260" spans="1:18" x14ac:dyDescent="0.3">
      <c r="A260" s="17"/>
      <c r="B260" s="17"/>
      <c r="C260" s="18" t="str">
        <f>IF($B260="","",IFERROR(INDEX(Clients!$C$4:$C$203,MATCH($B260,Clients!$A$4:$A$203,0)),"")&amp;"")</f>
        <v/>
      </c>
      <c r="D260" s="17"/>
      <c r="E260" s="19"/>
      <c r="F260" s="20"/>
      <c r="G260" s="20"/>
      <c r="H260" s="17"/>
      <c r="I260" s="17"/>
      <c r="J260" s="20"/>
      <c r="K260" s="19"/>
      <c r="L260" s="21" t="str">
        <f>IF($A260="","",SUMIF(Payments!$B$4:$B$1003,$A260,Payments!$C$4:$C$1003))</f>
        <v/>
      </c>
      <c r="M260" s="21" t="str">
        <f t="shared" ref="M260:M323" si="8">IF(OR($A260="",$K260=""),"",ROUND(N($K260)-N($L260),2))</f>
        <v/>
      </c>
      <c r="N260" s="21" t="str">
        <f t="shared" ref="N260:N323" si="9">IF(OR($A260="",$E260="",$H260="Cancelled"),"",MAX(0,ROUND(N($E260)-N($K260),2)))</f>
        <v/>
      </c>
      <c r="O260" s="22" t="str">
        <f>IF(OR($J260="",$B260=""),"",$J260+N(IFERROR(INDEX(Clients!$F$4:$F$203,MATCH($B260,Clients!$A$4:$A$203,0)),"")))</f>
        <v/>
      </c>
      <c r="P260" s="18" t="str">
        <f>IF(OR($O260="",N($M260)&lt;=0),"",MAX(0,Settings!$B$5-$O260))</f>
        <v/>
      </c>
      <c r="Q260" s="18" t="str">
        <f>IF($A260="","",IF(N($P260)&gt;0,"Payment overdue",IF(AND(ISNUMBER($G260),$G260&lt;Settings!$B$5,OR($H260="Lead",$H260="Proposal sent",$H260="In progress",$H260="On hold")),"Deadline passed",IF(AND($K260&lt;&gt;"",N($M260)&lt;=0),IF(N($N260)&gt;0,"Invoices paid","Paid in full"),""))))</f>
        <v/>
      </c>
      <c r="R260" s="17"/>
    </row>
    <row r="261" spans="1:18" x14ac:dyDescent="0.3">
      <c r="A261" s="17"/>
      <c r="B261" s="17"/>
      <c r="C261" s="18" t="str">
        <f>IF($B261="","",IFERROR(INDEX(Clients!$C$4:$C$203,MATCH($B261,Clients!$A$4:$A$203,0)),"")&amp;"")</f>
        <v/>
      </c>
      <c r="D261" s="17"/>
      <c r="E261" s="19"/>
      <c r="F261" s="20"/>
      <c r="G261" s="20"/>
      <c r="H261" s="17"/>
      <c r="I261" s="17"/>
      <c r="J261" s="20"/>
      <c r="K261" s="19"/>
      <c r="L261" s="21" t="str">
        <f>IF($A261="","",SUMIF(Payments!$B$4:$B$1003,$A261,Payments!$C$4:$C$1003))</f>
        <v/>
      </c>
      <c r="M261" s="21" t="str">
        <f t="shared" si="8"/>
        <v/>
      </c>
      <c r="N261" s="21" t="str">
        <f t="shared" si="9"/>
        <v/>
      </c>
      <c r="O261" s="22" t="str">
        <f>IF(OR($J261="",$B261=""),"",$J261+N(IFERROR(INDEX(Clients!$F$4:$F$203,MATCH($B261,Clients!$A$4:$A$203,0)),"")))</f>
        <v/>
      </c>
      <c r="P261" s="18" t="str">
        <f>IF(OR($O261="",N($M261)&lt;=0),"",MAX(0,Settings!$B$5-$O261))</f>
        <v/>
      </c>
      <c r="Q261" s="18" t="str">
        <f>IF($A261="","",IF(N($P261)&gt;0,"Payment overdue",IF(AND(ISNUMBER($G261),$G261&lt;Settings!$B$5,OR($H261="Lead",$H261="Proposal sent",$H261="In progress",$H261="On hold")),"Deadline passed",IF(AND($K261&lt;&gt;"",N($M261)&lt;=0),IF(N($N261)&gt;0,"Invoices paid","Paid in full"),""))))</f>
        <v/>
      </c>
      <c r="R261" s="17"/>
    </row>
    <row r="262" spans="1:18" x14ac:dyDescent="0.3">
      <c r="A262" s="17"/>
      <c r="B262" s="17"/>
      <c r="C262" s="18" t="str">
        <f>IF($B262="","",IFERROR(INDEX(Clients!$C$4:$C$203,MATCH($B262,Clients!$A$4:$A$203,0)),"")&amp;"")</f>
        <v/>
      </c>
      <c r="D262" s="17"/>
      <c r="E262" s="19"/>
      <c r="F262" s="20"/>
      <c r="G262" s="20"/>
      <c r="H262" s="17"/>
      <c r="I262" s="17"/>
      <c r="J262" s="20"/>
      <c r="K262" s="19"/>
      <c r="L262" s="21" t="str">
        <f>IF($A262="","",SUMIF(Payments!$B$4:$B$1003,$A262,Payments!$C$4:$C$1003))</f>
        <v/>
      </c>
      <c r="M262" s="21" t="str">
        <f t="shared" si="8"/>
        <v/>
      </c>
      <c r="N262" s="21" t="str">
        <f t="shared" si="9"/>
        <v/>
      </c>
      <c r="O262" s="22" t="str">
        <f>IF(OR($J262="",$B262=""),"",$J262+N(IFERROR(INDEX(Clients!$F$4:$F$203,MATCH($B262,Clients!$A$4:$A$203,0)),"")))</f>
        <v/>
      </c>
      <c r="P262" s="18" t="str">
        <f>IF(OR($O262="",N($M262)&lt;=0),"",MAX(0,Settings!$B$5-$O262))</f>
        <v/>
      </c>
      <c r="Q262" s="18" t="str">
        <f>IF($A262="","",IF(N($P262)&gt;0,"Payment overdue",IF(AND(ISNUMBER($G262),$G262&lt;Settings!$B$5,OR($H262="Lead",$H262="Proposal sent",$H262="In progress",$H262="On hold")),"Deadline passed",IF(AND($K262&lt;&gt;"",N($M262)&lt;=0),IF(N($N262)&gt;0,"Invoices paid","Paid in full"),""))))</f>
        <v/>
      </c>
      <c r="R262" s="17"/>
    </row>
    <row r="263" spans="1:18" x14ac:dyDescent="0.3">
      <c r="A263" s="17"/>
      <c r="B263" s="17"/>
      <c r="C263" s="18" t="str">
        <f>IF($B263="","",IFERROR(INDEX(Clients!$C$4:$C$203,MATCH($B263,Clients!$A$4:$A$203,0)),"")&amp;"")</f>
        <v/>
      </c>
      <c r="D263" s="17"/>
      <c r="E263" s="19"/>
      <c r="F263" s="20"/>
      <c r="G263" s="20"/>
      <c r="H263" s="17"/>
      <c r="I263" s="17"/>
      <c r="J263" s="20"/>
      <c r="K263" s="19"/>
      <c r="L263" s="21" t="str">
        <f>IF($A263="","",SUMIF(Payments!$B$4:$B$1003,$A263,Payments!$C$4:$C$1003))</f>
        <v/>
      </c>
      <c r="M263" s="21" t="str">
        <f t="shared" si="8"/>
        <v/>
      </c>
      <c r="N263" s="21" t="str">
        <f t="shared" si="9"/>
        <v/>
      </c>
      <c r="O263" s="22" t="str">
        <f>IF(OR($J263="",$B263=""),"",$J263+N(IFERROR(INDEX(Clients!$F$4:$F$203,MATCH($B263,Clients!$A$4:$A$203,0)),"")))</f>
        <v/>
      </c>
      <c r="P263" s="18" t="str">
        <f>IF(OR($O263="",N($M263)&lt;=0),"",MAX(0,Settings!$B$5-$O263))</f>
        <v/>
      </c>
      <c r="Q263" s="18" t="str">
        <f>IF($A263="","",IF(N($P263)&gt;0,"Payment overdue",IF(AND(ISNUMBER($G263),$G263&lt;Settings!$B$5,OR($H263="Lead",$H263="Proposal sent",$H263="In progress",$H263="On hold")),"Deadline passed",IF(AND($K263&lt;&gt;"",N($M263)&lt;=0),IF(N($N263)&gt;0,"Invoices paid","Paid in full"),""))))</f>
        <v/>
      </c>
      <c r="R263" s="17"/>
    </row>
    <row r="264" spans="1:18" x14ac:dyDescent="0.3">
      <c r="A264" s="17"/>
      <c r="B264" s="17"/>
      <c r="C264" s="18" t="str">
        <f>IF($B264="","",IFERROR(INDEX(Clients!$C$4:$C$203,MATCH($B264,Clients!$A$4:$A$203,0)),"")&amp;"")</f>
        <v/>
      </c>
      <c r="D264" s="17"/>
      <c r="E264" s="19"/>
      <c r="F264" s="20"/>
      <c r="G264" s="20"/>
      <c r="H264" s="17"/>
      <c r="I264" s="17"/>
      <c r="J264" s="20"/>
      <c r="K264" s="19"/>
      <c r="L264" s="21" t="str">
        <f>IF($A264="","",SUMIF(Payments!$B$4:$B$1003,$A264,Payments!$C$4:$C$1003))</f>
        <v/>
      </c>
      <c r="M264" s="21" t="str">
        <f t="shared" si="8"/>
        <v/>
      </c>
      <c r="N264" s="21" t="str">
        <f t="shared" si="9"/>
        <v/>
      </c>
      <c r="O264" s="22" t="str">
        <f>IF(OR($J264="",$B264=""),"",$J264+N(IFERROR(INDEX(Clients!$F$4:$F$203,MATCH($B264,Clients!$A$4:$A$203,0)),"")))</f>
        <v/>
      </c>
      <c r="P264" s="18" t="str">
        <f>IF(OR($O264="",N($M264)&lt;=0),"",MAX(0,Settings!$B$5-$O264))</f>
        <v/>
      </c>
      <c r="Q264" s="18" t="str">
        <f>IF($A264="","",IF(N($P264)&gt;0,"Payment overdue",IF(AND(ISNUMBER($G264),$G264&lt;Settings!$B$5,OR($H264="Lead",$H264="Proposal sent",$H264="In progress",$H264="On hold")),"Deadline passed",IF(AND($K264&lt;&gt;"",N($M264)&lt;=0),IF(N($N264)&gt;0,"Invoices paid","Paid in full"),""))))</f>
        <v/>
      </c>
      <c r="R264" s="17"/>
    </row>
    <row r="265" spans="1:18" x14ac:dyDescent="0.3">
      <c r="A265" s="17"/>
      <c r="B265" s="17"/>
      <c r="C265" s="18" t="str">
        <f>IF($B265="","",IFERROR(INDEX(Clients!$C$4:$C$203,MATCH($B265,Clients!$A$4:$A$203,0)),"")&amp;"")</f>
        <v/>
      </c>
      <c r="D265" s="17"/>
      <c r="E265" s="19"/>
      <c r="F265" s="20"/>
      <c r="G265" s="20"/>
      <c r="H265" s="17"/>
      <c r="I265" s="17"/>
      <c r="J265" s="20"/>
      <c r="K265" s="19"/>
      <c r="L265" s="21" t="str">
        <f>IF($A265="","",SUMIF(Payments!$B$4:$B$1003,$A265,Payments!$C$4:$C$1003))</f>
        <v/>
      </c>
      <c r="M265" s="21" t="str">
        <f t="shared" si="8"/>
        <v/>
      </c>
      <c r="N265" s="21" t="str">
        <f t="shared" si="9"/>
        <v/>
      </c>
      <c r="O265" s="22" t="str">
        <f>IF(OR($J265="",$B265=""),"",$J265+N(IFERROR(INDEX(Clients!$F$4:$F$203,MATCH($B265,Clients!$A$4:$A$203,0)),"")))</f>
        <v/>
      </c>
      <c r="P265" s="18" t="str">
        <f>IF(OR($O265="",N($M265)&lt;=0),"",MAX(0,Settings!$B$5-$O265))</f>
        <v/>
      </c>
      <c r="Q265" s="18" t="str">
        <f>IF($A265="","",IF(N($P265)&gt;0,"Payment overdue",IF(AND(ISNUMBER($G265),$G265&lt;Settings!$B$5,OR($H265="Lead",$H265="Proposal sent",$H265="In progress",$H265="On hold")),"Deadline passed",IF(AND($K265&lt;&gt;"",N($M265)&lt;=0),IF(N($N265)&gt;0,"Invoices paid","Paid in full"),""))))</f>
        <v/>
      </c>
      <c r="R265" s="17"/>
    </row>
    <row r="266" spans="1:18" x14ac:dyDescent="0.3">
      <c r="A266" s="17"/>
      <c r="B266" s="17"/>
      <c r="C266" s="18" t="str">
        <f>IF($B266="","",IFERROR(INDEX(Clients!$C$4:$C$203,MATCH($B266,Clients!$A$4:$A$203,0)),"")&amp;"")</f>
        <v/>
      </c>
      <c r="D266" s="17"/>
      <c r="E266" s="19"/>
      <c r="F266" s="20"/>
      <c r="G266" s="20"/>
      <c r="H266" s="17"/>
      <c r="I266" s="17"/>
      <c r="J266" s="20"/>
      <c r="K266" s="19"/>
      <c r="L266" s="21" t="str">
        <f>IF($A266="","",SUMIF(Payments!$B$4:$B$1003,$A266,Payments!$C$4:$C$1003))</f>
        <v/>
      </c>
      <c r="M266" s="21" t="str">
        <f t="shared" si="8"/>
        <v/>
      </c>
      <c r="N266" s="21" t="str">
        <f t="shared" si="9"/>
        <v/>
      </c>
      <c r="O266" s="22" t="str">
        <f>IF(OR($J266="",$B266=""),"",$J266+N(IFERROR(INDEX(Clients!$F$4:$F$203,MATCH($B266,Clients!$A$4:$A$203,0)),"")))</f>
        <v/>
      </c>
      <c r="P266" s="18" t="str">
        <f>IF(OR($O266="",N($M266)&lt;=0),"",MAX(0,Settings!$B$5-$O266))</f>
        <v/>
      </c>
      <c r="Q266" s="18" t="str">
        <f>IF($A266="","",IF(N($P266)&gt;0,"Payment overdue",IF(AND(ISNUMBER($G266),$G266&lt;Settings!$B$5,OR($H266="Lead",$H266="Proposal sent",$H266="In progress",$H266="On hold")),"Deadline passed",IF(AND($K266&lt;&gt;"",N($M266)&lt;=0),IF(N($N266)&gt;0,"Invoices paid","Paid in full"),""))))</f>
        <v/>
      </c>
      <c r="R266" s="17"/>
    </row>
    <row r="267" spans="1:18" x14ac:dyDescent="0.3">
      <c r="A267" s="17"/>
      <c r="B267" s="17"/>
      <c r="C267" s="18" t="str">
        <f>IF($B267="","",IFERROR(INDEX(Clients!$C$4:$C$203,MATCH($B267,Clients!$A$4:$A$203,0)),"")&amp;"")</f>
        <v/>
      </c>
      <c r="D267" s="17"/>
      <c r="E267" s="19"/>
      <c r="F267" s="20"/>
      <c r="G267" s="20"/>
      <c r="H267" s="17"/>
      <c r="I267" s="17"/>
      <c r="J267" s="20"/>
      <c r="K267" s="19"/>
      <c r="L267" s="21" t="str">
        <f>IF($A267="","",SUMIF(Payments!$B$4:$B$1003,$A267,Payments!$C$4:$C$1003))</f>
        <v/>
      </c>
      <c r="M267" s="21" t="str">
        <f t="shared" si="8"/>
        <v/>
      </c>
      <c r="N267" s="21" t="str">
        <f t="shared" si="9"/>
        <v/>
      </c>
      <c r="O267" s="22" t="str">
        <f>IF(OR($J267="",$B267=""),"",$J267+N(IFERROR(INDEX(Clients!$F$4:$F$203,MATCH($B267,Clients!$A$4:$A$203,0)),"")))</f>
        <v/>
      </c>
      <c r="P267" s="18" t="str">
        <f>IF(OR($O267="",N($M267)&lt;=0),"",MAX(0,Settings!$B$5-$O267))</f>
        <v/>
      </c>
      <c r="Q267" s="18" t="str">
        <f>IF($A267="","",IF(N($P267)&gt;0,"Payment overdue",IF(AND(ISNUMBER($G267),$G267&lt;Settings!$B$5,OR($H267="Lead",$H267="Proposal sent",$H267="In progress",$H267="On hold")),"Deadline passed",IF(AND($K267&lt;&gt;"",N($M267)&lt;=0),IF(N($N267)&gt;0,"Invoices paid","Paid in full"),""))))</f>
        <v/>
      </c>
      <c r="R267" s="17"/>
    </row>
    <row r="268" spans="1:18" x14ac:dyDescent="0.3">
      <c r="A268" s="17"/>
      <c r="B268" s="17"/>
      <c r="C268" s="18" t="str">
        <f>IF($B268="","",IFERROR(INDEX(Clients!$C$4:$C$203,MATCH($B268,Clients!$A$4:$A$203,0)),"")&amp;"")</f>
        <v/>
      </c>
      <c r="D268" s="17"/>
      <c r="E268" s="19"/>
      <c r="F268" s="20"/>
      <c r="G268" s="20"/>
      <c r="H268" s="17"/>
      <c r="I268" s="17"/>
      <c r="J268" s="20"/>
      <c r="K268" s="19"/>
      <c r="L268" s="21" t="str">
        <f>IF($A268="","",SUMIF(Payments!$B$4:$B$1003,$A268,Payments!$C$4:$C$1003))</f>
        <v/>
      </c>
      <c r="M268" s="21" t="str">
        <f t="shared" si="8"/>
        <v/>
      </c>
      <c r="N268" s="21" t="str">
        <f t="shared" si="9"/>
        <v/>
      </c>
      <c r="O268" s="22" t="str">
        <f>IF(OR($J268="",$B268=""),"",$J268+N(IFERROR(INDEX(Clients!$F$4:$F$203,MATCH($B268,Clients!$A$4:$A$203,0)),"")))</f>
        <v/>
      </c>
      <c r="P268" s="18" t="str">
        <f>IF(OR($O268="",N($M268)&lt;=0),"",MAX(0,Settings!$B$5-$O268))</f>
        <v/>
      </c>
      <c r="Q268" s="18" t="str">
        <f>IF($A268="","",IF(N($P268)&gt;0,"Payment overdue",IF(AND(ISNUMBER($G268),$G268&lt;Settings!$B$5,OR($H268="Lead",$H268="Proposal sent",$H268="In progress",$H268="On hold")),"Deadline passed",IF(AND($K268&lt;&gt;"",N($M268)&lt;=0),IF(N($N268)&gt;0,"Invoices paid","Paid in full"),""))))</f>
        <v/>
      </c>
      <c r="R268" s="17"/>
    </row>
    <row r="269" spans="1:18" x14ac:dyDescent="0.3">
      <c r="A269" s="17"/>
      <c r="B269" s="17"/>
      <c r="C269" s="18" t="str">
        <f>IF($B269="","",IFERROR(INDEX(Clients!$C$4:$C$203,MATCH($B269,Clients!$A$4:$A$203,0)),"")&amp;"")</f>
        <v/>
      </c>
      <c r="D269" s="17"/>
      <c r="E269" s="19"/>
      <c r="F269" s="20"/>
      <c r="G269" s="20"/>
      <c r="H269" s="17"/>
      <c r="I269" s="17"/>
      <c r="J269" s="20"/>
      <c r="K269" s="19"/>
      <c r="L269" s="21" t="str">
        <f>IF($A269="","",SUMIF(Payments!$B$4:$B$1003,$A269,Payments!$C$4:$C$1003))</f>
        <v/>
      </c>
      <c r="M269" s="21" t="str">
        <f t="shared" si="8"/>
        <v/>
      </c>
      <c r="N269" s="21" t="str">
        <f t="shared" si="9"/>
        <v/>
      </c>
      <c r="O269" s="22" t="str">
        <f>IF(OR($J269="",$B269=""),"",$J269+N(IFERROR(INDEX(Clients!$F$4:$F$203,MATCH($B269,Clients!$A$4:$A$203,0)),"")))</f>
        <v/>
      </c>
      <c r="P269" s="18" t="str">
        <f>IF(OR($O269="",N($M269)&lt;=0),"",MAX(0,Settings!$B$5-$O269))</f>
        <v/>
      </c>
      <c r="Q269" s="18" t="str">
        <f>IF($A269="","",IF(N($P269)&gt;0,"Payment overdue",IF(AND(ISNUMBER($G269),$G269&lt;Settings!$B$5,OR($H269="Lead",$H269="Proposal sent",$H269="In progress",$H269="On hold")),"Deadline passed",IF(AND($K269&lt;&gt;"",N($M269)&lt;=0),IF(N($N269)&gt;0,"Invoices paid","Paid in full"),""))))</f>
        <v/>
      </c>
      <c r="R269" s="17"/>
    </row>
    <row r="270" spans="1:18" x14ac:dyDescent="0.3">
      <c r="A270" s="17"/>
      <c r="B270" s="17"/>
      <c r="C270" s="18" t="str">
        <f>IF($B270="","",IFERROR(INDEX(Clients!$C$4:$C$203,MATCH($B270,Clients!$A$4:$A$203,0)),"")&amp;"")</f>
        <v/>
      </c>
      <c r="D270" s="17"/>
      <c r="E270" s="19"/>
      <c r="F270" s="20"/>
      <c r="G270" s="20"/>
      <c r="H270" s="17"/>
      <c r="I270" s="17"/>
      <c r="J270" s="20"/>
      <c r="K270" s="19"/>
      <c r="L270" s="21" t="str">
        <f>IF($A270="","",SUMIF(Payments!$B$4:$B$1003,$A270,Payments!$C$4:$C$1003))</f>
        <v/>
      </c>
      <c r="M270" s="21" t="str">
        <f t="shared" si="8"/>
        <v/>
      </c>
      <c r="N270" s="21" t="str">
        <f t="shared" si="9"/>
        <v/>
      </c>
      <c r="O270" s="22" t="str">
        <f>IF(OR($J270="",$B270=""),"",$J270+N(IFERROR(INDEX(Clients!$F$4:$F$203,MATCH($B270,Clients!$A$4:$A$203,0)),"")))</f>
        <v/>
      </c>
      <c r="P270" s="18" t="str">
        <f>IF(OR($O270="",N($M270)&lt;=0),"",MAX(0,Settings!$B$5-$O270))</f>
        <v/>
      </c>
      <c r="Q270" s="18" t="str">
        <f>IF($A270="","",IF(N($P270)&gt;0,"Payment overdue",IF(AND(ISNUMBER($G270),$G270&lt;Settings!$B$5,OR($H270="Lead",$H270="Proposal sent",$H270="In progress",$H270="On hold")),"Deadline passed",IF(AND($K270&lt;&gt;"",N($M270)&lt;=0),IF(N($N270)&gt;0,"Invoices paid","Paid in full"),""))))</f>
        <v/>
      </c>
      <c r="R270" s="17"/>
    </row>
    <row r="271" spans="1:18" x14ac:dyDescent="0.3">
      <c r="A271" s="17"/>
      <c r="B271" s="17"/>
      <c r="C271" s="18" t="str">
        <f>IF($B271="","",IFERROR(INDEX(Clients!$C$4:$C$203,MATCH($B271,Clients!$A$4:$A$203,0)),"")&amp;"")</f>
        <v/>
      </c>
      <c r="D271" s="17"/>
      <c r="E271" s="19"/>
      <c r="F271" s="20"/>
      <c r="G271" s="20"/>
      <c r="H271" s="17"/>
      <c r="I271" s="17"/>
      <c r="J271" s="20"/>
      <c r="K271" s="19"/>
      <c r="L271" s="21" t="str">
        <f>IF($A271="","",SUMIF(Payments!$B$4:$B$1003,$A271,Payments!$C$4:$C$1003))</f>
        <v/>
      </c>
      <c r="M271" s="21" t="str">
        <f t="shared" si="8"/>
        <v/>
      </c>
      <c r="N271" s="21" t="str">
        <f t="shared" si="9"/>
        <v/>
      </c>
      <c r="O271" s="22" t="str">
        <f>IF(OR($J271="",$B271=""),"",$J271+N(IFERROR(INDEX(Clients!$F$4:$F$203,MATCH($B271,Clients!$A$4:$A$203,0)),"")))</f>
        <v/>
      </c>
      <c r="P271" s="18" t="str">
        <f>IF(OR($O271="",N($M271)&lt;=0),"",MAX(0,Settings!$B$5-$O271))</f>
        <v/>
      </c>
      <c r="Q271" s="18" t="str">
        <f>IF($A271="","",IF(N($P271)&gt;0,"Payment overdue",IF(AND(ISNUMBER($G271),$G271&lt;Settings!$B$5,OR($H271="Lead",$H271="Proposal sent",$H271="In progress",$H271="On hold")),"Deadline passed",IF(AND($K271&lt;&gt;"",N($M271)&lt;=0),IF(N($N271)&gt;0,"Invoices paid","Paid in full"),""))))</f>
        <v/>
      </c>
      <c r="R271" s="17"/>
    </row>
    <row r="272" spans="1:18" x14ac:dyDescent="0.3">
      <c r="A272" s="17"/>
      <c r="B272" s="17"/>
      <c r="C272" s="18" t="str">
        <f>IF($B272="","",IFERROR(INDEX(Clients!$C$4:$C$203,MATCH($B272,Clients!$A$4:$A$203,0)),"")&amp;"")</f>
        <v/>
      </c>
      <c r="D272" s="17"/>
      <c r="E272" s="19"/>
      <c r="F272" s="20"/>
      <c r="G272" s="20"/>
      <c r="H272" s="17"/>
      <c r="I272" s="17"/>
      <c r="J272" s="20"/>
      <c r="K272" s="19"/>
      <c r="L272" s="21" t="str">
        <f>IF($A272="","",SUMIF(Payments!$B$4:$B$1003,$A272,Payments!$C$4:$C$1003))</f>
        <v/>
      </c>
      <c r="M272" s="21" t="str">
        <f t="shared" si="8"/>
        <v/>
      </c>
      <c r="N272" s="21" t="str">
        <f t="shared" si="9"/>
        <v/>
      </c>
      <c r="O272" s="22" t="str">
        <f>IF(OR($J272="",$B272=""),"",$J272+N(IFERROR(INDEX(Clients!$F$4:$F$203,MATCH($B272,Clients!$A$4:$A$203,0)),"")))</f>
        <v/>
      </c>
      <c r="P272" s="18" t="str">
        <f>IF(OR($O272="",N($M272)&lt;=0),"",MAX(0,Settings!$B$5-$O272))</f>
        <v/>
      </c>
      <c r="Q272" s="18" t="str">
        <f>IF($A272="","",IF(N($P272)&gt;0,"Payment overdue",IF(AND(ISNUMBER($G272),$G272&lt;Settings!$B$5,OR($H272="Lead",$H272="Proposal sent",$H272="In progress",$H272="On hold")),"Deadline passed",IF(AND($K272&lt;&gt;"",N($M272)&lt;=0),IF(N($N272)&gt;0,"Invoices paid","Paid in full"),""))))</f>
        <v/>
      </c>
      <c r="R272" s="17"/>
    </row>
    <row r="273" spans="1:18" x14ac:dyDescent="0.3">
      <c r="A273" s="17"/>
      <c r="B273" s="17"/>
      <c r="C273" s="18" t="str">
        <f>IF($B273="","",IFERROR(INDEX(Clients!$C$4:$C$203,MATCH($B273,Clients!$A$4:$A$203,0)),"")&amp;"")</f>
        <v/>
      </c>
      <c r="D273" s="17"/>
      <c r="E273" s="19"/>
      <c r="F273" s="20"/>
      <c r="G273" s="20"/>
      <c r="H273" s="17"/>
      <c r="I273" s="17"/>
      <c r="J273" s="20"/>
      <c r="K273" s="19"/>
      <c r="L273" s="21" t="str">
        <f>IF($A273="","",SUMIF(Payments!$B$4:$B$1003,$A273,Payments!$C$4:$C$1003))</f>
        <v/>
      </c>
      <c r="M273" s="21" t="str">
        <f t="shared" si="8"/>
        <v/>
      </c>
      <c r="N273" s="21" t="str">
        <f t="shared" si="9"/>
        <v/>
      </c>
      <c r="O273" s="22" t="str">
        <f>IF(OR($J273="",$B273=""),"",$J273+N(IFERROR(INDEX(Clients!$F$4:$F$203,MATCH($B273,Clients!$A$4:$A$203,0)),"")))</f>
        <v/>
      </c>
      <c r="P273" s="18" t="str">
        <f>IF(OR($O273="",N($M273)&lt;=0),"",MAX(0,Settings!$B$5-$O273))</f>
        <v/>
      </c>
      <c r="Q273" s="18" t="str">
        <f>IF($A273="","",IF(N($P273)&gt;0,"Payment overdue",IF(AND(ISNUMBER($G273),$G273&lt;Settings!$B$5,OR($H273="Lead",$H273="Proposal sent",$H273="In progress",$H273="On hold")),"Deadline passed",IF(AND($K273&lt;&gt;"",N($M273)&lt;=0),IF(N($N273)&gt;0,"Invoices paid","Paid in full"),""))))</f>
        <v/>
      </c>
      <c r="R273" s="17"/>
    </row>
    <row r="274" spans="1:18" x14ac:dyDescent="0.3">
      <c r="A274" s="17"/>
      <c r="B274" s="17"/>
      <c r="C274" s="18" t="str">
        <f>IF($B274="","",IFERROR(INDEX(Clients!$C$4:$C$203,MATCH($B274,Clients!$A$4:$A$203,0)),"")&amp;"")</f>
        <v/>
      </c>
      <c r="D274" s="17"/>
      <c r="E274" s="19"/>
      <c r="F274" s="20"/>
      <c r="G274" s="20"/>
      <c r="H274" s="17"/>
      <c r="I274" s="17"/>
      <c r="J274" s="20"/>
      <c r="K274" s="19"/>
      <c r="L274" s="21" t="str">
        <f>IF($A274="","",SUMIF(Payments!$B$4:$B$1003,$A274,Payments!$C$4:$C$1003))</f>
        <v/>
      </c>
      <c r="M274" s="21" t="str">
        <f t="shared" si="8"/>
        <v/>
      </c>
      <c r="N274" s="21" t="str">
        <f t="shared" si="9"/>
        <v/>
      </c>
      <c r="O274" s="22" t="str">
        <f>IF(OR($J274="",$B274=""),"",$J274+N(IFERROR(INDEX(Clients!$F$4:$F$203,MATCH($B274,Clients!$A$4:$A$203,0)),"")))</f>
        <v/>
      </c>
      <c r="P274" s="18" t="str">
        <f>IF(OR($O274="",N($M274)&lt;=0),"",MAX(0,Settings!$B$5-$O274))</f>
        <v/>
      </c>
      <c r="Q274" s="18" t="str">
        <f>IF($A274="","",IF(N($P274)&gt;0,"Payment overdue",IF(AND(ISNUMBER($G274),$G274&lt;Settings!$B$5,OR($H274="Lead",$H274="Proposal sent",$H274="In progress",$H274="On hold")),"Deadline passed",IF(AND($K274&lt;&gt;"",N($M274)&lt;=0),IF(N($N274)&gt;0,"Invoices paid","Paid in full"),""))))</f>
        <v/>
      </c>
      <c r="R274" s="17"/>
    </row>
    <row r="275" spans="1:18" x14ac:dyDescent="0.3">
      <c r="A275" s="17"/>
      <c r="B275" s="17"/>
      <c r="C275" s="18" t="str">
        <f>IF($B275="","",IFERROR(INDEX(Clients!$C$4:$C$203,MATCH($B275,Clients!$A$4:$A$203,0)),"")&amp;"")</f>
        <v/>
      </c>
      <c r="D275" s="17"/>
      <c r="E275" s="19"/>
      <c r="F275" s="20"/>
      <c r="G275" s="20"/>
      <c r="H275" s="17"/>
      <c r="I275" s="17"/>
      <c r="J275" s="20"/>
      <c r="K275" s="19"/>
      <c r="L275" s="21" t="str">
        <f>IF($A275="","",SUMIF(Payments!$B$4:$B$1003,$A275,Payments!$C$4:$C$1003))</f>
        <v/>
      </c>
      <c r="M275" s="21" t="str">
        <f t="shared" si="8"/>
        <v/>
      </c>
      <c r="N275" s="21" t="str">
        <f t="shared" si="9"/>
        <v/>
      </c>
      <c r="O275" s="22" t="str">
        <f>IF(OR($J275="",$B275=""),"",$J275+N(IFERROR(INDEX(Clients!$F$4:$F$203,MATCH($B275,Clients!$A$4:$A$203,0)),"")))</f>
        <v/>
      </c>
      <c r="P275" s="18" t="str">
        <f>IF(OR($O275="",N($M275)&lt;=0),"",MAX(0,Settings!$B$5-$O275))</f>
        <v/>
      </c>
      <c r="Q275" s="18" t="str">
        <f>IF($A275="","",IF(N($P275)&gt;0,"Payment overdue",IF(AND(ISNUMBER($G275),$G275&lt;Settings!$B$5,OR($H275="Lead",$H275="Proposal sent",$H275="In progress",$H275="On hold")),"Deadline passed",IF(AND($K275&lt;&gt;"",N($M275)&lt;=0),IF(N($N275)&gt;0,"Invoices paid","Paid in full"),""))))</f>
        <v/>
      </c>
      <c r="R275" s="17"/>
    </row>
    <row r="276" spans="1:18" x14ac:dyDescent="0.3">
      <c r="A276" s="17"/>
      <c r="B276" s="17"/>
      <c r="C276" s="18" t="str">
        <f>IF($B276="","",IFERROR(INDEX(Clients!$C$4:$C$203,MATCH($B276,Clients!$A$4:$A$203,0)),"")&amp;"")</f>
        <v/>
      </c>
      <c r="D276" s="17"/>
      <c r="E276" s="19"/>
      <c r="F276" s="20"/>
      <c r="G276" s="20"/>
      <c r="H276" s="17"/>
      <c r="I276" s="17"/>
      <c r="J276" s="20"/>
      <c r="K276" s="19"/>
      <c r="L276" s="21" t="str">
        <f>IF($A276="","",SUMIF(Payments!$B$4:$B$1003,$A276,Payments!$C$4:$C$1003))</f>
        <v/>
      </c>
      <c r="M276" s="21" t="str">
        <f t="shared" si="8"/>
        <v/>
      </c>
      <c r="N276" s="21" t="str">
        <f t="shared" si="9"/>
        <v/>
      </c>
      <c r="O276" s="22" t="str">
        <f>IF(OR($J276="",$B276=""),"",$J276+N(IFERROR(INDEX(Clients!$F$4:$F$203,MATCH($B276,Clients!$A$4:$A$203,0)),"")))</f>
        <v/>
      </c>
      <c r="P276" s="18" t="str">
        <f>IF(OR($O276="",N($M276)&lt;=0),"",MAX(0,Settings!$B$5-$O276))</f>
        <v/>
      </c>
      <c r="Q276" s="18" t="str">
        <f>IF($A276="","",IF(N($P276)&gt;0,"Payment overdue",IF(AND(ISNUMBER($G276),$G276&lt;Settings!$B$5,OR($H276="Lead",$H276="Proposal sent",$H276="In progress",$H276="On hold")),"Deadline passed",IF(AND($K276&lt;&gt;"",N($M276)&lt;=0),IF(N($N276)&gt;0,"Invoices paid","Paid in full"),""))))</f>
        <v/>
      </c>
      <c r="R276" s="17"/>
    </row>
    <row r="277" spans="1:18" x14ac:dyDescent="0.3">
      <c r="A277" s="17"/>
      <c r="B277" s="17"/>
      <c r="C277" s="18" t="str">
        <f>IF($B277="","",IFERROR(INDEX(Clients!$C$4:$C$203,MATCH($B277,Clients!$A$4:$A$203,0)),"")&amp;"")</f>
        <v/>
      </c>
      <c r="D277" s="17"/>
      <c r="E277" s="19"/>
      <c r="F277" s="20"/>
      <c r="G277" s="20"/>
      <c r="H277" s="17"/>
      <c r="I277" s="17"/>
      <c r="J277" s="20"/>
      <c r="K277" s="19"/>
      <c r="L277" s="21" t="str">
        <f>IF($A277="","",SUMIF(Payments!$B$4:$B$1003,$A277,Payments!$C$4:$C$1003))</f>
        <v/>
      </c>
      <c r="M277" s="21" t="str">
        <f t="shared" si="8"/>
        <v/>
      </c>
      <c r="N277" s="21" t="str">
        <f t="shared" si="9"/>
        <v/>
      </c>
      <c r="O277" s="22" t="str">
        <f>IF(OR($J277="",$B277=""),"",$J277+N(IFERROR(INDEX(Clients!$F$4:$F$203,MATCH($B277,Clients!$A$4:$A$203,0)),"")))</f>
        <v/>
      </c>
      <c r="P277" s="18" t="str">
        <f>IF(OR($O277="",N($M277)&lt;=0),"",MAX(0,Settings!$B$5-$O277))</f>
        <v/>
      </c>
      <c r="Q277" s="18" t="str">
        <f>IF($A277="","",IF(N($P277)&gt;0,"Payment overdue",IF(AND(ISNUMBER($G277),$G277&lt;Settings!$B$5,OR($H277="Lead",$H277="Proposal sent",$H277="In progress",$H277="On hold")),"Deadline passed",IF(AND($K277&lt;&gt;"",N($M277)&lt;=0),IF(N($N277)&gt;0,"Invoices paid","Paid in full"),""))))</f>
        <v/>
      </c>
      <c r="R277" s="17"/>
    </row>
    <row r="278" spans="1:18" x14ac:dyDescent="0.3">
      <c r="A278" s="17"/>
      <c r="B278" s="17"/>
      <c r="C278" s="18" t="str">
        <f>IF($B278="","",IFERROR(INDEX(Clients!$C$4:$C$203,MATCH($B278,Clients!$A$4:$A$203,0)),"")&amp;"")</f>
        <v/>
      </c>
      <c r="D278" s="17"/>
      <c r="E278" s="19"/>
      <c r="F278" s="20"/>
      <c r="G278" s="20"/>
      <c r="H278" s="17"/>
      <c r="I278" s="17"/>
      <c r="J278" s="20"/>
      <c r="K278" s="19"/>
      <c r="L278" s="21" t="str">
        <f>IF($A278="","",SUMIF(Payments!$B$4:$B$1003,$A278,Payments!$C$4:$C$1003))</f>
        <v/>
      </c>
      <c r="M278" s="21" t="str">
        <f t="shared" si="8"/>
        <v/>
      </c>
      <c r="N278" s="21" t="str">
        <f t="shared" si="9"/>
        <v/>
      </c>
      <c r="O278" s="22" t="str">
        <f>IF(OR($J278="",$B278=""),"",$J278+N(IFERROR(INDEX(Clients!$F$4:$F$203,MATCH($B278,Clients!$A$4:$A$203,0)),"")))</f>
        <v/>
      </c>
      <c r="P278" s="18" t="str">
        <f>IF(OR($O278="",N($M278)&lt;=0),"",MAX(0,Settings!$B$5-$O278))</f>
        <v/>
      </c>
      <c r="Q278" s="18" t="str">
        <f>IF($A278="","",IF(N($P278)&gt;0,"Payment overdue",IF(AND(ISNUMBER($G278),$G278&lt;Settings!$B$5,OR($H278="Lead",$H278="Proposal sent",$H278="In progress",$H278="On hold")),"Deadline passed",IF(AND($K278&lt;&gt;"",N($M278)&lt;=0),IF(N($N278)&gt;0,"Invoices paid","Paid in full"),""))))</f>
        <v/>
      </c>
      <c r="R278" s="17"/>
    </row>
    <row r="279" spans="1:18" x14ac:dyDescent="0.3">
      <c r="A279" s="17"/>
      <c r="B279" s="17"/>
      <c r="C279" s="18" t="str">
        <f>IF($B279="","",IFERROR(INDEX(Clients!$C$4:$C$203,MATCH($B279,Clients!$A$4:$A$203,0)),"")&amp;"")</f>
        <v/>
      </c>
      <c r="D279" s="17"/>
      <c r="E279" s="19"/>
      <c r="F279" s="20"/>
      <c r="G279" s="20"/>
      <c r="H279" s="17"/>
      <c r="I279" s="17"/>
      <c r="J279" s="20"/>
      <c r="K279" s="19"/>
      <c r="L279" s="21" t="str">
        <f>IF($A279="","",SUMIF(Payments!$B$4:$B$1003,$A279,Payments!$C$4:$C$1003))</f>
        <v/>
      </c>
      <c r="M279" s="21" t="str">
        <f t="shared" si="8"/>
        <v/>
      </c>
      <c r="N279" s="21" t="str">
        <f t="shared" si="9"/>
        <v/>
      </c>
      <c r="O279" s="22" t="str">
        <f>IF(OR($J279="",$B279=""),"",$J279+N(IFERROR(INDEX(Clients!$F$4:$F$203,MATCH($B279,Clients!$A$4:$A$203,0)),"")))</f>
        <v/>
      </c>
      <c r="P279" s="18" t="str">
        <f>IF(OR($O279="",N($M279)&lt;=0),"",MAX(0,Settings!$B$5-$O279))</f>
        <v/>
      </c>
      <c r="Q279" s="18" t="str">
        <f>IF($A279="","",IF(N($P279)&gt;0,"Payment overdue",IF(AND(ISNUMBER($G279),$G279&lt;Settings!$B$5,OR($H279="Lead",$H279="Proposal sent",$H279="In progress",$H279="On hold")),"Deadline passed",IF(AND($K279&lt;&gt;"",N($M279)&lt;=0),IF(N($N279)&gt;0,"Invoices paid","Paid in full"),""))))</f>
        <v/>
      </c>
      <c r="R279" s="17"/>
    </row>
    <row r="280" spans="1:18" x14ac:dyDescent="0.3">
      <c r="A280" s="17"/>
      <c r="B280" s="17"/>
      <c r="C280" s="18" t="str">
        <f>IF($B280="","",IFERROR(INDEX(Clients!$C$4:$C$203,MATCH($B280,Clients!$A$4:$A$203,0)),"")&amp;"")</f>
        <v/>
      </c>
      <c r="D280" s="17"/>
      <c r="E280" s="19"/>
      <c r="F280" s="20"/>
      <c r="G280" s="20"/>
      <c r="H280" s="17"/>
      <c r="I280" s="17"/>
      <c r="J280" s="20"/>
      <c r="K280" s="19"/>
      <c r="L280" s="21" t="str">
        <f>IF($A280="","",SUMIF(Payments!$B$4:$B$1003,$A280,Payments!$C$4:$C$1003))</f>
        <v/>
      </c>
      <c r="M280" s="21" t="str">
        <f t="shared" si="8"/>
        <v/>
      </c>
      <c r="N280" s="21" t="str">
        <f t="shared" si="9"/>
        <v/>
      </c>
      <c r="O280" s="22" t="str">
        <f>IF(OR($J280="",$B280=""),"",$J280+N(IFERROR(INDEX(Clients!$F$4:$F$203,MATCH($B280,Clients!$A$4:$A$203,0)),"")))</f>
        <v/>
      </c>
      <c r="P280" s="18" t="str">
        <f>IF(OR($O280="",N($M280)&lt;=0),"",MAX(0,Settings!$B$5-$O280))</f>
        <v/>
      </c>
      <c r="Q280" s="18" t="str">
        <f>IF($A280="","",IF(N($P280)&gt;0,"Payment overdue",IF(AND(ISNUMBER($G280),$G280&lt;Settings!$B$5,OR($H280="Lead",$H280="Proposal sent",$H280="In progress",$H280="On hold")),"Deadline passed",IF(AND($K280&lt;&gt;"",N($M280)&lt;=0),IF(N($N280)&gt;0,"Invoices paid","Paid in full"),""))))</f>
        <v/>
      </c>
      <c r="R280" s="17"/>
    </row>
    <row r="281" spans="1:18" x14ac:dyDescent="0.3">
      <c r="A281" s="17"/>
      <c r="B281" s="17"/>
      <c r="C281" s="18" t="str">
        <f>IF($B281="","",IFERROR(INDEX(Clients!$C$4:$C$203,MATCH($B281,Clients!$A$4:$A$203,0)),"")&amp;"")</f>
        <v/>
      </c>
      <c r="D281" s="17"/>
      <c r="E281" s="19"/>
      <c r="F281" s="20"/>
      <c r="G281" s="20"/>
      <c r="H281" s="17"/>
      <c r="I281" s="17"/>
      <c r="J281" s="20"/>
      <c r="K281" s="19"/>
      <c r="L281" s="21" t="str">
        <f>IF($A281="","",SUMIF(Payments!$B$4:$B$1003,$A281,Payments!$C$4:$C$1003))</f>
        <v/>
      </c>
      <c r="M281" s="21" t="str">
        <f t="shared" si="8"/>
        <v/>
      </c>
      <c r="N281" s="21" t="str">
        <f t="shared" si="9"/>
        <v/>
      </c>
      <c r="O281" s="22" t="str">
        <f>IF(OR($J281="",$B281=""),"",$J281+N(IFERROR(INDEX(Clients!$F$4:$F$203,MATCH($B281,Clients!$A$4:$A$203,0)),"")))</f>
        <v/>
      </c>
      <c r="P281" s="18" t="str">
        <f>IF(OR($O281="",N($M281)&lt;=0),"",MAX(0,Settings!$B$5-$O281))</f>
        <v/>
      </c>
      <c r="Q281" s="18" t="str">
        <f>IF($A281="","",IF(N($P281)&gt;0,"Payment overdue",IF(AND(ISNUMBER($G281),$G281&lt;Settings!$B$5,OR($H281="Lead",$H281="Proposal sent",$H281="In progress",$H281="On hold")),"Deadline passed",IF(AND($K281&lt;&gt;"",N($M281)&lt;=0),IF(N($N281)&gt;0,"Invoices paid","Paid in full"),""))))</f>
        <v/>
      </c>
      <c r="R281" s="17"/>
    </row>
    <row r="282" spans="1:18" x14ac:dyDescent="0.3">
      <c r="A282" s="17"/>
      <c r="B282" s="17"/>
      <c r="C282" s="18" t="str">
        <f>IF($B282="","",IFERROR(INDEX(Clients!$C$4:$C$203,MATCH($B282,Clients!$A$4:$A$203,0)),"")&amp;"")</f>
        <v/>
      </c>
      <c r="D282" s="17"/>
      <c r="E282" s="19"/>
      <c r="F282" s="20"/>
      <c r="G282" s="20"/>
      <c r="H282" s="17"/>
      <c r="I282" s="17"/>
      <c r="J282" s="20"/>
      <c r="K282" s="19"/>
      <c r="L282" s="21" t="str">
        <f>IF($A282="","",SUMIF(Payments!$B$4:$B$1003,$A282,Payments!$C$4:$C$1003))</f>
        <v/>
      </c>
      <c r="M282" s="21" t="str">
        <f t="shared" si="8"/>
        <v/>
      </c>
      <c r="N282" s="21" t="str">
        <f t="shared" si="9"/>
        <v/>
      </c>
      <c r="O282" s="22" t="str">
        <f>IF(OR($J282="",$B282=""),"",$J282+N(IFERROR(INDEX(Clients!$F$4:$F$203,MATCH($B282,Clients!$A$4:$A$203,0)),"")))</f>
        <v/>
      </c>
      <c r="P282" s="18" t="str">
        <f>IF(OR($O282="",N($M282)&lt;=0),"",MAX(0,Settings!$B$5-$O282))</f>
        <v/>
      </c>
      <c r="Q282" s="18" t="str">
        <f>IF($A282="","",IF(N($P282)&gt;0,"Payment overdue",IF(AND(ISNUMBER($G282),$G282&lt;Settings!$B$5,OR($H282="Lead",$H282="Proposal sent",$H282="In progress",$H282="On hold")),"Deadline passed",IF(AND($K282&lt;&gt;"",N($M282)&lt;=0),IF(N($N282)&gt;0,"Invoices paid","Paid in full"),""))))</f>
        <v/>
      </c>
      <c r="R282" s="17"/>
    </row>
    <row r="283" spans="1:18" x14ac:dyDescent="0.3">
      <c r="A283" s="17"/>
      <c r="B283" s="17"/>
      <c r="C283" s="18" t="str">
        <f>IF($B283="","",IFERROR(INDEX(Clients!$C$4:$C$203,MATCH($B283,Clients!$A$4:$A$203,0)),"")&amp;"")</f>
        <v/>
      </c>
      <c r="D283" s="17"/>
      <c r="E283" s="19"/>
      <c r="F283" s="20"/>
      <c r="G283" s="20"/>
      <c r="H283" s="17"/>
      <c r="I283" s="17"/>
      <c r="J283" s="20"/>
      <c r="K283" s="19"/>
      <c r="L283" s="21" t="str">
        <f>IF($A283="","",SUMIF(Payments!$B$4:$B$1003,$A283,Payments!$C$4:$C$1003))</f>
        <v/>
      </c>
      <c r="M283" s="21" t="str">
        <f t="shared" si="8"/>
        <v/>
      </c>
      <c r="N283" s="21" t="str">
        <f t="shared" si="9"/>
        <v/>
      </c>
      <c r="O283" s="22" t="str">
        <f>IF(OR($J283="",$B283=""),"",$J283+N(IFERROR(INDEX(Clients!$F$4:$F$203,MATCH($B283,Clients!$A$4:$A$203,0)),"")))</f>
        <v/>
      </c>
      <c r="P283" s="18" t="str">
        <f>IF(OR($O283="",N($M283)&lt;=0),"",MAX(0,Settings!$B$5-$O283))</f>
        <v/>
      </c>
      <c r="Q283" s="18" t="str">
        <f>IF($A283="","",IF(N($P283)&gt;0,"Payment overdue",IF(AND(ISNUMBER($G283),$G283&lt;Settings!$B$5,OR($H283="Lead",$H283="Proposal sent",$H283="In progress",$H283="On hold")),"Deadline passed",IF(AND($K283&lt;&gt;"",N($M283)&lt;=0),IF(N($N283)&gt;0,"Invoices paid","Paid in full"),""))))</f>
        <v/>
      </c>
      <c r="R283" s="17"/>
    </row>
    <row r="284" spans="1:18" x14ac:dyDescent="0.3">
      <c r="A284" s="17"/>
      <c r="B284" s="17"/>
      <c r="C284" s="18" t="str">
        <f>IF($B284="","",IFERROR(INDEX(Clients!$C$4:$C$203,MATCH($B284,Clients!$A$4:$A$203,0)),"")&amp;"")</f>
        <v/>
      </c>
      <c r="D284" s="17"/>
      <c r="E284" s="19"/>
      <c r="F284" s="20"/>
      <c r="G284" s="20"/>
      <c r="H284" s="17"/>
      <c r="I284" s="17"/>
      <c r="J284" s="20"/>
      <c r="K284" s="19"/>
      <c r="L284" s="21" t="str">
        <f>IF($A284="","",SUMIF(Payments!$B$4:$B$1003,$A284,Payments!$C$4:$C$1003))</f>
        <v/>
      </c>
      <c r="M284" s="21" t="str">
        <f t="shared" si="8"/>
        <v/>
      </c>
      <c r="N284" s="21" t="str">
        <f t="shared" si="9"/>
        <v/>
      </c>
      <c r="O284" s="22" t="str">
        <f>IF(OR($J284="",$B284=""),"",$J284+N(IFERROR(INDEX(Clients!$F$4:$F$203,MATCH($B284,Clients!$A$4:$A$203,0)),"")))</f>
        <v/>
      </c>
      <c r="P284" s="18" t="str">
        <f>IF(OR($O284="",N($M284)&lt;=0),"",MAX(0,Settings!$B$5-$O284))</f>
        <v/>
      </c>
      <c r="Q284" s="18" t="str">
        <f>IF($A284="","",IF(N($P284)&gt;0,"Payment overdue",IF(AND(ISNUMBER($G284),$G284&lt;Settings!$B$5,OR($H284="Lead",$H284="Proposal sent",$H284="In progress",$H284="On hold")),"Deadline passed",IF(AND($K284&lt;&gt;"",N($M284)&lt;=0),IF(N($N284)&gt;0,"Invoices paid","Paid in full"),""))))</f>
        <v/>
      </c>
      <c r="R284" s="17"/>
    </row>
    <row r="285" spans="1:18" x14ac:dyDescent="0.3">
      <c r="A285" s="17"/>
      <c r="B285" s="17"/>
      <c r="C285" s="18" t="str">
        <f>IF($B285="","",IFERROR(INDEX(Clients!$C$4:$C$203,MATCH($B285,Clients!$A$4:$A$203,0)),"")&amp;"")</f>
        <v/>
      </c>
      <c r="D285" s="17"/>
      <c r="E285" s="19"/>
      <c r="F285" s="20"/>
      <c r="G285" s="20"/>
      <c r="H285" s="17"/>
      <c r="I285" s="17"/>
      <c r="J285" s="20"/>
      <c r="K285" s="19"/>
      <c r="L285" s="21" t="str">
        <f>IF($A285="","",SUMIF(Payments!$B$4:$B$1003,$A285,Payments!$C$4:$C$1003))</f>
        <v/>
      </c>
      <c r="M285" s="21" t="str">
        <f t="shared" si="8"/>
        <v/>
      </c>
      <c r="N285" s="21" t="str">
        <f t="shared" si="9"/>
        <v/>
      </c>
      <c r="O285" s="22" t="str">
        <f>IF(OR($J285="",$B285=""),"",$J285+N(IFERROR(INDEX(Clients!$F$4:$F$203,MATCH($B285,Clients!$A$4:$A$203,0)),"")))</f>
        <v/>
      </c>
      <c r="P285" s="18" t="str">
        <f>IF(OR($O285="",N($M285)&lt;=0),"",MAX(0,Settings!$B$5-$O285))</f>
        <v/>
      </c>
      <c r="Q285" s="18" t="str">
        <f>IF($A285="","",IF(N($P285)&gt;0,"Payment overdue",IF(AND(ISNUMBER($G285),$G285&lt;Settings!$B$5,OR($H285="Lead",$H285="Proposal sent",$H285="In progress",$H285="On hold")),"Deadline passed",IF(AND($K285&lt;&gt;"",N($M285)&lt;=0),IF(N($N285)&gt;0,"Invoices paid","Paid in full"),""))))</f>
        <v/>
      </c>
      <c r="R285" s="17"/>
    </row>
    <row r="286" spans="1:18" x14ac:dyDescent="0.3">
      <c r="A286" s="17"/>
      <c r="B286" s="17"/>
      <c r="C286" s="18" t="str">
        <f>IF($B286="","",IFERROR(INDEX(Clients!$C$4:$C$203,MATCH($B286,Clients!$A$4:$A$203,0)),"")&amp;"")</f>
        <v/>
      </c>
      <c r="D286" s="17"/>
      <c r="E286" s="19"/>
      <c r="F286" s="20"/>
      <c r="G286" s="20"/>
      <c r="H286" s="17"/>
      <c r="I286" s="17"/>
      <c r="J286" s="20"/>
      <c r="K286" s="19"/>
      <c r="L286" s="21" t="str">
        <f>IF($A286="","",SUMIF(Payments!$B$4:$B$1003,$A286,Payments!$C$4:$C$1003))</f>
        <v/>
      </c>
      <c r="M286" s="21" t="str">
        <f t="shared" si="8"/>
        <v/>
      </c>
      <c r="N286" s="21" t="str">
        <f t="shared" si="9"/>
        <v/>
      </c>
      <c r="O286" s="22" t="str">
        <f>IF(OR($J286="",$B286=""),"",$J286+N(IFERROR(INDEX(Clients!$F$4:$F$203,MATCH($B286,Clients!$A$4:$A$203,0)),"")))</f>
        <v/>
      </c>
      <c r="P286" s="18" t="str">
        <f>IF(OR($O286="",N($M286)&lt;=0),"",MAX(0,Settings!$B$5-$O286))</f>
        <v/>
      </c>
      <c r="Q286" s="18" t="str">
        <f>IF($A286="","",IF(N($P286)&gt;0,"Payment overdue",IF(AND(ISNUMBER($G286),$G286&lt;Settings!$B$5,OR($H286="Lead",$H286="Proposal sent",$H286="In progress",$H286="On hold")),"Deadline passed",IF(AND($K286&lt;&gt;"",N($M286)&lt;=0),IF(N($N286)&gt;0,"Invoices paid","Paid in full"),""))))</f>
        <v/>
      </c>
      <c r="R286" s="17"/>
    </row>
    <row r="287" spans="1:18" x14ac:dyDescent="0.3">
      <c r="A287" s="17"/>
      <c r="B287" s="17"/>
      <c r="C287" s="18" t="str">
        <f>IF($B287="","",IFERROR(INDEX(Clients!$C$4:$C$203,MATCH($B287,Clients!$A$4:$A$203,0)),"")&amp;"")</f>
        <v/>
      </c>
      <c r="D287" s="17"/>
      <c r="E287" s="19"/>
      <c r="F287" s="20"/>
      <c r="G287" s="20"/>
      <c r="H287" s="17"/>
      <c r="I287" s="17"/>
      <c r="J287" s="20"/>
      <c r="K287" s="19"/>
      <c r="L287" s="21" t="str">
        <f>IF($A287="","",SUMIF(Payments!$B$4:$B$1003,$A287,Payments!$C$4:$C$1003))</f>
        <v/>
      </c>
      <c r="M287" s="21" t="str">
        <f t="shared" si="8"/>
        <v/>
      </c>
      <c r="N287" s="21" t="str">
        <f t="shared" si="9"/>
        <v/>
      </c>
      <c r="O287" s="22" t="str">
        <f>IF(OR($J287="",$B287=""),"",$J287+N(IFERROR(INDEX(Clients!$F$4:$F$203,MATCH($B287,Clients!$A$4:$A$203,0)),"")))</f>
        <v/>
      </c>
      <c r="P287" s="18" t="str">
        <f>IF(OR($O287="",N($M287)&lt;=0),"",MAX(0,Settings!$B$5-$O287))</f>
        <v/>
      </c>
      <c r="Q287" s="18" t="str">
        <f>IF($A287="","",IF(N($P287)&gt;0,"Payment overdue",IF(AND(ISNUMBER($G287),$G287&lt;Settings!$B$5,OR($H287="Lead",$H287="Proposal sent",$H287="In progress",$H287="On hold")),"Deadline passed",IF(AND($K287&lt;&gt;"",N($M287)&lt;=0),IF(N($N287)&gt;0,"Invoices paid","Paid in full"),""))))</f>
        <v/>
      </c>
      <c r="R287" s="17"/>
    </row>
    <row r="288" spans="1:18" x14ac:dyDescent="0.3">
      <c r="A288" s="17"/>
      <c r="B288" s="17"/>
      <c r="C288" s="18" t="str">
        <f>IF($B288="","",IFERROR(INDEX(Clients!$C$4:$C$203,MATCH($B288,Clients!$A$4:$A$203,0)),"")&amp;"")</f>
        <v/>
      </c>
      <c r="D288" s="17"/>
      <c r="E288" s="19"/>
      <c r="F288" s="20"/>
      <c r="G288" s="20"/>
      <c r="H288" s="17"/>
      <c r="I288" s="17"/>
      <c r="J288" s="20"/>
      <c r="K288" s="19"/>
      <c r="L288" s="21" t="str">
        <f>IF($A288="","",SUMIF(Payments!$B$4:$B$1003,$A288,Payments!$C$4:$C$1003))</f>
        <v/>
      </c>
      <c r="M288" s="21" t="str">
        <f t="shared" si="8"/>
        <v/>
      </c>
      <c r="N288" s="21" t="str">
        <f t="shared" si="9"/>
        <v/>
      </c>
      <c r="O288" s="22" t="str">
        <f>IF(OR($J288="",$B288=""),"",$J288+N(IFERROR(INDEX(Clients!$F$4:$F$203,MATCH($B288,Clients!$A$4:$A$203,0)),"")))</f>
        <v/>
      </c>
      <c r="P288" s="18" t="str">
        <f>IF(OR($O288="",N($M288)&lt;=0),"",MAX(0,Settings!$B$5-$O288))</f>
        <v/>
      </c>
      <c r="Q288" s="18" t="str">
        <f>IF($A288="","",IF(N($P288)&gt;0,"Payment overdue",IF(AND(ISNUMBER($G288),$G288&lt;Settings!$B$5,OR($H288="Lead",$H288="Proposal sent",$H288="In progress",$H288="On hold")),"Deadline passed",IF(AND($K288&lt;&gt;"",N($M288)&lt;=0),IF(N($N288)&gt;0,"Invoices paid","Paid in full"),""))))</f>
        <v/>
      </c>
      <c r="R288" s="17"/>
    </row>
    <row r="289" spans="1:18" x14ac:dyDescent="0.3">
      <c r="A289" s="17"/>
      <c r="B289" s="17"/>
      <c r="C289" s="18" t="str">
        <f>IF($B289="","",IFERROR(INDEX(Clients!$C$4:$C$203,MATCH($B289,Clients!$A$4:$A$203,0)),"")&amp;"")</f>
        <v/>
      </c>
      <c r="D289" s="17"/>
      <c r="E289" s="19"/>
      <c r="F289" s="20"/>
      <c r="G289" s="20"/>
      <c r="H289" s="17"/>
      <c r="I289" s="17"/>
      <c r="J289" s="20"/>
      <c r="K289" s="19"/>
      <c r="L289" s="21" t="str">
        <f>IF($A289="","",SUMIF(Payments!$B$4:$B$1003,$A289,Payments!$C$4:$C$1003))</f>
        <v/>
      </c>
      <c r="M289" s="21" t="str">
        <f t="shared" si="8"/>
        <v/>
      </c>
      <c r="N289" s="21" t="str">
        <f t="shared" si="9"/>
        <v/>
      </c>
      <c r="O289" s="22" t="str">
        <f>IF(OR($J289="",$B289=""),"",$J289+N(IFERROR(INDEX(Clients!$F$4:$F$203,MATCH($B289,Clients!$A$4:$A$203,0)),"")))</f>
        <v/>
      </c>
      <c r="P289" s="18" t="str">
        <f>IF(OR($O289="",N($M289)&lt;=0),"",MAX(0,Settings!$B$5-$O289))</f>
        <v/>
      </c>
      <c r="Q289" s="18" t="str">
        <f>IF($A289="","",IF(N($P289)&gt;0,"Payment overdue",IF(AND(ISNUMBER($G289),$G289&lt;Settings!$B$5,OR($H289="Lead",$H289="Proposal sent",$H289="In progress",$H289="On hold")),"Deadline passed",IF(AND($K289&lt;&gt;"",N($M289)&lt;=0),IF(N($N289)&gt;0,"Invoices paid","Paid in full"),""))))</f>
        <v/>
      </c>
      <c r="R289" s="17"/>
    </row>
    <row r="290" spans="1:18" x14ac:dyDescent="0.3">
      <c r="A290" s="17"/>
      <c r="B290" s="17"/>
      <c r="C290" s="18" t="str">
        <f>IF($B290="","",IFERROR(INDEX(Clients!$C$4:$C$203,MATCH($B290,Clients!$A$4:$A$203,0)),"")&amp;"")</f>
        <v/>
      </c>
      <c r="D290" s="17"/>
      <c r="E290" s="19"/>
      <c r="F290" s="20"/>
      <c r="G290" s="20"/>
      <c r="H290" s="17"/>
      <c r="I290" s="17"/>
      <c r="J290" s="20"/>
      <c r="K290" s="19"/>
      <c r="L290" s="21" t="str">
        <f>IF($A290="","",SUMIF(Payments!$B$4:$B$1003,$A290,Payments!$C$4:$C$1003))</f>
        <v/>
      </c>
      <c r="M290" s="21" t="str">
        <f t="shared" si="8"/>
        <v/>
      </c>
      <c r="N290" s="21" t="str">
        <f t="shared" si="9"/>
        <v/>
      </c>
      <c r="O290" s="22" t="str">
        <f>IF(OR($J290="",$B290=""),"",$J290+N(IFERROR(INDEX(Clients!$F$4:$F$203,MATCH($B290,Clients!$A$4:$A$203,0)),"")))</f>
        <v/>
      </c>
      <c r="P290" s="18" t="str">
        <f>IF(OR($O290="",N($M290)&lt;=0),"",MAX(0,Settings!$B$5-$O290))</f>
        <v/>
      </c>
      <c r="Q290" s="18" t="str">
        <f>IF($A290="","",IF(N($P290)&gt;0,"Payment overdue",IF(AND(ISNUMBER($G290),$G290&lt;Settings!$B$5,OR($H290="Lead",$H290="Proposal sent",$H290="In progress",$H290="On hold")),"Deadline passed",IF(AND($K290&lt;&gt;"",N($M290)&lt;=0),IF(N($N290)&gt;0,"Invoices paid","Paid in full"),""))))</f>
        <v/>
      </c>
      <c r="R290" s="17"/>
    </row>
    <row r="291" spans="1:18" x14ac:dyDescent="0.3">
      <c r="A291" s="17"/>
      <c r="B291" s="17"/>
      <c r="C291" s="18" t="str">
        <f>IF($B291="","",IFERROR(INDEX(Clients!$C$4:$C$203,MATCH($B291,Clients!$A$4:$A$203,0)),"")&amp;"")</f>
        <v/>
      </c>
      <c r="D291" s="17"/>
      <c r="E291" s="19"/>
      <c r="F291" s="20"/>
      <c r="G291" s="20"/>
      <c r="H291" s="17"/>
      <c r="I291" s="17"/>
      <c r="J291" s="20"/>
      <c r="K291" s="19"/>
      <c r="L291" s="21" t="str">
        <f>IF($A291="","",SUMIF(Payments!$B$4:$B$1003,$A291,Payments!$C$4:$C$1003))</f>
        <v/>
      </c>
      <c r="M291" s="21" t="str">
        <f t="shared" si="8"/>
        <v/>
      </c>
      <c r="N291" s="21" t="str">
        <f t="shared" si="9"/>
        <v/>
      </c>
      <c r="O291" s="22" t="str">
        <f>IF(OR($J291="",$B291=""),"",$J291+N(IFERROR(INDEX(Clients!$F$4:$F$203,MATCH($B291,Clients!$A$4:$A$203,0)),"")))</f>
        <v/>
      </c>
      <c r="P291" s="18" t="str">
        <f>IF(OR($O291="",N($M291)&lt;=0),"",MAX(0,Settings!$B$5-$O291))</f>
        <v/>
      </c>
      <c r="Q291" s="18" t="str">
        <f>IF($A291="","",IF(N($P291)&gt;0,"Payment overdue",IF(AND(ISNUMBER($G291),$G291&lt;Settings!$B$5,OR($H291="Lead",$H291="Proposal sent",$H291="In progress",$H291="On hold")),"Deadline passed",IF(AND($K291&lt;&gt;"",N($M291)&lt;=0),IF(N($N291)&gt;0,"Invoices paid","Paid in full"),""))))</f>
        <v/>
      </c>
      <c r="R291" s="17"/>
    </row>
    <row r="292" spans="1:18" x14ac:dyDescent="0.3">
      <c r="A292" s="17"/>
      <c r="B292" s="17"/>
      <c r="C292" s="18" t="str">
        <f>IF($B292="","",IFERROR(INDEX(Clients!$C$4:$C$203,MATCH($B292,Clients!$A$4:$A$203,0)),"")&amp;"")</f>
        <v/>
      </c>
      <c r="D292" s="17"/>
      <c r="E292" s="19"/>
      <c r="F292" s="20"/>
      <c r="G292" s="20"/>
      <c r="H292" s="17"/>
      <c r="I292" s="17"/>
      <c r="J292" s="20"/>
      <c r="K292" s="19"/>
      <c r="L292" s="21" t="str">
        <f>IF($A292="","",SUMIF(Payments!$B$4:$B$1003,$A292,Payments!$C$4:$C$1003))</f>
        <v/>
      </c>
      <c r="M292" s="21" t="str">
        <f t="shared" si="8"/>
        <v/>
      </c>
      <c r="N292" s="21" t="str">
        <f t="shared" si="9"/>
        <v/>
      </c>
      <c r="O292" s="22" t="str">
        <f>IF(OR($J292="",$B292=""),"",$J292+N(IFERROR(INDEX(Clients!$F$4:$F$203,MATCH($B292,Clients!$A$4:$A$203,0)),"")))</f>
        <v/>
      </c>
      <c r="P292" s="18" t="str">
        <f>IF(OR($O292="",N($M292)&lt;=0),"",MAX(0,Settings!$B$5-$O292))</f>
        <v/>
      </c>
      <c r="Q292" s="18" t="str">
        <f>IF($A292="","",IF(N($P292)&gt;0,"Payment overdue",IF(AND(ISNUMBER($G292),$G292&lt;Settings!$B$5,OR($H292="Lead",$H292="Proposal sent",$H292="In progress",$H292="On hold")),"Deadline passed",IF(AND($K292&lt;&gt;"",N($M292)&lt;=0),IF(N($N292)&gt;0,"Invoices paid","Paid in full"),""))))</f>
        <v/>
      </c>
      <c r="R292" s="17"/>
    </row>
    <row r="293" spans="1:18" x14ac:dyDescent="0.3">
      <c r="A293" s="17"/>
      <c r="B293" s="17"/>
      <c r="C293" s="18" t="str">
        <f>IF($B293="","",IFERROR(INDEX(Clients!$C$4:$C$203,MATCH($B293,Clients!$A$4:$A$203,0)),"")&amp;"")</f>
        <v/>
      </c>
      <c r="D293" s="17"/>
      <c r="E293" s="19"/>
      <c r="F293" s="20"/>
      <c r="G293" s="20"/>
      <c r="H293" s="17"/>
      <c r="I293" s="17"/>
      <c r="J293" s="20"/>
      <c r="K293" s="19"/>
      <c r="L293" s="21" t="str">
        <f>IF($A293="","",SUMIF(Payments!$B$4:$B$1003,$A293,Payments!$C$4:$C$1003))</f>
        <v/>
      </c>
      <c r="M293" s="21" t="str">
        <f t="shared" si="8"/>
        <v/>
      </c>
      <c r="N293" s="21" t="str">
        <f t="shared" si="9"/>
        <v/>
      </c>
      <c r="O293" s="22" t="str">
        <f>IF(OR($J293="",$B293=""),"",$J293+N(IFERROR(INDEX(Clients!$F$4:$F$203,MATCH($B293,Clients!$A$4:$A$203,0)),"")))</f>
        <v/>
      </c>
      <c r="P293" s="18" t="str">
        <f>IF(OR($O293="",N($M293)&lt;=0),"",MAX(0,Settings!$B$5-$O293))</f>
        <v/>
      </c>
      <c r="Q293" s="18" t="str">
        <f>IF($A293="","",IF(N($P293)&gt;0,"Payment overdue",IF(AND(ISNUMBER($G293),$G293&lt;Settings!$B$5,OR($H293="Lead",$H293="Proposal sent",$H293="In progress",$H293="On hold")),"Deadline passed",IF(AND($K293&lt;&gt;"",N($M293)&lt;=0),IF(N($N293)&gt;0,"Invoices paid","Paid in full"),""))))</f>
        <v/>
      </c>
      <c r="R293" s="17"/>
    </row>
    <row r="294" spans="1:18" x14ac:dyDescent="0.3">
      <c r="A294" s="17"/>
      <c r="B294" s="17"/>
      <c r="C294" s="18" t="str">
        <f>IF($B294="","",IFERROR(INDEX(Clients!$C$4:$C$203,MATCH($B294,Clients!$A$4:$A$203,0)),"")&amp;"")</f>
        <v/>
      </c>
      <c r="D294" s="17"/>
      <c r="E294" s="19"/>
      <c r="F294" s="20"/>
      <c r="G294" s="20"/>
      <c r="H294" s="17"/>
      <c r="I294" s="17"/>
      <c r="J294" s="20"/>
      <c r="K294" s="19"/>
      <c r="L294" s="21" t="str">
        <f>IF($A294="","",SUMIF(Payments!$B$4:$B$1003,$A294,Payments!$C$4:$C$1003))</f>
        <v/>
      </c>
      <c r="M294" s="21" t="str">
        <f t="shared" si="8"/>
        <v/>
      </c>
      <c r="N294" s="21" t="str">
        <f t="shared" si="9"/>
        <v/>
      </c>
      <c r="O294" s="22" t="str">
        <f>IF(OR($J294="",$B294=""),"",$J294+N(IFERROR(INDEX(Clients!$F$4:$F$203,MATCH($B294,Clients!$A$4:$A$203,0)),"")))</f>
        <v/>
      </c>
      <c r="P294" s="18" t="str">
        <f>IF(OR($O294="",N($M294)&lt;=0),"",MAX(0,Settings!$B$5-$O294))</f>
        <v/>
      </c>
      <c r="Q294" s="18" t="str">
        <f>IF($A294="","",IF(N($P294)&gt;0,"Payment overdue",IF(AND(ISNUMBER($G294),$G294&lt;Settings!$B$5,OR($H294="Lead",$H294="Proposal sent",$H294="In progress",$H294="On hold")),"Deadline passed",IF(AND($K294&lt;&gt;"",N($M294)&lt;=0),IF(N($N294)&gt;0,"Invoices paid","Paid in full"),""))))</f>
        <v/>
      </c>
      <c r="R294" s="17"/>
    </row>
    <row r="295" spans="1:18" x14ac:dyDescent="0.3">
      <c r="A295" s="17"/>
      <c r="B295" s="17"/>
      <c r="C295" s="18" t="str">
        <f>IF($B295="","",IFERROR(INDEX(Clients!$C$4:$C$203,MATCH($B295,Clients!$A$4:$A$203,0)),"")&amp;"")</f>
        <v/>
      </c>
      <c r="D295" s="17"/>
      <c r="E295" s="19"/>
      <c r="F295" s="20"/>
      <c r="G295" s="20"/>
      <c r="H295" s="17"/>
      <c r="I295" s="17"/>
      <c r="J295" s="20"/>
      <c r="K295" s="19"/>
      <c r="L295" s="21" t="str">
        <f>IF($A295="","",SUMIF(Payments!$B$4:$B$1003,$A295,Payments!$C$4:$C$1003))</f>
        <v/>
      </c>
      <c r="M295" s="21" t="str">
        <f t="shared" si="8"/>
        <v/>
      </c>
      <c r="N295" s="21" t="str">
        <f t="shared" si="9"/>
        <v/>
      </c>
      <c r="O295" s="22" t="str">
        <f>IF(OR($J295="",$B295=""),"",$J295+N(IFERROR(INDEX(Clients!$F$4:$F$203,MATCH($B295,Clients!$A$4:$A$203,0)),"")))</f>
        <v/>
      </c>
      <c r="P295" s="18" t="str">
        <f>IF(OR($O295="",N($M295)&lt;=0),"",MAX(0,Settings!$B$5-$O295))</f>
        <v/>
      </c>
      <c r="Q295" s="18" t="str">
        <f>IF($A295="","",IF(N($P295)&gt;0,"Payment overdue",IF(AND(ISNUMBER($G295),$G295&lt;Settings!$B$5,OR($H295="Lead",$H295="Proposal sent",$H295="In progress",$H295="On hold")),"Deadline passed",IF(AND($K295&lt;&gt;"",N($M295)&lt;=0),IF(N($N295)&gt;0,"Invoices paid","Paid in full"),""))))</f>
        <v/>
      </c>
      <c r="R295" s="17"/>
    </row>
    <row r="296" spans="1:18" x14ac:dyDescent="0.3">
      <c r="A296" s="17"/>
      <c r="B296" s="17"/>
      <c r="C296" s="18" t="str">
        <f>IF($B296="","",IFERROR(INDEX(Clients!$C$4:$C$203,MATCH($B296,Clients!$A$4:$A$203,0)),"")&amp;"")</f>
        <v/>
      </c>
      <c r="D296" s="17"/>
      <c r="E296" s="19"/>
      <c r="F296" s="20"/>
      <c r="G296" s="20"/>
      <c r="H296" s="17"/>
      <c r="I296" s="17"/>
      <c r="J296" s="20"/>
      <c r="K296" s="19"/>
      <c r="L296" s="21" t="str">
        <f>IF($A296="","",SUMIF(Payments!$B$4:$B$1003,$A296,Payments!$C$4:$C$1003))</f>
        <v/>
      </c>
      <c r="M296" s="21" t="str">
        <f t="shared" si="8"/>
        <v/>
      </c>
      <c r="N296" s="21" t="str">
        <f t="shared" si="9"/>
        <v/>
      </c>
      <c r="O296" s="22" t="str">
        <f>IF(OR($J296="",$B296=""),"",$J296+N(IFERROR(INDEX(Clients!$F$4:$F$203,MATCH($B296,Clients!$A$4:$A$203,0)),"")))</f>
        <v/>
      </c>
      <c r="P296" s="18" t="str">
        <f>IF(OR($O296="",N($M296)&lt;=0),"",MAX(0,Settings!$B$5-$O296))</f>
        <v/>
      </c>
      <c r="Q296" s="18" t="str">
        <f>IF($A296="","",IF(N($P296)&gt;0,"Payment overdue",IF(AND(ISNUMBER($G296),$G296&lt;Settings!$B$5,OR($H296="Lead",$H296="Proposal sent",$H296="In progress",$H296="On hold")),"Deadline passed",IF(AND($K296&lt;&gt;"",N($M296)&lt;=0),IF(N($N296)&gt;0,"Invoices paid","Paid in full"),""))))</f>
        <v/>
      </c>
      <c r="R296" s="17"/>
    </row>
    <row r="297" spans="1:18" x14ac:dyDescent="0.3">
      <c r="A297" s="17"/>
      <c r="B297" s="17"/>
      <c r="C297" s="18" t="str">
        <f>IF($B297="","",IFERROR(INDEX(Clients!$C$4:$C$203,MATCH($B297,Clients!$A$4:$A$203,0)),"")&amp;"")</f>
        <v/>
      </c>
      <c r="D297" s="17"/>
      <c r="E297" s="19"/>
      <c r="F297" s="20"/>
      <c r="G297" s="20"/>
      <c r="H297" s="17"/>
      <c r="I297" s="17"/>
      <c r="J297" s="20"/>
      <c r="K297" s="19"/>
      <c r="L297" s="21" t="str">
        <f>IF($A297="","",SUMIF(Payments!$B$4:$B$1003,$A297,Payments!$C$4:$C$1003))</f>
        <v/>
      </c>
      <c r="M297" s="21" t="str">
        <f t="shared" si="8"/>
        <v/>
      </c>
      <c r="N297" s="21" t="str">
        <f t="shared" si="9"/>
        <v/>
      </c>
      <c r="O297" s="22" t="str">
        <f>IF(OR($J297="",$B297=""),"",$J297+N(IFERROR(INDEX(Clients!$F$4:$F$203,MATCH($B297,Clients!$A$4:$A$203,0)),"")))</f>
        <v/>
      </c>
      <c r="P297" s="18" t="str">
        <f>IF(OR($O297="",N($M297)&lt;=0),"",MAX(0,Settings!$B$5-$O297))</f>
        <v/>
      </c>
      <c r="Q297" s="18" t="str">
        <f>IF($A297="","",IF(N($P297)&gt;0,"Payment overdue",IF(AND(ISNUMBER($G297),$G297&lt;Settings!$B$5,OR($H297="Lead",$H297="Proposal sent",$H297="In progress",$H297="On hold")),"Deadline passed",IF(AND($K297&lt;&gt;"",N($M297)&lt;=0),IF(N($N297)&gt;0,"Invoices paid","Paid in full"),""))))</f>
        <v/>
      </c>
      <c r="R297" s="17"/>
    </row>
    <row r="298" spans="1:18" x14ac:dyDescent="0.3">
      <c r="A298" s="17"/>
      <c r="B298" s="17"/>
      <c r="C298" s="18" t="str">
        <f>IF($B298="","",IFERROR(INDEX(Clients!$C$4:$C$203,MATCH($B298,Clients!$A$4:$A$203,0)),"")&amp;"")</f>
        <v/>
      </c>
      <c r="D298" s="17"/>
      <c r="E298" s="19"/>
      <c r="F298" s="20"/>
      <c r="G298" s="20"/>
      <c r="H298" s="17"/>
      <c r="I298" s="17"/>
      <c r="J298" s="20"/>
      <c r="K298" s="19"/>
      <c r="L298" s="21" t="str">
        <f>IF($A298="","",SUMIF(Payments!$B$4:$B$1003,$A298,Payments!$C$4:$C$1003))</f>
        <v/>
      </c>
      <c r="M298" s="21" t="str">
        <f t="shared" si="8"/>
        <v/>
      </c>
      <c r="N298" s="21" t="str">
        <f t="shared" si="9"/>
        <v/>
      </c>
      <c r="O298" s="22" t="str">
        <f>IF(OR($J298="",$B298=""),"",$J298+N(IFERROR(INDEX(Clients!$F$4:$F$203,MATCH($B298,Clients!$A$4:$A$203,0)),"")))</f>
        <v/>
      </c>
      <c r="P298" s="18" t="str">
        <f>IF(OR($O298="",N($M298)&lt;=0),"",MAX(0,Settings!$B$5-$O298))</f>
        <v/>
      </c>
      <c r="Q298" s="18" t="str">
        <f>IF($A298="","",IF(N($P298)&gt;0,"Payment overdue",IF(AND(ISNUMBER($G298),$G298&lt;Settings!$B$5,OR($H298="Lead",$H298="Proposal sent",$H298="In progress",$H298="On hold")),"Deadline passed",IF(AND($K298&lt;&gt;"",N($M298)&lt;=0),IF(N($N298)&gt;0,"Invoices paid","Paid in full"),""))))</f>
        <v/>
      </c>
      <c r="R298" s="17"/>
    </row>
    <row r="299" spans="1:18" x14ac:dyDescent="0.3">
      <c r="A299" s="17"/>
      <c r="B299" s="17"/>
      <c r="C299" s="18" t="str">
        <f>IF($B299="","",IFERROR(INDEX(Clients!$C$4:$C$203,MATCH($B299,Clients!$A$4:$A$203,0)),"")&amp;"")</f>
        <v/>
      </c>
      <c r="D299" s="17"/>
      <c r="E299" s="19"/>
      <c r="F299" s="20"/>
      <c r="G299" s="20"/>
      <c r="H299" s="17"/>
      <c r="I299" s="17"/>
      <c r="J299" s="20"/>
      <c r="K299" s="19"/>
      <c r="L299" s="21" t="str">
        <f>IF($A299="","",SUMIF(Payments!$B$4:$B$1003,$A299,Payments!$C$4:$C$1003))</f>
        <v/>
      </c>
      <c r="M299" s="21" t="str">
        <f t="shared" si="8"/>
        <v/>
      </c>
      <c r="N299" s="21" t="str">
        <f t="shared" si="9"/>
        <v/>
      </c>
      <c r="O299" s="22" t="str">
        <f>IF(OR($J299="",$B299=""),"",$J299+N(IFERROR(INDEX(Clients!$F$4:$F$203,MATCH($B299,Clients!$A$4:$A$203,0)),"")))</f>
        <v/>
      </c>
      <c r="P299" s="18" t="str">
        <f>IF(OR($O299="",N($M299)&lt;=0),"",MAX(0,Settings!$B$5-$O299))</f>
        <v/>
      </c>
      <c r="Q299" s="18" t="str">
        <f>IF($A299="","",IF(N($P299)&gt;0,"Payment overdue",IF(AND(ISNUMBER($G299),$G299&lt;Settings!$B$5,OR($H299="Lead",$H299="Proposal sent",$H299="In progress",$H299="On hold")),"Deadline passed",IF(AND($K299&lt;&gt;"",N($M299)&lt;=0),IF(N($N299)&gt;0,"Invoices paid","Paid in full"),""))))</f>
        <v/>
      </c>
      <c r="R299" s="17"/>
    </row>
    <row r="300" spans="1:18" x14ac:dyDescent="0.3">
      <c r="A300" s="17"/>
      <c r="B300" s="17"/>
      <c r="C300" s="18" t="str">
        <f>IF($B300="","",IFERROR(INDEX(Clients!$C$4:$C$203,MATCH($B300,Clients!$A$4:$A$203,0)),"")&amp;"")</f>
        <v/>
      </c>
      <c r="D300" s="17"/>
      <c r="E300" s="19"/>
      <c r="F300" s="20"/>
      <c r="G300" s="20"/>
      <c r="H300" s="17"/>
      <c r="I300" s="17"/>
      <c r="J300" s="20"/>
      <c r="K300" s="19"/>
      <c r="L300" s="21" t="str">
        <f>IF($A300="","",SUMIF(Payments!$B$4:$B$1003,$A300,Payments!$C$4:$C$1003))</f>
        <v/>
      </c>
      <c r="M300" s="21" t="str">
        <f t="shared" si="8"/>
        <v/>
      </c>
      <c r="N300" s="21" t="str">
        <f t="shared" si="9"/>
        <v/>
      </c>
      <c r="O300" s="22" t="str">
        <f>IF(OR($J300="",$B300=""),"",$J300+N(IFERROR(INDEX(Clients!$F$4:$F$203,MATCH($B300,Clients!$A$4:$A$203,0)),"")))</f>
        <v/>
      </c>
      <c r="P300" s="18" t="str">
        <f>IF(OR($O300="",N($M300)&lt;=0),"",MAX(0,Settings!$B$5-$O300))</f>
        <v/>
      </c>
      <c r="Q300" s="18" t="str">
        <f>IF($A300="","",IF(N($P300)&gt;0,"Payment overdue",IF(AND(ISNUMBER($G300),$G300&lt;Settings!$B$5,OR($H300="Lead",$H300="Proposal sent",$H300="In progress",$H300="On hold")),"Deadline passed",IF(AND($K300&lt;&gt;"",N($M300)&lt;=0),IF(N($N300)&gt;0,"Invoices paid","Paid in full"),""))))</f>
        <v/>
      </c>
      <c r="R300" s="17"/>
    </row>
    <row r="301" spans="1:18" x14ac:dyDescent="0.3">
      <c r="A301" s="17"/>
      <c r="B301" s="17"/>
      <c r="C301" s="18" t="str">
        <f>IF($B301="","",IFERROR(INDEX(Clients!$C$4:$C$203,MATCH($B301,Clients!$A$4:$A$203,0)),"")&amp;"")</f>
        <v/>
      </c>
      <c r="D301" s="17"/>
      <c r="E301" s="19"/>
      <c r="F301" s="20"/>
      <c r="G301" s="20"/>
      <c r="H301" s="17"/>
      <c r="I301" s="17"/>
      <c r="J301" s="20"/>
      <c r="K301" s="19"/>
      <c r="L301" s="21" t="str">
        <f>IF($A301="","",SUMIF(Payments!$B$4:$B$1003,$A301,Payments!$C$4:$C$1003))</f>
        <v/>
      </c>
      <c r="M301" s="21" t="str">
        <f t="shared" si="8"/>
        <v/>
      </c>
      <c r="N301" s="21" t="str">
        <f t="shared" si="9"/>
        <v/>
      </c>
      <c r="O301" s="22" t="str">
        <f>IF(OR($J301="",$B301=""),"",$J301+N(IFERROR(INDEX(Clients!$F$4:$F$203,MATCH($B301,Clients!$A$4:$A$203,0)),"")))</f>
        <v/>
      </c>
      <c r="P301" s="18" t="str">
        <f>IF(OR($O301="",N($M301)&lt;=0),"",MAX(0,Settings!$B$5-$O301))</f>
        <v/>
      </c>
      <c r="Q301" s="18" t="str">
        <f>IF($A301="","",IF(N($P301)&gt;0,"Payment overdue",IF(AND(ISNUMBER($G301),$G301&lt;Settings!$B$5,OR($H301="Lead",$H301="Proposal sent",$H301="In progress",$H301="On hold")),"Deadline passed",IF(AND($K301&lt;&gt;"",N($M301)&lt;=0),IF(N($N301)&gt;0,"Invoices paid","Paid in full"),""))))</f>
        <v/>
      </c>
      <c r="R301" s="17"/>
    </row>
    <row r="302" spans="1:18" x14ac:dyDescent="0.3">
      <c r="A302" s="17"/>
      <c r="B302" s="17"/>
      <c r="C302" s="18" t="str">
        <f>IF($B302="","",IFERROR(INDEX(Clients!$C$4:$C$203,MATCH($B302,Clients!$A$4:$A$203,0)),"")&amp;"")</f>
        <v/>
      </c>
      <c r="D302" s="17"/>
      <c r="E302" s="19"/>
      <c r="F302" s="20"/>
      <c r="G302" s="20"/>
      <c r="H302" s="17"/>
      <c r="I302" s="17"/>
      <c r="J302" s="20"/>
      <c r="K302" s="19"/>
      <c r="L302" s="21" t="str">
        <f>IF($A302="","",SUMIF(Payments!$B$4:$B$1003,$A302,Payments!$C$4:$C$1003))</f>
        <v/>
      </c>
      <c r="M302" s="21" t="str">
        <f t="shared" si="8"/>
        <v/>
      </c>
      <c r="N302" s="21" t="str">
        <f t="shared" si="9"/>
        <v/>
      </c>
      <c r="O302" s="22" t="str">
        <f>IF(OR($J302="",$B302=""),"",$J302+N(IFERROR(INDEX(Clients!$F$4:$F$203,MATCH($B302,Clients!$A$4:$A$203,0)),"")))</f>
        <v/>
      </c>
      <c r="P302" s="18" t="str">
        <f>IF(OR($O302="",N($M302)&lt;=0),"",MAX(0,Settings!$B$5-$O302))</f>
        <v/>
      </c>
      <c r="Q302" s="18" t="str">
        <f>IF($A302="","",IF(N($P302)&gt;0,"Payment overdue",IF(AND(ISNUMBER($G302),$G302&lt;Settings!$B$5,OR($H302="Lead",$H302="Proposal sent",$H302="In progress",$H302="On hold")),"Deadline passed",IF(AND($K302&lt;&gt;"",N($M302)&lt;=0),IF(N($N302)&gt;0,"Invoices paid","Paid in full"),""))))</f>
        <v/>
      </c>
      <c r="R302" s="17"/>
    </row>
    <row r="303" spans="1:18" x14ac:dyDescent="0.3">
      <c r="A303" s="17"/>
      <c r="B303" s="17"/>
      <c r="C303" s="18" t="str">
        <f>IF($B303="","",IFERROR(INDEX(Clients!$C$4:$C$203,MATCH($B303,Clients!$A$4:$A$203,0)),"")&amp;"")</f>
        <v/>
      </c>
      <c r="D303" s="17"/>
      <c r="E303" s="19"/>
      <c r="F303" s="20"/>
      <c r="G303" s="20"/>
      <c r="H303" s="17"/>
      <c r="I303" s="17"/>
      <c r="J303" s="20"/>
      <c r="K303" s="19"/>
      <c r="L303" s="21" t="str">
        <f>IF($A303="","",SUMIF(Payments!$B$4:$B$1003,$A303,Payments!$C$4:$C$1003))</f>
        <v/>
      </c>
      <c r="M303" s="21" t="str">
        <f t="shared" si="8"/>
        <v/>
      </c>
      <c r="N303" s="21" t="str">
        <f t="shared" si="9"/>
        <v/>
      </c>
      <c r="O303" s="22" t="str">
        <f>IF(OR($J303="",$B303=""),"",$J303+N(IFERROR(INDEX(Clients!$F$4:$F$203,MATCH($B303,Clients!$A$4:$A$203,0)),"")))</f>
        <v/>
      </c>
      <c r="P303" s="18" t="str">
        <f>IF(OR($O303="",N($M303)&lt;=0),"",MAX(0,Settings!$B$5-$O303))</f>
        <v/>
      </c>
      <c r="Q303" s="18" t="str">
        <f>IF($A303="","",IF(N($P303)&gt;0,"Payment overdue",IF(AND(ISNUMBER($G303),$G303&lt;Settings!$B$5,OR($H303="Lead",$H303="Proposal sent",$H303="In progress",$H303="On hold")),"Deadline passed",IF(AND($K303&lt;&gt;"",N($M303)&lt;=0),IF(N($N303)&gt;0,"Invoices paid","Paid in full"),""))))</f>
        <v/>
      </c>
      <c r="R303" s="17"/>
    </row>
    <row r="304" spans="1:18" x14ac:dyDescent="0.3">
      <c r="A304" s="17"/>
      <c r="B304" s="17"/>
      <c r="C304" s="18" t="str">
        <f>IF($B304="","",IFERROR(INDEX(Clients!$C$4:$C$203,MATCH($B304,Clients!$A$4:$A$203,0)),"")&amp;"")</f>
        <v/>
      </c>
      <c r="D304" s="17"/>
      <c r="E304" s="19"/>
      <c r="F304" s="20"/>
      <c r="G304" s="20"/>
      <c r="H304" s="17"/>
      <c r="I304" s="17"/>
      <c r="J304" s="20"/>
      <c r="K304" s="19"/>
      <c r="L304" s="21" t="str">
        <f>IF($A304="","",SUMIF(Payments!$B$4:$B$1003,$A304,Payments!$C$4:$C$1003))</f>
        <v/>
      </c>
      <c r="M304" s="21" t="str">
        <f t="shared" si="8"/>
        <v/>
      </c>
      <c r="N304" s="21" t="str">
        <f t="shared" si="9"/>
        <v/>
      </c>
      <c r="O304" s="22" t="str">
        <f>IF(OR($J304="",$B304=""),"",$J304+N(IFERROR(INDEX(Clients!$F$4:$F$203,MATCH($B304,Clients!$A$4:$A$203,0)),"")))</f>
        <v/>
      </c>
      <c r="P304" s="18" t="str">
        <f>IF(OR($O304="",N($M304)&lt;=0),"",MAX(0,Settings!$B$5-$O304))</f>
        <v/>
      </c>
      <c r="Q304" s="18" t="str">
        <f>IF($A304="","",IF(N($P304)&gt;0,"Payment overdue",IF(AND(ISNUMBER($G304),$G304&lt;Settings!$B$5,OR($H304="Lead",$H304="Proposal sent",$H304="In progress",$H304="On hold")),"Deadline passed",IF(AND($K304&lt;&gt;"",N($M304)&lt;=0),IF(N($N304)&gt;0,"Invoices paid","Paid in full"),""))))</f>
        <v/>
      </c>
      <c r="R304" s="17"/>
    </row>
    <row r="305" spans="1:18" x14ac:dyDescent="0.3">
      <c r="A305" s="17"/>
      <c r="B305" s="17"/>
      <c r="C305" s="18" t="str">
        <f>IF($B305="","",IFERROR(INDEX(Clients!$C$4:$C$203,MATCH($B305,Clients!$A$4:$A$203,0)),"")&amp;"")</f>
        <v/>
      </c>
      <c r="D305" s="17"/>
      <c r="E305" s="19"/>
      <c r="F305" s="20"/>
      <c r="G305" s="20"/>
      <c r="H305" s="17"/>
      <c r="I305" s="17"/>
      <c r="J305" s="20"/>
      <c r="K305" s="19"/>
      <c r="L305" s="21" t="str">
        <f>IF($A305="","",SUMIF(Payments!$B$4:$B$1003,$A305,Payments!$C$4:$C$1003))</f>
        <v/>
      </c>
      <c r="M305" s="21" t="str">
        <f t="shared" si="8"/>
        <v/>
      </c>
      <c r="N305" s="21" t="str">
        <f t="shared" si="9"/>
        <v/>
      </c>
      <c r="O305" s="22" t="str">
        <f>IF(OR($J305="",$B305=""),"",$J305+N(IFERROR(INDEX(Clients!$F$4:$F$203,MATCH($B305,Clients!$A$4:$A$203,0)),"")))</f>
        <v/>
      </c>
      <c r="P305" s="18" t="str">
        <f>IF(OR($O305="",N($M305)&lt;=0),"",MAX(0,Settings!$B$5-$O305))</f>
        <v/>
      </c>
      <c r="Q305" s="18" t="str">
        <f>IF($A305="","",IF(N($P305)&gt;0,"Payment overdue",IF(AND(ISNUMBER($G305),$G305&lt;Settings!$B$5,OR($H305="Lead",$H305="Proposal sent",$H305="In progress",$H305="On hold")),"Deadline passed",IF(AND($K305&lt;&gt;"",N($M305)&lt;=0),IF(N($N305)&gt;0,"Invoices paid","Paid in full"),""))))</f>
        <v/>
      </c>
      <c r="R305" s="17"/>
    </row>
    <row r="306" spans="1:18" x14ac:dyDescent="0.3">
      <c r="A306" s="17"/>
      <c r="B306" s="17"/>
      <c r="C306" s="18" t="str">
        <f>IF($B306="","",IFERROR(INDEX(Clients!$C$4:$C$203,MATCH($B306,Clients!$A$4:$A$203,0)),"")&amp;"")</f>
        <v/>
      </c>
      <c r="D306" s="17"/>
      <c r="E306" s="19"/>
      <c r="F306" s="20"/>
      <c r="G306" s="20"/>
      <c r="H306" s="17"/>
      <c r="I306" s="17"/>
      <c r="J306" s="20"/>
      <c r="K306" s="19"/>
      <c r="L306" s="21" t="str">
        <f>IF($A306="","",SUMIF(Payments!$B$4:$B$1003,$A306,Payments!$C$4:$C$1003))</f>
        <v/>
      </c>
      <c r="M306" s="21" t="str">
        <f t="shared" si="8"/>
        <v/>
      </c>
      <c r="N306" s="21" t="str">
        <f t="shared" si="9"/>
        <v/>
      </c>
      <c r="O306" s="22" t="str">
        <f>IF(OR($J306="",$B306=""),"",$J306+N(IFERROR(INDEX(Clients!$F$4:$F$203,MATCH($B306,Clients!$A$4:$A$203,0)),"")))</f>
        <v/>
      </c>
      <c r="P306" s="18" t="str">
        <f>IF(OR($O306="",N($M306)&lt;=0),"",MAX(0,Settings!$B$5-$O306))</f>
        <v/>
      </c>
      <c r="Q306" s="18" t="str">
        <f>IF($A306="","",IF(N($P306)&gt;0,"Payment overdue",IF(AND(ISNUMBER($G306),$G306&lt;Settings!$B$5,OR($H306="Lead",$H306="Proposal sent",$H306="In progress",$H306="On hold")),"Deadline passed",IF(AND($K306&lt;&gt;"",N($M306)&lt;=0),IF(N($N306)&gt;0,"Invoices paid","Paid in full"),""))))</f>
        <v/>
      </c>
      <c r="R306" s="17"/>
    </row>
    <row r="307" spans="1:18" x14ac:dyDescent="0.3">
      <c r="A307" s="17"/>
      <c r="B307" s="17"/>
      <c r="C307" s="18" t="str">
        <f>IF($B307="","",IFERROR(INDEX(Clients!$C$4:$C$203,MATCH($B307,Clients!$A$4:$A$203,0)),"")&amp;"")</f>
        <v/>
      </c>
      <c r="D307" s="17"/>
      <c r="E307" s="19"/>
      <c r="F307" s="20"/>
      <c r="G307" s="20"/>
      <c r="H307" s="17"/>
      <c r="I307" s="17"/>
      <c r="J307" s="20"/>
      <c r="K307" s="19"/>
      <c r="L307" s="21" t="str">
        <f>IF($A307="","",SUMIF(Payments!$B$4:$B$1003,$A307,Payments!$C$4:$C$1003))</f>
        <v/>
      </c>
      <c r="M307" s="21" t="str">
        <f t="shared" si="8"/>
        <v/>
      </c>
      <c r="N307" s="21" t="str">
        <f t="shared" si="9"/>
        <v/>
      </c>
      <c r="O307" s="22" t="str">
        <f>IF(OR($J307="",$B307=""),"",$J307+N(IFERROR(INDEX(Clients!$F$4:$F$203,MATCH($B307,Clients!$A$4:$A$203,0)),"")))</f>
        <v/>
      </c>
      <c r="P307" s="18" t="str">
        <f>IF(OR($O307="",N($M307)&lt;=0),"",MAX(0,Settings!$B$5-$O307))</f>
        <v/>
      </c>
      <c r="Q307" s="18" t="str">
        <f>IF($A307="","",IF(N($P307)&gt;0,"Payment overdue",IF(AND(ISNUMBER($G307),$G307&lt;Settings!$B$5,OR($H307="Lead",$H307="Proposal sent",$H307="In progress",$H307="On hold")),"Deadline passed",IF(AND($K307&lt;&gt;"",N($M307)&lt;=0),IF(N($N307)&gt;0,"Invoices paid","Paid in full"),""))))</f>
        <v/>
      </c>
      <c r="R307" s="17"/>
    </row>
    <row r="308" spans="1:18" x14ac:dyDescent="0.3">
      <c r="A308" s="17"/>
      <c r="B308" s="17"/>
      <c r="C308" s="18" t="str">
        <f>IF($B308="","",IFERROR(INDEX(Clients!$C$4:$C$203,MATCH($B308,Clients!$A$4:$A$203,0)),"")&amp;"")</f>
        <v/>
      </c>
      <c r="D308" s="17"/>
      <c r="E308" s="19"/>
      <c r="F308" s="20"/>
      <c r="G308" s="20"/>
      <c r="H308" s="17"/>
      <c r="I308" s="17"/>
      <c r="J308" s="20"/>
      <c r="K308" s="19"/>
      <c r="L308" s="21" t="str">
        <f>IF($A308="","",SUMIF(Payments!$B$4:$B$1003,$A308,Payments!$C$4:$C$1003))</f>
        <v/>
      </c>
      <c r="M308" s="21" t="str">
        <f t="shared" si="8"/>
        <v/>
      </c>
      <c r="N308" s="21" t="str">
        <f t="shared" si="9"/>
        <v/>
      </c>
      <c r="O308" s="22" t="str">
        <f>IF(OR($J308="",$B308=""),"",$J308+N(IFERROR(INDEX(Clients!$F$4:$F$203,MATCH($B308,Clients!$A$4:$A$203,0)),"")))</f>
        <v/>
      </c>
      <c r="P308" s="18" t="str">
        <f>IF(OR($O308="",N($M308)&lt;=0),"",MAX(0,Settings!$B$5-$O308))</f>
        <v/>
      </c>
      <c r="Q308" s="18" t="str">
        <f>IF($A308="","",IF(N($P308)&gt;0,"Payment overdue",IF(AND(ISNUMBER($G308),$G308&lt;Settings!$B$5,OR($H308="Lead",$H308="Proposal sent",$H308="In progress",$H308="On hold")),"Deadline passed",IF(AND($K308&lt;&gt;"",N($M308)&lt;=0),IF(N($N308)&gt;0,"Invoices paid","Paid in full"),""))))</f>
        <v/>
      </c>
      <c r="R308" s="17"/>
    </row>
    <row r="309" spans="1:18" x14ac:dyDescent="0.3">
      <c r="A309" s="17"/>
      <c r="B309" s="17"/>
      <c r="C309" s="18" t="str">
        <f>IF($B309="","",IFERROR(INDEX(Clients!$C$4:$C$203,MATCH($B309,Clients!$A$4:$A$203,0)),"")&amp;"")</f>
        <v/>
      </c>
      <c r="D309" s="17"/>
      <c r="E309" s="19"/>
      <c r="F309" s="20"/>
      <c r="G309" s="20"/>
      <c r="H309" s="17"/>
      <c r="I309" s="17"/>
      <c r="J309" s="20"/>
      <c r="K309" s="19"/>
      <c r="L309" s="21" t="str">
        <f>IF($A309="","",SUMIF(Payments!$B$4:$B$1003,$A309,Payments!$C$4:$C$1003))</f>
        <v/>
      </c>
      <c r="M309" s="21" t="str">
        <f t="shared" si="8"/>
        <v/>
      </c>
      <c r="N309" s="21" t="str">
        <f t="shared" si="9"/>
        <v/>
      </c>
      <c r="O309" s="22" t="str">
        <f>IF(OR($J309="",$B309=""),"",$J309+N(IFERROR(INDEX(Clients!$F$4:$F$203,MATCH($B309,Clients!$A$4:$A$203,0)),"")))</f>
        <v/>
      </c>
      <c r="P309" s="18" t="str">
        <f>IF(OR($O309="",N($M309)&lt;=0),"",MAX(0,Settings!$B$5-$O309))</f>
        <v/>
      </c>
      <c r="Q309" s="18" t="str">
        <f>IF($A309="","",IF(N($P309)&gt;0,"Payment overdue",IF(AND(ISNUMBER($G309),$G309&lt;Settings!$B$5,OR($H309="Lead",$H309="Proposal sent",$H309="In progress",$H309="On hold")),"Deadline passed",IF(AND($K309&lt;&gt;"",N($M309)&lt;=0),IF(N($N309)&gt;0,"Invoices paid","Paid in full"),""))))</f>
        <v/>
      </c>
      <c r="R309" s="17"/>
    </row>
    <row r="310" spans="1:18" x14ac:dyDescent="0.3">
      <c r="A310" s="17"/>
      <c r="B310" s="17"/>
      <c r="C310" s="18" t="str">
        <f>IF($B310="","",IFERROR(INDEX(Clients!$C$4:$C$203,MATCH($B310,Clients!$A$4:$A$203,0)),"")&amp;"")</f>
        <v/>
      </c>
      <c r="D310" s="17"/>
      <c r="E310" s="19"/>
      <c r="F310" s="20"/>
      <c r="G310" s="20"/>
      <c r="H310" s="17"/>
      <c r="I310" s="17"/>
      <c r="J310" s="20"/>
      <c r="K310" s="19"/>
      <c r="L310" s="21" t="str">
        <f>IF($A310="","",SUMIF(Payments!$B$4:$B$1003,$A310,Payments!$C$4:$C$1003))</f>
        <v/>
      </c>
      <c r="M310" s="21" t="str">
        <f t="shared" si="8"/>
        <v/>
      </c>
      <c r="N310" s="21" t="str">
        <f t="shared" si="9"/>
        <v/>
      </c>
      <c r="O310" s="22" t="str">
        <f>IF(OR($J310="",$B310=""),"",$J310+N(IFERROR(INDEX(Clients!$F$4:$F$203,MATCH($B310,Clients!$A$4:$A$203,0)),"")))</f>
        <v/>
      </c>
      <c r="P310" s="18" t="str">
        <f>IF(OR($O310="",N($M310)&lt;=0),"",MAX(0,Settings!$B$5-$O310))</f>
        <v/>
      </c>
      <c r="Q310" s="18" t="str">
        <f>IF($A310="","",IF(N($P310)&gt;0,"Payment overdue",IF(AND(ISNUMBER($G310),$G310&lt;Settings!$B$5,OR($H310="Lead",$H310="Proposal sent",$H310="In progress",$H310="On hold")),"Deadline passed",IF(AND($K310&lt;&gt;"",N($M310)&lt;=0),IF(N($N310)&gt;0,"Invoices paid","Paid in full"),""))))</f>
        <v/>
      </c>
      <c r="R310" s="17"/>
    </row>
    <row r="311" spans="1:18" x14ac:dyDescent="0.3">
      <c r="A311" s="17"/>
      <c r="B311" s="17"/>
      <c r="C311" s="18" t="str">
        <f>IF($B311="","",IFERROR(INDEX(Clients!$C$4:$C$203,MATCH($B311,Clients!$A$4:$A$203,0)),"")&amp;"")</f>
        <v/>
      </c>
      <c r="D311" s="17"/>
      <c r="E311" s="19"/>
      <c r="F311" s="20"/>
      <c r="G311" s="20"/>
      <c r="H311" s="17"/>
      <c r="I311" s="17"/>
      <c r="J311" s="20"/>
      <c r="K311" s="19"/>
      <c r="L311" s="21" t="str">
        <f>IF($A311="","",SUMIF(Payments!$B$4:$B$1003,$A311,Payments!$C$4:$C$1003))</f>
        <v/>
      </c>
      <c r="M311" s="21" t="str">
        <f t="shared" si="8"/>
        <v/>
      </c>
      <c r="N311" s="21" t="str">
        <f t="shared" si="9"/>
        <v/>
      </c>
      <c r="O311" s="22" t="str">
        <f>IF(OR($J311="",$B311=""),"",$J311+N(IFERROR(INDEX(Clients!$F$4:$F$203,MATCH($B311,Clients!$A$4:$A$203,0)),"")))</f>
        <v/>
      </c>
      <c r="P311" s="18" t="str">
        <f>IF(OR($O311="",N($M311)&lt;=0),"",MAX(0,Settings!$B$5-$O311))</f>
        <v/>
      </c>
      <c r="Q311" s="18" t="str">
        <f>IF($A311="","",IF(N($P311)&gt;0,"Payment overdue",IF(AND(ISNUMBER($G311),$G311&lt;Settings!$B$5,OR($H311="Lead",$H311="Proposal sent",$H311="In progress",$H311="On hold")),"Deadline passed",IF(AND($K311&lt;&gt;"",N($M311)&lt;=0),IF(N($N311)&gt;0,"Invoices paid","Paid in full"),""))))</f>
        <v/>
      </c>
      <c r="R311" s="17"/>
    </row>
    <row r="312" spans="1:18" x14ac:dyDescent="0.3">
      <c r="A312" s="17"/>
      <c r="B312" s="17"/>
      <c r="C312" s="18" t="str">
        <f>IF($B312="","",IFERROR(INDEX(Clients!$C$4:$C$203,MATCH($B312,Clients!$A$4:$A$203,0)),"")&amp;"")</f>
        <v/>
      </c>
      <c r="D312" s="17"/>
      <c r="E312" s="19"/>
      <c r="F312" s="20"/>
      <c r="G312" s="20"/>
      <c r="H312" s="17"/>
      <c r="I312" s="17"/>
      <c r="J312" s="20"/>
      <c r="K312" s="19"/>
      <c r="L312" s="21" t="str">
        <f>IF($A312="","",SUMIF(Payments!$B$4:$B$1003,$A312,Payments!$C$4:$C$1003))</f>
        <v/>
      </c>
      <c r="M312" s="21" t="str">
        <f t="shared" si="8"/>
        <v/>
      </c>
      <c r="N312" s="21" t="str">
        <f t="shared" si="9"/>
        <v/>
      </c>
      <c r="O312" s="22" t="str">
        <f>IF(OR($J312="",$B312=""),"",$J312+N(IFERROR(INDEX(Clients!$F$4:$F$203,MATCH($B312,Clients!$A$4:$A$203,0)),"")))</f>
        <v/>
      </c>
      <c r="P312" s="18" t="str">
        <f>IF(OR($O312="",N($M312)&lt;=0),"",MAX(0,Settings!$B$5-$O312))</f>
        <v/>
      </c>
      <c r="Q312" s="18" t="str">
        <f>IF($A312="","",IF(N($P312)&gt;0,"Payment overdue",IF(AND(ISNUMBER($G312),$G312&lt;Settings!$B$5,OR($H312="Lead",$H312="Proposal sent",$H312="In progress",$H312="On hold")),"Deadline passed",IF(AND($K312&lt;&gt;"",N($M312)&lt;=0),IF(N($N312)&gt;0,"Invoices paid","Paid in full"),""))))</f>
        <v/>
      </c>
      <c r="R312" s="17"/>
    </row>
    <row r="313" spans="1:18" x14ac:dyDescent="0.3">
      <c r="A313" s="17"/>
      <c r="B313" s="17"/>
      <c r="C313" s="18" t="str">
        <f>IF($B313="","",IFERROR(INDEX(Clients!$C$4:$C$203,MATCH($B313,Clients!$A$4:$A$203,0)),"")&amp;"")</f>
        <v/>
      </c>
      <c r="D313" s="17"/>
      <c r="E313" s="19"/>
      <c r="F313" s="20"/>
      <c r="G313" s="20"/>
      <c r="H313" s="17"/>
      <c r="I313" s="17"/>
      <c r="J313" s="20"/>
      <c r="K313" s="19"/>
      <c r="L313" s="21" t="str">
        <f>IF($A313="","",SUMIF(Payments!$B$4:$B$1003,$A313,Payments!$C$4:$C$1003))</f>
        <v/>
      </c>
      <c r="M313" s="21" t="str">
        <f t="shared" si="8"/>
        <v/>
      </c>
      <c r="N313" s="21" t="str">
        <f t="shared" si="9"/>
        <v/>
      </c>
      <c r="O313" s="22" t="str">
        <f>IF(OR($J313="",$B313=""),"",$J313+N(IFERROR(INDEX(Clients!$F$4:$F$203,MATCH($B313,Clients!$A$4:$A$203,0)),"")))</f>
        <v/>
      </c>
      <c r="P313" s="18" t="str">
        <f>IF(OR($O313="",N($M313)&lt;=0),"",MAX(0,Settings!$B$5-$O313))</f>
        <v/>
      </c>
      <c r="Q313" s="18" t="str">
        <f>IF($A313="","",IF(N($P313)&gt;0,"Payment overdue",IF(AND(ISNUMBER($G313),$G313&lt;Settings!$B$5,OR($H313="Lead",$H313="Proposal sent",$H313="In progress",$H313="On hold")),"Deadline passed",IF(AND($K313&lt;&gt;"",N($M313)&lt;=0),IF(N($N313)&gt;0,"Invoices paid","Paid in full"),""))))</f>
        <v/>
      </c>
      <c r="R313" s="17"/>
    </row>
    <row r="314" spans="1:18" x14ac:dyDescent="0.3">
      <c r="A314" s="17"/>
      <c r="B314" s="17"/>
      <c r="C314" s="18" t="str">
        <f>IF($B314="","",IFERROR(INDEX(Clients!$C$4:$C$203,MATCH($B314,Clients!$A$4:$A$203,0)),"")&amp;"")</f>
        <v/>
      </c>
      <c r="D314" s="17"/>
      <c r="E314" s="19"/>
      <c r="F314" s="20"/>
      <c r="G314" s="20"/>
      <c r="H314" s="17"/>
      <c r="I314" s="17"/>
      <c r="J314" s="20"/>
      <c r="K314" s="19"/>
      <c r="L314" s="21" t="str">
        <f>IF($A314="","",SUMIF(Payments!$B$4:$B$1003,$A314,Payments!$C$4:$C$1003))</f>
        <v/>
      </c>
      <c r="M314" s="21" t="str">
        <f t="shared" si="8"/>
        <v/>
      </c>
      <c r="N314" s="21" t="str">
        <f t="shared" si="9"/>
        <v/>
      </c>
      <c r="O314" s="22" t="str">
        <f>IF(OR($J314="",$B314=""),"",$J314+N(IFERROR(INDEX(Clients!$F$4:$F$203,MATCH($B314,Clients!$A$4:$A$203,0)),"")))</f>
        <v/>
      </c>
      <c r="P314" s="18" t="str">
        <f>IF(OR($O314="",N($M314)&lt;=0),"",MAX(0,Settings!$B$5-$O314))</f>
        <v/>
      </c>
      <c r="Q314" s="18" t="str">
        <f>IF($A314="","",IF(N($P314)&gt;0,"Payment overdue",IF(AND(ISNUMBER($G314),$G314&lt;Settings!$B$5,OR($H314="Lead",$H314="Proposal sent",$H314="In progress",$H314="On hold")),"Deadline passed",IF(AND($K314&lt;&gt;"",N($M314)&lt;=0),IF(N($N314)&gt;0,"Invoices paid","Paid in full"),""))))</f>
        <v/>
      </c>
      <c r="R314" s="17"/>
    </row>
    <row r="315" spans="1:18" x14ac:dyDescent="0.3">
      <c r="A315" s="17"/>
      <c r="B315" s="17"/>
      <c r="C315" s="18" t="str">
        <f>IF($B315="","",IFERROR(INDEX(Clients!$C$4:$C$203,MATCH($B315,Clients!$A$4:$A$203,0)),"")&amp;"")</f>
        <v/>
      </c>
      <c r="D315" s="17"/>
      <c r="E315" s="19"/>
      <c r="F315" s="20"/>
      <c r="G315" s="20"/>
      <c r="H315" s="17"/>
      <c r="I315" s="17"/>
      <c r="J315" s="20"/>
      <c r="K315" s="19"/>
      <c r="L315" s="21" t="str">
        <f>IF($A315="","",SUMIF(Payments!$B$4:$B$1003,$A315,Payments!$C$4:$C$1003))</f>
        <v/>
      </c>
      <c r="M315" s="21" t="str">
        <f t="shared" si="8"/>
        <v/>
      </c>
      <c r="N315" s="21" t="str">
        <f t="shared" si="9"/>
        <v/>
      </c>
      <c r="O315" s="22" t="str">
        <f>IF(OR($J315="",$B315=""),"",$J315+N(IFERROR(INDEX(Clients!$F$4:$F$203,MATCH($B315,Clients!$A$4:$A$203,0)),"")))</f>
        <v/>
      </c>
      <c r="P315" s="18" t="str">
        <f>IF(OR($O315="",N($M315)&lt;=0),"",MAX(0,Settings!$B$5-$O315))</f>
        <v/>
      </c>
      <c r="Q315" s="18" t="str">
        <f>IF($A315="","",IF(N($P315)&gt;0,"Payment overdue",IF(AND(ISNUMBER($G315),$G315&lt;Settings!$B$5,OR($H315="Lead",$H315="Proposal sent",$H315="In progress",$H315="On hold")),"Deadline passed",IF(AND($K315&lt;&gt;"",N($M315)&lt;=0),IF(N($N315)&gt;0,"Invoices paid","Paid in full"),""))))</f>
        <v/>
      </c>
      <c r="R315" s="17"/>
    </row>
    <row r="316" spans="1:18" x14ac:dyDescent="0.3">
      <c r="A316" s="17"/>
      <c r="B316" s="17"/>
      <c r="C316" s="18" t="str">
        <f>IF($B316="","",IFERROR(INDEX(Clients!$C$4:$C$203,MATCH($B316,Clients!$A$4:$A$203,0)),"")&amp;"")</f>
        <v/>
      </c>
      <c r="D316" s="17"/>
      <c r="E316" s="19"/>
      <c r="F316" s="20"/>
      <c r="G316" s="20"/>
      <c r="H316" s="17"/>
      <c r="I316" s="17"/>
      <c r="J316" s="20"/>
      <c r="K316" s="19"/>
      <c r="L316" s="21" t="str">
        <f>IF($A316="","",SUMIF(Payments!$B$4:$B$1003,$A316,Payments!$C$4:$C$1003))</f>
        <v/>
      </c>
      <c r="M316" s="21" t="str">
        <f t="shared" si="8"/>
        <v/>
      </c>
      <c r="N316" s="21" t="str">
        <f t="shared" si="9"/>
        <v/>
      </c>
      <c r="O316" s="22" t="str">
        <f>IF(OR($J316="",$B316=""),"",$J316+N(IFERROR(INDEX(Clients!$F$4:$F$203,MATCH($B316,Clients!$A$4:$A$203,0)),"")))</f>
        <v/>
      </c>
      <c r="P316" s="18" t="str">
        <f>IF(OR($O316="",N($M316)&lt;=0),"",MAX(0,Settings!$B$5-$O316))</f>
        <v/>
      </c>
      <c r="Q316" s="18" t="str">
        <f>IF($A316="","",IF(N($P316)&gt;0,"Payment overdue",IF(AND(ISNUMBER($G316),$G316&lt;Settings!$B$5,OR($H316="Lead",$H316="Proposal sent",$H316="In progress",$H316="On hold")),"Deadline passed",IF(AND($K316&lt;&gt;"",N($M316)&lt;=0),IF(N($N316)&gt;0,"Invoices paid","Paid in full"),""))))</f>
        <v/>
      </c>
      <c r="R316" s="17"/>
    </row>
    <row r="317" spans="1:18" x14ac:dyDescent="0.3">
      <c r="A317" s="17"/>
      <c r="B317" s="17"/>
      <c r="C317" s="18" t="str">
        <f>IF($B317="","",IFERROR(INDEX(Clients!$C$4:$C$203,MATCH($B317,Clients!$A$4:$A$203,0)),"")&amp;"")</f>
        <v/>
      </c>
      <c r="D317" s="17"/>
      <c r="E317" s="19"/>
      <c r="F317" s="20"/>
      <c r="G317" s="20"/>
      <c r="H317" s="17"/>
      <c r="I317" s="17"/>
      <c r="J317" s="20"/>
      <c r="K317" s="19"/>
      <c r="L317" s="21" t="str">
        <f>IF($A317="","",SUMIF(Payments!$B$4:$B$1003,$A317,Payments!$C$4:$C$1003))</f>
        <v/>
      </c>
      <c r="M317" s="21" t="str">
        <f t="shared" si="8"/>
        <v/>
      </c>
      <c r="N317" s="21" t="str">
        <f t="shared" si="9"/>
        <v/>
      </c>
      <c r="O317" s="22" t="str">
        <f>IF(OR($J317="",$B317=""),"",$J317+N(IFERROR(INDEX(Clients!$F$4:$F$203,MATCH($B317,Clients!$A$4:$A$203,0)),"")))</f>
        <v/>
      </c>
      <c r="P317" s="18" t="str">
        <f>IF(OR($O317="",N($M317)&lt;=0),"",MAX(0,Settings!$B$5-$O317))</f>
        <v/>
      </c>
      <c r="Q317" s="18" t="str">
        <f>IF($A317="","",IF(N($P317)&gt;0,"Payment overdue",IF(AND(ISNUMBER($G317),$G317&lt;Settings!$B$5,OR($H317="Lead",$H317="Proposal sent",$H317="In progress",$H317="On hold")),"Deadline passed",IF(AND($K317&lt;&gt;"",N($M317)&lt;=0),IF(N($N317)&gt;0,"Invoices paid","Paid in full"),""))))</f>
        <v/>
      </c>
      <c r="R317" s="17"/>
    </row>
    <row r="318" spans="1:18" x14ac:dyDescent="0.3">
      <c r="A318" s="17"/>
      <c r="B318" s="17"/>
      <c r="C318" s="18" t="str">
        <f>IF($B318="","",IFERROR(INDEX(Clients!$C$4:$C$203,MATCH($B318,Clients!$A$4:$A$203,0)),"")&amp;"")</f>
        <v/>
      </c>
      <c r="D318" s="17"/>
      <c r="E318" s="19"/>
      <c r="F318" s="20"/>
      <c r="G318" s="20"/>
      <c r="H318" s="17"/>
      <c r="I318" s="17"/>
      <c r="J318" s="20"/>
      <c r="K318" s="19"/>
      <c r="L318" s="21" t="str">
        <f>IF($A318="","",SUMIF(Payments!$B$4:$B$1003,$A318,Payments!$C$4:$C$1003))</f>
        <v/>
      </c>
      <c r="M318" s="21" t="str">
        <f t="shared" si="8"/>
        <v/>
      </c>
      <c r="N318" s="21" t="str">
        <f t="shared" si="9"/>
        <v/>
      </c>
      <c r="O318" s="22" t="str">
        <f>IF(OR($J318="",$B318=""),"",$J318+N(IFERROR(INDEX(Clients!$F$4:$F$203,MATCH($B318,Clients!$A$4:$A$203,0)),"")))</f>
        <v/>
      </c>
      <c r="P318" s="18" t="str">
        <f>IF(OR($O318="",N($M318)&lt;=0),"",MAX(0,Settings!$B$5-$O318))</f>
        <v/>
      </c>
      <c r="Q318" s="18" t="str">
        <f>IF($A318="","",IF(N($P318)&gt;0,"Payment overdue",IF(AND(ISNUMBER($G318),$G318&lt;Settings!$B$5,OR($H318="Lead",$H318="Proposal sent",$H318="In progress",$H318="On hold")),"Deadline passed",IF(AND($K318&lt;&gt;"",N($M318)&lt;=0),IF(N($N318)&gt;0,"Invoices paid","Paid in full"),""))))</f>
        <v/>
      </c>
      <c r="R318" s="17"/>
    </row>
    <row r="319" spans="1:18" x14ac:dyDescent="0.3">
      <c r="A319" s="17"/>
      <c r="B319" s="17"/>
      <c r="C319" s="18" t="str">
        <f>IF($B319="","",IFERROR(INDEX(Clients!$C$4:$C$203,MATCH($B319,Clients!$A$4:$A$203,0)),"")&amp;"")</f>
        <v/>
      </c>
      <c r="D319" s="17"/>
      <c r="E319" s="19"/>
      <c r="F319" s="20"/>
      <c r="G319" s="20"/>
      <c r="H319" s="17"/>
      <c r="I319" s="17"/>
      <c r="J319" s="20"/>
      <c r="K319" s="19"/>
      <c r="L319" s="21" t="str">
        <f>IF($A319="","",SUMIF(Payments!$B$4:$B$1003,$A319,Payments!$C$4:$C$1003))</f>
        <v/>
      </c>
      <c r="M319" s="21" t="str">
        <f t="shared" si="8"/>
        <v/>
      </c>
      <c r="N319" s="21" t="str">
        <f t="shared" si="9"/>
        <v/>
      </c>
      <c r="O319" s="22" t="str">
        <f>IF(OR($J319="",$B319=""),"",$J319+N(IFERROR(INDEX(Clients!$F$4:$F$203,MATCH($B319,Clients!$A$4:$A$203,0)),"")))</f>
        <v/>
      </c>
      <c r="P319" s="18" t="str">
        <f>IF(OR($O319="",N($M319)&lt;=0),"",MAX(0,Settings!$B$5-$O319))</f>
        <v/>
      </c>
      <c r="Q319" s="18" t="str">
        <f>IF($A319="","",IF(N($P319)&gt;0,"Payment overdue",IF(AND(ISNUMBER($G319),$G319&lt;Settings!$B$5,OR($H319="Lead",$H319="Proposal sent",$H319="In progress",$H319="On hold")),"Deadline passed",IF(AND($K319&lt;&gt;"",N($M319)&lt;=0),IF(N($N319)&gt;0,"Invoices paid","Paid in full"),""))))</f>
        <v/>
      </c>
      <c r="R319" s="17"/>
    </row>
    <row r="320" spans="1:18" x14ac:dyDescent="0.3">
      <c r="A320" s="17"/>
      <c r="B320" s="17"/>
      <c r="C320" s="18" t="str">
        <f>IF($B320="","",IFERROR(INDEX(Clients!$C$4:$C$203,MATCH($B320,Clients!$A$4:$A$203,0)),"")&amp;"")</f>
        <v/>
      </c>
      <c r="D320" s="17"/>
      <c r="E320" s="19"/>
      <c r="F320" s="20"/>
      <c r="G320" s="20"/>
      <c r="H320" s="17"/>
      <c r="I320" s="17"/>
      <c r="J320" s="20"/>
      <c r="K320" s="19"/>
      <c r="L320" s="21" t="str">
        <f>IF($A320="","",SUMIF(Payments!$B$4:$B$1003,$A320,Payments!$C$4:$C$1003))</f>
        <v/>
      </c>
      <c r="M320" s="21" t="str">
        <f t="shared" si="8"/>
        <v/>
      </c>
      <c r="N320" s="21" t="str">
        <f t="shared" si="9"/>
        <v/>
      </c>
      <c r="O320" s="22" t="str">
        <f>IF(OR($J320="",$B320=""),"",$J320+N(IFERROR(INDEX(Clients!$F$4:$F$203,MATCH($B320,Clients!$A$4:$A$203,0)),"")))</f>
        <v/>
      </c>
      <c r="P320" s="18" t="str">
        <f>IF(OR($O320="",N($M320)&lt;=0),"",MAX(0,Settings!$B$5-$O320))</f>
        <v/>
      </c>
      <c r="Q320" s="18" t="str">
        <f>IF($A320="","",IF(N($P320)&gt;0,"Payment overdue",IF(AND(ISNUMBER($G320),$G320&lt;Settings!$B$5,OR($H320="Lead",$H320="Proposal sent",$H320="In progress",$H320="On hold")),"Deadline passed",IF(AND($K320&lt;&gt;"",N($M320)&lt;=0),IF(N($N320)&gt;0,"Invoices paid","Paid in full"),""))))</f>
        <v/>
      </c>
      <c r="R320" s="17"/>
    </row>
    <row r="321" spans="1:18" x14ac:dyDescent="0.3">
      <c r="A321" s="17"/>
      <c r="B321" s="17"/>
      <c r="C321" s="18" t="str">
        <f>IF($B321="","",IFERROR(INDEX(Clients!$C$4:$C$203,MATCH($B321,Clients!$A$4:$A$203,0)),"")&amp;"")</f>
        <v/>
      </c>
      <c r="D321" s="17"/>
      <c r="E321" s="19"/>
      <c r="F321" s="20"/>
      <c r="G321" s="20"/>
      <c r="H321" s="17"/>
      <c r="I321" s="17"/>
      <c r="J321" s="20"/>
      <c r="K321" s="19"/>
      <c r="L321" s="21" t="str">
        <f>IF($A321="","",SUMIF(Payments!$B$4:$B$1003,$A321,Payments!$C$4:$C$1003))</f>
        <v/>
      </c>
      <c r="M321" s="21" t="str">
        <f t="shared" si="8"/>
        <v/>
      </c>
      <c r="N321" s="21" t="str">
        <f t="shared" si="9"/>
        <v/>
      </c>
      <c r="O321" s="22" t="str">
        <f>IF(OR($J321="",$B321=""),"",$J321+N(IFERROR(INDEX(Clients!$F$4:$F$203,MATCH($B321,Clients!$A$4:$A$203,0)),"")))</f>
        <v/>
      </c>
      <c r="P321" s="18" t="str">
        <f>IF(OR($O321="",N($M321)&lt;=0),"",MAX(0,Settings!$B$5-$O321))</f>
        <v/>
      </c>
      <c r="Q321" s="18" t="str">
        <f>IF($A321="","",IF(N($P321)&gt;0,"Payment overdue",IF(AND(ISNUMBER($G321),$G321&lt;Settings!$B$5,OR($H321="Lead",$H321="Proposal sent",$H321="In progress",$H321="On hold")),"Deadline passed",IF(AND($K321&lt;&gt;"",N($M321)&lt;=0),IF(N($N321)&gt;0,"Invoices paid","Paid in full"),""))))</f>
        <v/>
      </c>
      <c r="R321" s="17"/>
    </row>
    <row r="322" spans="1:18" x14ac:dyDescent="0.3">
      <c r="A322" s="17"/>
      <c r="B322" s="17"/>
      <c r="C322" s="18" t="str">
        <f>IF($B322="","",IFERROR(INDEX(Clients!$C$4:$C$203,MATCH($B322,Clients!$A$4:$A$203,0)),"")&amp;"")</f>
        <v/>
      </c>
      <c r="D322" s="17"/>
      <c r="E322" s="19"/>
      <c r="F322" s="20"/>
      <c r="G322" s="20"/>
      <c r="H322" s="17"/>
      <c r="I322" s="17"/>
      <c r="J322" s="20"/>
      <c r="K322" s="19"/>
      <c r="L322" s="21" t="str">
        <f>IF($A322="","",SUMIF(Payments!$B$4:$B$1003,$A322,Payments!$C$4:$C$1003))</f>
        <v/>
      </c>
      <c r="M322" s="21" t="str">
        <f t="shared" si="8"/>
        <v/>
      </c>
      <c r="N322" s="21" t="str">
        <f t="shared" si="9"/>
        <v/>
      </c>
      <c r="O322" s="22" t="str">
        <f>IF(OR($J322="",$B322=""),"",$J322+N(IFERROR(INDEX(Clients!$F$4:$F$203,MATCH($B322,Clients!$A$4:$A$203,0)),"")))</f>
        <v/>
      </c>
      <c r="P322" s="18" t="str">
        <f>IF(OR($O322="",N($M322)&lt;=0),"",MAX(0,Settings!$B$5-$O322))</f>
        <v/>
      </c>
      <c r="Q322" s="18" t="str">
        <f>IF($A322="","",IF(N($P322)&gt;0,"Payment overdue",IF(AND(ISNUMBER($G322),$G322&lt;Settings!$B$5,OR($H322="Lead",$H322="Proposal sent",$H322="In progress",$H322="On hold")),"Deadline passed",IF(AND($K322&lt;&gt;"",N($M322)&lt;=0),IF(N($N322)&gt;0,"Invoices paid","Paid in full"),""))))</f>
        <v/>
      </c>
      <c r="R322" s="17"/>
    </row>
    <row r="323" spans="1:18" x14ac:dyDescent="0.3">
      <c r="A323" s="17"/>
      <c r="B323" s="17"/>
      <c r="C323" s="18" t="str">
        <f>IF($B323="","",IFERROR(INDEX(Clients!$C$4:$C$203,MATCH($B323,Clients!$A$4:$A$203,0)),"")&amp;"")</f>
        <v/>
      </c>
      <c r="D323" s="17"/>
      <c r="E323" s="19"/>
      <c r="F323" s="20"/>
      <c r="G323" s="20"/>
      <c r="H323" s="17"/>
      <c r="I323" s="17"/>
      <c r="J323" s="20"/>
      <c r="K323" s="19"/>
      <c r="L323" s="21" t="str">
        <f>IF($A323="","",SUMIF(Payments!$B$4:$B$1003,$A323,Payments!$C$4:$C$1003))</f>
        <v/>
      </c>
      <c r="M323" s="21" t="str">
        <f t="shared" si="8"/>
        <v/>
      </c>
      <c r="N323" s="21" t="str">
        <f t="shared" si="9"/>
        <v/>
      </c>
      <c r="O323" s="22" t="str">
        <f>IF(OR($J323="",$B323=""),"",$J323+N(IFERROR(INDEX(Clients!$F$4:$F$203,MATCH($B323,Clients!$A$4:$A$203,0)),"")))</f>
        <v/>
      </c>
      <c r="P323" s="18" t="str">
        <f>IF(OR($O323="",N($M323)&lt;=0),"",MAX(0,Settings!$B$5-$O323))</f>
        <v/>
      </c>
      <c r="Q323" s="18" t="str">
        <f>IF($A323="","",IF(N($P323)&gt;0,"Payment overdue",IF(AND(ISNUMBER($G323),$G323&lt;Settings!$B$5,OR($H323="Lead",$H323="Proposal sent",$H323="In progress",$H323="On hold")),"Deadline passed",IF(AND($K323&lt;&gt;"",N($M323)&lt;=0),IF(N($N323)&gt;0,"Invoices paid","Paid in full"),""))))</f>
        <v/>
      </c>
      <c r="R323" s="17"/>
    </row>
    <row r="324" spans="1:18" x14ac:dyDescent="0.3">
      <c r="A324" s="17"/>
      <c r="B324" s="17"/>
      <c r="C324" s="18" t="str">
        <f>IF($B324="","",IFERROR(INDEX(Clients!$C$4:$C$203,MATCH($B324,Clients!$A$4:$A$203,0)),"")&amp;"")</f>
        <v/>
      </c>
      <c r="D324" s="17"/>
      <c r="E324" s="19"/>
      <c r="F324" s="20"/>
      <c r="G324" s="20"/>
      <c r="H324" s="17"/>
      <c r="I324" s="17"/>
      <c r="J324" s="20"/>
      <c r="K324" s="19"/>
      <c r="L324" s="21" t="str">
        <f>IF($A324="","",SUMIF(Payments!$B$4:$B$1003,$A324,Payments!$C$4:$C$1003))</f>
        <v/>
      </c>
      <c r="M324" s="21" t="str">
        <f t="shared" ref="M324:M387" si="10">IF(OR($A324="",$K324=""),"",ROUND(N($K324)-N($L324),2))</f>
        <v/>
      </c>
      <c r="N324" s="21" t="str">
        <f t="shared" ref="N324:N387" si="11">IF(OR($A324="",$E324="",$H324="Cancelled"),"",MAX(0,ROUND(N($E324)-N($K324),2)))</f>
        <v/>
      </c>
      <c r="O324" s="22" t="str">
        <f>IF(OR($J324="",$B324=""),"",$J324+N(IFERROR(INDEX(Clients!$F$4:$F$203,MATCH($B324,Clients!$A$4:$A$203,0)),"")))</f>
        <v/>
      </c>
      <c r="P324" s="18" t="str">
        <f>IF(OR($O324="",N($M324)&lt;=0),"",MAX(0,Settings!$B$5-$O324))</f>
        <v/>
      </c>
      <c r="Q324" s="18" t="str">
        <f>IF($A324="","",IF(N($P324)&gt;0,"Payment overdue",IF(AND(ISNUMBER($G324),$G324&lt;Settings!$B$5,OR($H324="Lead",$H324="Proposal sent",$H324="In progress",$H324="On hold")),"Deadline passed",IF(AND($K324&lt;&gt;"",N($M324)&lt;=0),IF(N($N324)&gt;0,"Invoices paid","Paid in full"),""))))</f>
        <v/>
      </c>
      <c r="R324" s="17"/>
    </row>
    <row r="325" spans="1:18" x14ac:dyDescent="0.3">
      <c r="A325" s="17"/>
      <c r="B325" s="17"/>
      <c r="C325" s="18" t="str">
        <f>IF($B325="","",IFERROR(INDEX(Clients!$C$4:$C$203,MATCH($B325,Clients!$A$4:$A$203,0)),"")&amp;"")</f>
        <v/>
      </c>
      <c r="D325" s="17"/>
      <c r="E325" s="19"/>
      <c r="F325" s="20"/>
      <c r="G325" s="20"/>
      <c r="H325" s="17"/>
      <c r="I325" s="17"/>
      <c r="J325" s="20"/>
      <c r="K325" s="19"/>
      <c r="L325" s="21" t="str">
        <f>IF($A325="","",SUMIF(Payments!$B$4:$B$1003,$A325,Payments!$C$4:$C$1003))</f>
        <v/>
      </c>
      <c r="M325" s="21" t="str">
        <f t="shared" si="10"/>
        <v/>
      </c>
      <c r="N325" s="21" t="str">
        <f t="shared" si="11"/>
        <v/>
      </c>
      <c r="O325" s="22" t="str">
        <f>IF(OR($J325="",$B325=""),"",$J325+N(IFERROR(INDEX(Clients!$F$4:$F$203,MATCH($B325,Clients!$A$4:$A$203,0)),"")))</f>
        <v/>
      </c>
      <c r="P325" s="18" t="str">
        <f>IF(OR($O325="",N($M325)&lt;=0),"",MAX(0,Settings!$B$5-$O325))</f>
        <v/>
      </c>
      <c r="Q325" s="18" t="str">
        <f>IF($A325="","",IF(N($P325)&gt;0,"Payment overdue",IF(AND(ISNUMBER($G325),$G325&lt;Settings!$B$5,OR($H325="Lead",$H325="Proposal sent",$H325="In progress",$H325="On hold")),"Deadline passed",IF(AND($K325&lt;&gt;"",N($M325)&lt;=0),IF(N($N325)&gt;0,"Invoices paid","Paid in full"),""))))</f>
        <v/>
      </c>
      <c r="R325" s="17"/>
    </row>
    <row r="326" spans="1:18" x14ac:dyDescent="0.3">
      <c r="A326" s="17"/>
      <c r="B326" s="17"/>
      <c r="C326" s="18" t="str">
        <f>IF($B326="","",IFERROR(INDEX(Clients!$C$4:$C$203,MATCH($B326,Clients!$A$4:$A$203,0)),"")&amp;"")</f>
        <v/>
      </c>
      <c r="D326" s="17"/>
      <c r="E326" s="19"/>
      <c r="F326" s="20"/>
      <c r="G326" s="20"/>
      <c r="H326" s="17"/>
      <c r="I326" s="17"/>
      <c r="J326" s="20"/>
      <c r="K326" s="19"/>
      <c r="L326" s="21" t="str">
        <f>IF($A326="","",SUMIF(Payments!$B$4:$B$1003,$A326,Payments!$C$4:$C$1003))</f>
        <v/>
      </c>
      <c r="M326" s="21" t="str">
        <f t="shared" si="10"/>
        <v/>
      </c>
      <c r="N326" s="21" t="str">
        <f t="shared" si="11"/>
        <v/>
      </c>
      <c r="O326" s="22" t="str">
        <f>IF(OR($J326="",$B326=""),"",$J326+N(IFERROR(INDEX(Clients!$F$4:$F$203,MATCH($B326,Clients!$A$4:$A$203,0)),"")))</f>
        <v/>
      </c>
      <c r="P326" s="18" t="str">
        <f>IF(OR($O326="",N($M326)&lt;=0),"",MAX(0,Settings!$B$5-$O326))</f>
        <v/>
      </c>
      <c r="Q326" s="18" t="str">
        <f>IF($A326="","",IF(N($P326)&gt;0,"Payment overdue",IF(AND(ISNUMBER($G326),$G326&lt;Settings!$B$5,OR($H326="Lead",$H326="Proposal sent",$H326="In progress",$H326="On hold")),"Deadline passed",IF(AND($K326&lt;&gt;"",N($M326)&lt;=0),IF(N($N326)&gt;0,"Invoices paid","Paid in full"),""))))</f>
        <v/>
      </c>
      <c r="R326" s="17"/>
    </row>
    <row r="327" spans="1:18" x14ac:dyDescent="0.3">
      <c r="A327" s="17"/>
      <c r="B327" s="17"/>
      <c r="C327" s="18" t="str">
        <f>IF($B327="","",IFERROR(INDEX(Clients!$C$4:$C$203,MATCH($B327,Clients!$A$4:$A$203,0)),"")&amp;"")</f>
        <v/>
      </c>
      <c r="D327" s="17"/>
      <c r="E327" s="19"/>
      <c r="F327" s="20"/>
      <c r="G327" s="20"/>
      <c r="H327" s="17"/>
      <c r="I327" s="17"/>
      <c r="J327" s="20"/>
      <c r="K327" s="19"/>
      <c r="L327" s="21" t="str">
        <f>IF($A327="","",SUMIF(Payments!$B$4:$B$1003,$A327,Payments!$C$4:$C$1003))</f>
        <v/>
      </c>
      <c r="M327" s="21" t="str">
        <f t="shared" si="10"/>
        <v/>
      </c>
      <c r="N327" s="21" t="str">
        <f t="shared" si="11"/>
        <v/>
      </c>
      <c r="O327" s="22" t="str">
        <f>IF(OR($J327="",$B327=""),"",$J327+N(IFERROR(INDEX(Clients!$F$4:$F$203,MATCH($B327,Clients!$A$4:$A$203,0)),"")))</f>
        <v/>
      </c>
      <c r="P327" s="18" t="str">
        <f>IF(OR($O327="",N($M327)&lt;=0),"",MAX(0,Settings!$B$5-$O327))</f>
        <v/>
      </c>
      <c r="Q327" s="18" t="str">
        <f>IF($A327="","",IF(N($P327)&gt;0,"Payment overdue",IF(AND(ISNUMBER($G327),$G327&lt;Settings!$B$5,OR($H327="Lead",$H327="Proposal sent",$H327="In progress",$H327="On hold")),"Deadline passed",IF(AND($K327&lt;&gt;"",N($M327)&lt;=0),IF(N($N327)&gt;0,"Invoices paid","Paid in full"),""))))</f>
        <v/>
      </c>
      <c r="R327" s="17"/>
    </row>
    <row r="328" spans="1:18" x14ac:dyDescent="0.3">
      <c r="A328" s="17"/>
      <c r="B328" s="17"/>
      <c r="C328" s="18" t="str">
        <f>IF($B328="","",IFERROR(INDEX(Clients!$C$4:$C$203,MATCH($B328,Clients!$A$4:$A$203,0)),"")&amp;"")</f>
        <v/>
      </c>
      <c r="D328" s="17"/>
      <c r="E328" s="19"/>
      <c r="F328" s="20"/>
      <c r="G328" s="20"/>
      <c r="H328" s="17"/>
      <c r="I328" s="17"/>
      <c r="J328" s="20"/>
      <c r="K328" s="19"/>
      <c r="L328" s="21" t="str">
        <f>IF($A328="","",SUMIF(Payments!$B$4:$B$1003,$A328,Payments!$C$4:$C$1003))</f>
        <v/>
      </c>
      <c r="M328" s="21" t="str">
        <f t="shared" si="10"/>
        <v/>
      </c>
      <c r="N328" s="21" t="str">
        <f t="shared" si="11"/>
        <v/>
      </c>
      <c r="O328" s="22" t="str">
        <f>IF(OR($J328="",$B328=""),"",$J328+N(IFERROR(INDEX(Clients!$F$4:$F$203,MATCH($B328,Clients!$A$4:$A$203,0)),"")))</f>
        <v/>
      </c>
      <c r="P328" s="18" t="str">
        <f>IF(OR($O328="",N($M328)&lt;=0),"",MAX(0,Settings!$B$5-$O328))</f>
        <v/>
      </c>
      <c r="Q328" s="18" t="str">
        <f>IF($A328="","",IF(N($P328)&gt;0,"Payment overdue",IF(AND(ISNUMBER($G328),$G328&lt;Settings!$B$5,OR($H328="Lead",$H328="Proposal sent",$H328="In progress",$H328="On hold")),"Deadline passed",IF(AND($K328&lt;&gt;"",N($M328)&lt;=0),IF(N($N328)&gt;0,"Invoices paid","Paid in full"),""))))</f>
        <v/>
      </c>
      <c r="R328" s="17"/>
    </row>
    <row r="329" spans="1:18" x14ac:dyDescent="0.3">
      <c r="A329" s="17"/>
      <c r="B329" s="17"/>
      <c r="C329" s="18" t="str">
        <f>IF($B329="","",IFERROR(INDEX(Clients!$C$4:$C$203,MATCH($B329,Clients!$A$4:$A$203,0)),"")&amp;"")</f>
        <v/>
      </c>
      <c r="D329" s="17"/>
      <c r="E329" s="19"/>
      <c r="F329" s="20"/>
      <c r="G329" s="20"/>
      <c r="H329" s="17"/>
      <c r="I329" s="17"/>
      <c r="J329" s="20"/>
      <c r="K329" s="19"/>
      <c r="L329" s="21" t="str">
        <f>IF($A329="","",SUMIF(Payments!$B$4:$B$1003,$A329,Payments!$C$4:$C$1003))</f>
        <v/>
      </c>
      <c r="M329" s="21" t="str">
        <f t="shared" si="10"/>
        <v/>
      </c>
      <c r="N329" s="21" t="str">
        <f t="shared" si="11"/>
        <v/>
      </c>
      <c r="O329" s="22" t="str">
        <f>IF(OR($J329="",$B329=""),"",$J329+N(IFERROR(INDEX(Clients!$F$4:$F$203,MATCH($B329,Clients!$A$4:$A$203,0)),"")))</f>
        <v/>
      </c>
      <c r="P329" s="18" t="str">
        <f>IF(OR($O329="",N($M329)&lt;=0),"",MAX(0,Settings!$B$5-$O329))</f>
        <v/>
      </c>
      <c r="Q329" s="18" t="str">
        <f>IF($A329="","",IF(N($P329)&gt;0,"Payment overdue",IF(AND(ISNUMBER($G329),$G329&lt;Settings!$B$5,OR($H329="Lead",$H329="Proposal sent",$H329="In progress",$H329="On hold")),"Deadline passed",IF(AND($K329&lt;&gt;"",N($M329)&lt;=0),IF(N($N329)&gt;0,"Invoices paid","Paid in full"),""))))</f>
        <v/>
      </c>
      <c r="R329" s="17"/>
    </row>
    <row r="330" spans="1:18" x14ac:dyDescent="0.3">
      <c r="A330" s="17"/>
      <c r="B330" s="17"/>
      <c r="C330" s="18" t="str">
        <f>IF($B330="","",IFERROR(INDEX(Clients!$C$4:$C$203,MATCH($B330,Clients!$A$4:$A$203,0)),"")&amp;"")</f>
        <v/>
      </c>
      <c r="D330" s="17"/>
      <c r="E330" s="19"/>
      <c r="F330" s="20"/>
      <c r="G330" s="20"/>
      <c r="H330" s="17"/>
      <c r="I330" s="17"/>
      <c r="J330" s="20"/>
      <c r="K330" s="19"/>
      <c r="L330" s="21" t="str">
        <f>IF($A330="","",SUMIF(Payments!$B$4:$B$1003,$A330,Payments!$C$4:$C$1003))</f>
        <v/>
      </c>
      <c r="M330" s="21" t="str">
        <f t="shared" si="10"/>
        <v/>
      </c>
      <c r="N330" s="21" t="str">
        <f t="shared" si="11"/>
        <v/>
      </c>
      <c r="O330" s="22" t="str">
        <f>IF(OR($J330="",$B330=""),"",$J330+N(IFERROR(INDEX(Clients!$F$4:$F$203,MATCH($B330,Clients!$A$4:$A$203,0)),"")))</f>
        <v/>
      </c>
      <c r="P330" s="18" t="str">
        <f>IF(OR($O330="",N($M330)&lt;=0),"",MAX(0,Settings!$B$5-$O330))</f>
        <v/>
      </c>
      <c r="Q330" s="18" t="str">
        <f>IF($A330="","",IF(N($P330)&gt;0,"Payment overdue",IF(AND(ISNUMBER($G330),$G330&lt;Settings!$B$5,OR($H330="Lead",$H330="Proposal sent",$H330="In progress",$H330="On hold")),"Deadline passed",IF(AND($K330&lt;&gt;"",N($M330)&lt;=0),IF(N($N330)&gt;0,"Invoices paid","Paid in full"),""))))</f>
        <v/>
      </c>
      <c r="R330" s="17"/>
    </row>
    <row r="331" spans="1:18" x14ac:dyDescent="0.3">
      <c r="A331" s="17"/>
      <c r="B331" s="17"/>
      <c r="C331" s="18" t="str">
        <f>IF($B331="","",IFERROR(INDEX(Clients!$C$4:$C$203,MATCH($B331,Clients!$A$4:$A$203,0)),"")&amp;"")</f>
        <v/>
      </c>
      <c r="D331" s="17"/>
      <c r="E331" s="19"/>
      <c r="F331" s="20"/>
      <c r="G331" s="20"/>
      <c r="H331" s="17"/>
      <c r="I331" s="17"/>
      <c r="J331" s="20"/>
      <c r="K331" s="19"/>
      <c r="L331" s="21" t="str">
        <f>IF($A331="","",SUMIF(Payments!$B$4:$B$1003,$A331,Payments!$C$4:$C$1003))</f>
        <v/>
      </c>
      <c r="M331" s="21" t="str">
        <f t="shared" si="10"/>
        <v/>
      </c>
      <c r="N331" s="21" t="str">
        <f t="shared" si="11"/>
        <v/>
      </c>
      <c r="O331" s="22" t="str">
        <f>IF(OR($J331="",$B331=""),"",$J331+N(IFERROR(INDEX(Clients!$F$4:$F$203,MATCH($B331,Clients!$A$4:$A$203,0)),"")))</f>
        <v/>
      </c>
      <c r="P331" s="18" t="str">
        <f>IF(OR($O331="",N($M331)&lt;=0),"",MAX(0,Settings!$B$5-$O331))</f>
        <v/>
      </c>
      <c r="Q331" s="18" t="str">
        <f>IF($A331="","",IF(N($P331)&gt;0,"Payment overdue",IF(AND(ISNUMBER($G331),$G331&lt;Settings!$B$5,OR($H331="Lead",$H331="Proposal sent",$H331="In progress",$H331="On hold")),"Deadline passed",IF(AND($K331&lt;&gt;"",N($M331)&lt;=0),IF(N($N331)&gt;0,"Invoices paid","Paid in full"),""))))</f>
        <v/>
      </c>
      <c r="R331" s="17"/>
    </row>
    <row r="332" spans="1:18" x14ac:dyDescent="0.3">
      <c r="A332" s="17"/>
      <c r="B332" s="17"/>
      <c r="C332" s="18" t="str">
        <f>IF($B332="","",IFERROR(INDEX(Clients!$C$4:$C$203,MATCH($B332,Clients!$A$4:$A$203,0)),"")&amp;"")</f>
        <v/>
      </c>
      <c r="D332" s="17"/>
      <c r="E332" s="19"/>
      <c r="F332" s="20"/>
      <c r="G332" s="20"/>
      <c r="H332" s="17"/>
      <c r="I332" s="17"/>
      <c r="J332" s="20"/>
      <c r="K332" s="19"/>
      <c r="L332" s="21" t="str">
        <f>IF($A332="","",SUMIF(Payments!$B$4:$B$1003,$A332,Payments!$C$4:$C$1003))</f>
        <v/>
      </c>
      <c r="M332" s="21" t="str">
        <f t="shared" si="10"/>
        <v/>
      </c>
      <c r="N332" s="21" t="str">
        <f t="shared" si="11"/>
        <v/>
      </c>
      <c r="O332" s="22" t="str">
        <f>IF(OR($J332="",$B332=""),"",$J332+N(IFERROR(INDEX(Clients!$F$4:$F$203,MATCH($B332,Clients!$A$4:$A$203,0)),"")))</f>
        <v/>
      </c>
      <c r="P332" s="18" t="str">
        <f>IF(OR($O332="",N($M332)&lt;=0),"",MAX(0,Settings!$B$5-$O332))</f>
        <v/>
      </c>
      <c r="Q332" s="18" t="str">
        <f>IF($A332="","",IF(N($P332)&gt;0,"Payment overdue",IF(AND(ISNUMBER($G332),$G332&lt;Settings!$B$5,OR($H332="Lead",$H332="Proposal sent",$H332="In progress",$H332="On hold")),"Deadline passed",IF(AND($K332&lt;&gt;"",N($M332)&lt;=0),IF(N($N332)&gt;0,"Invoices paid","Paid in full"),""))))</f>
        <v/>
      </c>
      <c r="R332" s="17"/>
    </row>
    <row r="333" spans="1:18" x14ac:dyDescent="0.3">
      <c r="A333" s="17"/>
      <c r="B333" s="17"/>
      <c r="C333" s="18" t="str">
        <f>IF($B333="","",IFERROR(INDEX(Clients!$C$4:$C$203,MATCH($B333,Clients!$A$4:$A$203,0)),"")&amp;"")</f>
        <v/>
      </c>
      <c r="D333" s="17"/>
      <c r="E333" s="19"/>
      <c r="F333" s="20"/>
      <c r="G333" s="20"/>
      <c r="H333" s="17"/>
      <c r="I333" s="17"/>
      <c r="J333" s="20"/>
      <c r="K333" s="19"/>
      <c r="L333" s="21" t="str">
        <f>IF($A333="","",SUMIF(Payments!$B$4:$B$1003,$A333,Payments!$C$4:$C$1003))</f>
        <v/>
      </c>
      <c r="M333" s="21" t="str">
        <f t="shared" si="10"/>
        <v/>
      </c>
      <c r="N333" s="21" t="str">
        <f t="shared" si="11"/>
        <v/>
      </c>
      <c r="O333" s="22" t="str">
        <f>IF(OR($J333="",$B333=""),"",$J333+N(IFERROR(INDEX(Clients!$F$4:$F$203,MATCH($B333,Clients!$A$4:$A$203,0)),"")))</f>
        <v/>
      </c>
      <c r="P333" s="18" t="str">
        <f>IF(OR($O333="",N($M333)&lt;=0),"",MAX(0,Settings!$B$5-$O333))</f>
        <v/>
      </c>
      <c r="Q333" s="18" t="str">
        <f>IF($A333="","",IF(N($P333)&gt;0,"Payment overdue",IF(AND(ISNUMBER($G333),$G333&lt;Settings!$B$5,OR($H333="Lead",$H333="Proposal sent",$H333="In progress",$H333="On hold")),"Deadline passed",IF(AND($K333&lt;&gt;"",N($M333)&lt;=0),IF(N($N333)&gt;0,"Invoices paid","Paid in full"),""))))</f>
        <v/>
      </c>
      <c r="R333" s="17"/>
    </row>
    <row r="334" spans="1:18" x14ac:dyDescent="0.3">
      <c r="A334" s="17"/>
      <c r="B334" s="17"/>
      <c r="C334" s="18" t="str">
        <f>IF($B334="","",IFERROR(INDEX(Clients!$C$4:$C$203,MATCH($B334,Clients!$A$4:$A$203,0)),"")&amp;"")</f>
        <v/>
      </c>
      <c r="D334" s="17"/>
      <c r="E334" s="19"/>
      <c r="F334" s="20"/>
      <c r="G334" s="20"/>
      <c r="H334" s="17"/>
      <c r="I334" s="17"/>
      <c r="J334" s="20"/>
      <c r="K334" s="19"/>
      <c r="L334" s="21" t="str">
        <f>IF($A334="","",SUMIF(Payments!$B$4:$B$1003,$A334,Payments!$C$4:$C$1003))</f>
        <v/>
      </c>
      <c r="M334" s="21" t="str">
        <f t="shared" si="10"/>
        <v/>
      </c>
      <c r="N334" s="21" t="str">
        <f t="shared" si="11"/>
        <v/>
      </c>
      <c r="O334" s="22" t="str">
        <f>IF(OR($J334="",$B334=""),"",$J334+N(IFERROR(INDEX(Clients!$F$4:$F$203,MATCH($B334,Clients!$A$4:$A$203,0)),"")))</f>
        <v/>
      </c>
      <c r="P334" s="18" t="str">
        <f>IF(OR($O334="",N($M334)&lt;=0),"",MAX(0,Settings!$B$5-$O334))</f>
        <v/>
      </c>
      <c r="Q334" s="18" t="str">
        <f>IF($A334="","",IF(N($P334)&gt;0,"Payment overdue",IF(AND(ISNUMBER($G334),$G334&lt;Settings!$B$5,OR($H334="Lead",$H334="Proposal sent",$H334="In progress",$H334="On hold")),"Deadline passed",IF(AND($K334&lt;&gt;"",N($M334)&lt;=0),IF(N($N334)&gt;0,"Invoices paid","Paid in full"),""))))</f>
        <v/>
      </c>
      <c r="R334" s="17"/>
    </row>
    <row r="335" spans="1:18" x14ac:dyDescent="0.3">
      <c r="A335" s="17"/>
      <c r="B335" s="17"/>
      <c r="C335" s="18" t="str">
        <f>IF($B335="","",IFERROR(INDEX(Clients!$C$4:$C$203,MATCH($B335,Clients!$A$4:$A$203,0)),"")&amp;"")</f>
        <v/>
      </c>
      <c r="D335" s="17"/>
      <c r="E335" s="19"/>
      <c r="F335" s="20"/>
      <c r="G335" s="20"/>
      <c r="H335" s="17"/>
      <c r="I335" s="17"/>
      <c r="J335" s="20"/>
      <c r="K335" s="19"/>
      <c r="L335" s="21" t="str">
        <f>IF($A335="","",SUMIF(Payments!$B$4:$B$1003,$A335,Payments!$C$4:$C$1003))</f>
        <v/>
      </c>
      <c r="M335" s="21" t="str">
        <f t="shared" si="10"/>
        <v/>
      </c>
      <c r="N335" s="21" t="str">
        <f t="shared" si="11"/>
        <v/>
      </c>
      <c r="O335" s="22" t="str">
        <f>IF(OR($J335="",$B335=""),"",$J335+N(IFERROR(INDEX(Clients!$F$4:$F$203,MATCH($B335,Clients!$A$4:$A$203,0)),"")))</f>
        <v/>
      </c>
      <c r="P335" s="18" t="str">
        <f>IF(OR($O335="",N($M335)&lt;=0),"",MAX(0,Settings!$B$5-$O335))</f>
        <v/>
      </c>
      <c r="Q335" s="18" t="str">
        <f>IF($A335="","",IF(N($P335)&gt;0,"Payment overdue",IF(AND(ISNUMBER($G335),$G335&lt;Settings!$B$5,OR($H335="Lead",$H335="Proposal sent",$H335="In progress",$H335="On hold")),"Deadline passed",IF(AND($K335&lt;&gt;"",N($M335)&lt;=0),IF(N($N335)&gt;0,"Invoices paid","Paid in full"),""))))</f>
        <v/>
      </c>
      <c r="R335" s="17"/>
    </row>
    <row r="336" spans="1:18" x14ac:dyDescent="0.3">
      <c r="A336" s="17"/>
      <c r="B336" s="17"/>
      <c r="C336" s="18" t="str">
        <f>IF($B336="","",IFERROR(INDEX(Clients!$C$4:$C$203,MATCH($B336,Clients!$A$4:$A$203,0)),"")&amp;"")</f>
        <v/>
      </c>
      <c r="D336" s="17"/>
      <c r="E336" s="19"/>
      <c r="F336" s="20"/>
      <c r="G336" s="20"/>
      <c r="H336" s="17"/>
      <c r="I336" s="17"/>
      <c r="J336" s="20"/>
      <c r="K336" s="19"/>
      <c r="L336" s="21" t="str">
        <f>IF($A336="","",SUMIF(Payments!$B$4:$B$1003,$A336,Payments!$C$4:$C$1003))</f>
        <v/>
      </c>
      <c r="M336" s="21" t="str">
        <f t="shared" si="10"/>
        <v/>
      </c>
      <c r="N336" s="21" t="str">
        <f t="shared" si="11"/>
        <v/>
      </c>
      <c r="O336" s="22" t="str">
        <f>IF(OR($J336="",$B336=""),"",$J336+N(IFERROR(INDEX(Clients!$F$4:$F$203,MATCH($B336,Clients!$A$4:$A$203,0)),"")))</f>
        <v/>
      </c>
      <c r="P336" s="18" t="str">
        <f>IF(OR($O336="",N($M336)&lt;=0),"",MAX(0,Settings!$B$5-$O336))</f>
        <v/>
      </c>
      <c r="Q336" s="18" t="str">
        <f>IF($A336="","",IF(N($P336)&gt;0,"Payment overdue",IF(AND(ISNUMBER($G336),$G336&lt;Settings!$B$5,OR($H336="Lead",$H336="Proposal sent",$H336="In progress",$H336="On hold")),"Deadline passed",IF(AND($K336&lt;&gt;"",N($M336)&lt;=0),IF(N($N336)&gt;0,"Invoices paid","Paid in full"),""))))</f>
        <v/>
      </c>
      <c r="R336" s="17"/>
    </row>
    <row r="337" spans="1:18" x14ac:dyDescent="0.3">
      <c r="A337" s="17"/>
      <c r="B337" s="17"/>
      <c r="C337" s="18" t="str">
        <f>IF($B337="","",IFERROR(INDEX(Clients!$C$4:$C$203,MATCH($B337,Clients!$A$4:$A$203,0)),"")&amp;"")</f>
        <v/>
      </c>
      <c r="D337" s="17"/>
      <c r="E337" s="19"/>
      <c r="F337" s="20"/>
      <c r="G337" s="20"/>
      <c r="H337" s="17"/>
      <c r="I337" s="17"/>
      <c r="J337" s="20"/>
      <c r="K337" s="19"/>
      <c r="L337" s="21" t="str">
        <f>IF($A337="","",SUMIF(Payments!$B$4:$B$1003,$A337,Payments!$C$4:$C$1003))</f>
        <v/>
      </c>
      <c r="M337" s="21" t="str">
        <f t="shared" si="10"/>
        <v/>
      </c>
      <c r="N337" s="21" t="str">
        <f t="shared" si="11"/>
        <v/>
      </c>
      <c r="O337" s="22" t="str">
        <f>IF(OR($J337="",$B337=""),"",$J337+N(IFERROR(INDEX(Clients!$F$4:$F$203,MATCH($B337,Clients!$A$4:$A$203,0)),"")))</f>
        <v/>
      </c>
      <c r="P337" s="18" t="str">
        <f>IF(OR($O337="",N($M337)&lt;=0),"",MAX(0,Settings!$B$5-$O337))</f>
        <v/>
      </c>
      <c r="Q337" s="18" t="str">
        <f>IF($A337="","",IF(N($P337)&gt;0,"Payment overdue",IF(AND(ISNUMBER($G337),$G337&lt;Settings!$B$5,OR($H337="Lead",$H337="Proposal sent",$H337="In progress",$H337="On hold")),"Deadline passed",IF(AND($K337&lt;&gt;"",N($M337)&lt;=0),IF(N($N337)&gt;0,"Invoices paid","Paid in full"),""))))</f>
        <v/>
      </c>
      <c r="R337" s="17"/>
    </row>
    <row r="338" spans="1:18" x14ac:dyDescent="0.3">
      <c r="A338" s="17"/>
      <c r="B338" s="17"/>
      <c r="C338" s="18" t="str">
        <f>IF($B338="","",IFERROR(INDEX(Clients!$C$4:$C$203,MATCH($B338,Clients!$A$4:$A$203,0)),"")&amp;"")</f>
        <v/>
      </c>
      <c r="D338" s="17"/>
      <c r="E338" s="19"/>
      <c r="F338" s="20"/>
      <c r="G338" s="20"/>
      <c r="H338" s="17"/>
      <c r="I338" s="17"/>
      <c r="J338" s="20"/>
      <c r="K338" s="19"/>
      <c r="L338" s="21" t="str">
        <f>IF($A338="","",SUMIF(Payments!$B$4:$B$1003,$A338,Payments!$C$4:$C$1003))</f>
        <v/>
      </c>
      <c r="M338" s="21" t="str">
        <f t="shared" si="10"/>
        <v/>
      </c>
      <c r="N338" s="21" t="str">
        <f t="shared" si="11"/>
        <v/>
      </c>
      <c r="O338" s="22" t="str">
        <f>IF(OR($J338="",$B338=""),"",$J338+N(IFERROR(INDEX(Clients!$F$4:$F$203,MATCH($B338,Clients!$A$4:$A$203,0)),"")))</f>
        <v/>
      </c>
      <c r="P338" s="18" t="str">
        <f>IF(OR($O338="",N($M338)&lt;=0),"",MAX(0,Settings!$B$5-$O338))</f>
        <v/>
      </c>
      <c r="Q338" s="18" t="str">
        <f>IF($A338="","",IF(N($P338)&gt;0,"Payment overdue",IF(AND(ISNUMBER($G338),$G338&lt;Settings!$B$5,OR($H338="Lead",$H338="Proposal sent",$H338="In progress",$H338="On hold")),"Deadline passed",IF(AND($K338&lt;&gt;"",N($M338)&lt;=0),IF(N($N338)&gt;0,"Invoices paid","Paid in full"),""))))</f>
        <v/>
      </c>
      <c r="R338" s="17"/>
    </row>
    <row r="339" spans="1:18" x14ac:dyDescent="0.3">
      <c r="A339" s="17"/>
      <c r="B339" s="17"/>
      <c r="C339" s="18" t="str">
        <f>IF($B339="","",IFERROR(INDEX(Clients!$C$4:$C$203,MATCH($B339,Clients!$A$4:$A$203,0)),"")&amp;"")</f>
        <v/>
      </c>
      <c r="D339" s="17"/>
      <c r="E339" s="19"/>
      <c r="F339" s="20"/>
      <c r="G339" s="20"/>
      <c r="H339" s="17"/>
      <c r="I339" s="17"/>
      <c r="J339" s="20"/>
      <c r="K339" s="19"/>
      <c r="L339" s="21" t="str">
        <f>IF($A339="","",SUMIF(Payments!$B$4:$B$1003,$A339,Payments!$C$4:$C$1003))</f>
        <v/>
      </c>
      <c r="M339" s="21" t="str">
        <f t="shared" si="10"/>
        <v/>
      </c>
      <c r="N339" s="21" t="str">
        <f t="shared" si="11"/>
        <v/>
      </c>
      <c r="O339" s="22" t="str">
        <f>IF(OR($J339="",$B339=""),"",$J339+N(IFERROR(INDEX(Clients!$F$4:$F$203,MATCH($B339,Clients!$A$4:$A$203,0)),"")))</f>
        <v/>
      </c>
      <c r="P339" s="18" t="str">
        <f>IF(OR($O339="",N($M339)&lt;=0),"",MAX(0,Settings!$B$5-$O339))</f>
        <v/>
      </c>
      <c r="Q339" s="18" t="str">
        <f>IF($A339="","",IF(N($P339)&gt;0,"Payment overdue",IF(AND(ISNUMBER($G339),$G339&lt;Settings!$B$5,OR($H339="Lead",$H339="Proposal sent",$H339="In progress",$H339="On hold")),"Deadline passed",IF(AND($K339&lt;&gt;"",N($M339)&lt;=0),IF(N($N339)&gt;0,"Invoices paid","Paid in full"),""))))</f>
        <v/>
      </c>
      <c r="R339" s="17"/>
    </row>
    <row r="340" spans="1:18" x14ac:dyDescent="0.3">
      <c r="A340" s="17"/>
      <c r="B340" s="17"/>
      <c r="C340" s="18" t="str">
        <f>IF($B340="","",IFERROR(INDEX(Clients!$C$4:$C$203,MATCH($B340,Clients!$A$4:$A$203,0)),"")&amp;"")</f>
        <v/>
      </c>
      <c r="D340" s="17"/>
      <c r="E340" s="19"/>
      <c r="F340" s="20"/>
      <c r="G340" s="20"/>
      <c r="H340" s="17"/>
      <c r="I340" s="17"/>
      <c r="J340" s="20"/>
      <c r="K340" s="19"/>
      <c r="L340" s="21" t="str">
        <f>IF($A340="","",SUMIF(Payments!$B$4:$B$1003,$A340,Payments!$C$4:$C$1003))</f>
        <v/>
      </c>
      <c r="M340" s="21" t="str">
        <f t="shared" si="10"/>
        <v/>
      </c>
      <c r="N340" s="21" t="str">
        <f t="shared" si="11"/>
        <v/>
      </c>
      <c r="O340" s="22" t="str">
        <f>IF(OR($J340="",$B340=""),"",$J340+N(IFERROR(INDEX(Clients!$F$4:$F$203,MATCH($B340,Clients!$A$4:$A$203,0)),"")))</f>
        <v/>
      </c>
      <c r="P340" s="18" t="str">
        <f>IF(OR($O340="",N($M340)&lt;=0),"",MAX(0,Settings!$B$5-$O340))</f>
        <v/>
      </c>
      <c r="Q340" s="18" t="str">
        <f>IF($A340="","",IF(N($P340)&gt;0,"Payment overdue",IF(AND(ISNUMBER($G340),$G340&lt;Settings!$B$5,OR($H340="Lead",$H340="Proposal sent",$H340="In progress",$H340="On hold")),"Deadline passed",IF(AND($K340&lt;&gt;"",N($M340)&lt;=0),IF(N($N340)&gt;0,"Invoices paid","Paid in full"),""))))</f>
        <v/>
      </c>
      <c r="R340" s="17"/>
    </row>
    <row r="341" spans="1:18" x14ac:dyDescent="0.3">
      <c r="A341" s="17"/>
      <c r="B341" s="17"/>
      <c r="C341" s="18" t="str">
        <f>IF($B341="","",IFERROR(INDEX(Clients!$C$4:$C$203,MATCH($B341,Clients!$A$4:$A$203,0)),"")&amp;"")</f>
        <v/>
      </c>
      <c r="D341" s="17"/>
      <c r="E341" s="19"/>
      <c r="F341" s="20"/>
      <c r="G341" s="20"/>
      <c r="H341" s="17"/>
      <c r="I341" s="17"/>
      <c r="J341" s="20"/>
      <c r="K341" s="19"/>
      <c r="L341" s="21" t="str">
        <f>IF($A341="","",SUMIF(Payments!$B$4:$B$1003,$A341,Payments!$C$4:$C$1003))</f>
        <v/>
      </c>
      <c r="M341" s="21" t="str">
        <f t="shared" si="10"/>
        <v/>
      </c>
      <c r="N341" s="21" t="str">
        <f t="shared" si="11"/>
        <v/>
      </c>
      <c r="O341" s="22" t="str">
        <f>IF(OR($J341="",$B341=""),"",$J341+N(IFERROR(INDEX(Clients!$F$4:$F$203,MATCH($B341,Clients!$A$4:$A$203,0)),"")))</f>
        <v/>
      </c>
      <c r="P341" s="18" t="str">
        <f>IF(OR($O341="",N($M341)&lt;=0),"",MAX(0,Settings!$B$5-$O341))</f>
        <v/>
      </c>
      <c r="Q341" s="18" t="str">
        <f>IF($A341="","",IF(N($P341)&gt;0,"Payment overdue",IF(AND(ISNUMBER($G341),$G341&lt;Settings!$B$5,OR($H341="Lead",$H341="Proposal sent",$H341="In progress",$H341="On hold")),"Deadline passed",IF(AND($K341&lt;&gt;"",N($M341)&lt;=0),IF(N($N341)&gt;0,"Invoices paid","Paid in full"),""))))</f>
        <v/>
      </c>
      <c r="R341" s="17"/>
    </row>
    <row r="342" spans="1:18" x14ac:dyDescent="0.3">
      <c r="A342" s="17"/>
      <c r="B342" s="17"/>
      <c r="C342" s="18" t="str">
        <f>IF($B342="","",IFERROR(INDEX(Clients!$C$4:$C$203,MATCH($B342,Clients!$A$4:$A$203,0)),"")&amp;"")</f>
        <v/>
      </c>
      <c r="D342" s="17"/>
      <c r="E342" s="19"/>
      <c r="F342" s="20"/>
      <c r="G342" s="20"/>
      <c r="H342" s="17"/>
      <c r="I342" s="17"/>
      <c r="J342" s="20"/>
      <c r="K342" s="19"/>
      <c r="L342" s="21" t="str">
        <f>IF($A342="","",SUMIF(Payments!$B$4:$B$1003,$A342,Payments!$C$4:$C$1003))</f>
        <v/>
      </c>
      <c r="M342" s="21" t="str">
        <f t="shared" si="10"/>
        <v/>
      </c>
      <c r="N342" s="21" t="str">
        <f t="shared" si="11"/>
        <v/>
      </c>
      <c r="O342" s="22" t="str">
        <f>IF(OR($J342="",$B342=""),"",$J342+N(IFERROR(INDEX(Clients!$F$4:$F$203,MATCH($B342,Clients!$A$4:$A$203,0)),"")))</f>
        <v/>
      </c>
      <c r="P342" s="18" t="str">
        <f>IF(OR($O342="",N($M342)&lt;=0),"",MAX(0,Settings!$B$5-$O342))</f>
        <v/>
      </c>
      <c r="Q342" s="18" t="str">
        <f>IF($A342="","",IF(N($P342)&gt;0,"Payment overdue",IF(AND(ISNUMBER($G342),$G342&lt;Settings!$B$5,OR($H342="Lead",$H342="Proposal sent",$H342="In progress",$H342="On hold")),"Deadline passed",IF(AND($K342&lt;&gt;"",N($M342)&lt;=0),IF(N($N342)&gt;0,"Invoices paid","Paid in full"),""))))</f>
        <v/>
      </c>
      <c r="R342" s="17"/>
    </row>
    <row r="343" spans="1:18" x14ac:dyDescent="0.3">
      <c r="A343" s="17"/>
      <c r="B343" s="17"/>
      <c r="C343" s="18" t="str">
        <f>IF($B343="","",IFERROR(INDEX(Clients!$C$4:$C$203,MATCH($B343,Clients!$A$4:$A$203,0)),"")&amp;"")</f>
        <v/>
      </c>
      <c r="D343" s="17"/>
      <c r="E343" s="19"/>
      <c r="F343" s="20"/>
      <c r="G343" s="20"/>
      <c r="H343" s="17"/>
      <c r="I343" s="17"/>
      <c r="J343" s="20"/>
      <c r="K343" s="19"/>
      <c r="L343" s="21" t="str">
        <f>IF($A343="","",SUMIF(Payments!$B$4:$B$1003,$A343,Payments!$C$4:$C$1003))</f>
        <v/>
      </c>
      <c r="M343" s="21" t="str">
        <f t="shared" si="10"/>
        <v/>
      </c>
      <c r="N343" s="21" t="str">
        <f t="shared" si="11"/>
        <v/>
      </c>
      <c r="O343" s="22" t="str">
        <f>IF(OR($J343="",$B343=""),"",$J343+N(IFERROR(INDEX(Clients!$F$4:$F$203,MATCH($B343,Clients!$A$4:$A$203,0)),"")))</f>
        <v/>
      </c>
      <c r="P343" s="18" t="str">
        <f>IF(OR($O343="",N($M343)&lt;=0),"",MAX(0,Settings!$B$5-$O343))</f>
        <v/>
      </c>
      <c r="Q343" s="18" t="str">
        <f>IF($A343="","",IF(N($P343)&gt;0,"Payment overdue",IF(AND(ISNUMBER($G343),$G343&lt;Settings!$B$5,OR($H343="Lead",$H343="Proposal sent",$H343="In progress",$H343="On hold")),"Deadline passed",IF(AND($K343&lt;&gt;"",N($M343)&lt;=0),IF(N($N343)&gt;0,"Invoices paid","Paid in full"),""))))</f>
        <v/>
      </c>
      <c r="R343" s="17"/>
    </row>
    <row r="344" spans="1:18" x14ac:dyDescent="0.3">
      <c r="A344" s="17"/>
      <c r="B344" s="17"/>
      <c r="C344" s="18" t="str">
        <f>IF($B344="","",IFERROR(INDEX(Clients!$C$4:$C$203,MATCH($B344,Clients!$A$4:$A$203,0)),"")&amp;"")</f>
        <v/>
      </c>
      <c r="D344" s="17"/>
      <c r="E344" s="19"/>
      <c r="F344" s="20"/>
      <c r="G344" s="20"/>
      <c r="H344" s="17"/>
      <c r="I344" s="17"/>
      <c r="J344" s="20"/>
      <c r="K344" s="19"/>
      <c r="L344" s="21" t="str">
        <f>IF($A344="","",SUMIF(Payments!$B$4:$B$1003,$A344,Payments!$C$4:$C$1003))</f>
        <v/>
      </c>
      <c r="M344" s="21" t="str">
        <f t="shared" si="10"/>
        <v/>
      </c>
      <c r="N344" s="21" t="str">
        <f t="shared" si="11"/>
        <v/>
      </c>
      <c r="O344" s="22" t="str">
        <f>IF(OR($J344="",$B344=""),"",$J344+N(IFERROR(INDEX(Clients!$F$4:$F$203,MATCH($B344,Clients!$A$4:$A$203,0)),"")))</f>
        <v/>
      </c>
      <c r="P344" s="18" t="str">
        <f>IF(OR($O344="",N($M344)&lt;=0),"",MAX(0,Settings!$B$5-$O344))</f>
        <v/>
      </c>
      <c r="Q344" s="18" t="str">
        <f>IF($A344="","",IF(N($P344)&gt;0,"Payment overdue",IF(AND(ISNUMBER($G344),$G344&lt;Settings!$B$5,OR($H344="Lead",$H344="Proposal sent",$H344="In progress",$H344="On hold")),"Deadline passed",IF(AND($K344&lt;&gt;"",N($M344)&lt;=0),IF(N($N344)&gt;0,"Invoices paid","Paid in full"),""))))</f>
        <v/>
      </c>
      <c r="R344" s="17"/>
    </row>
    <row r="345" spans="1:18" x14ac:dyDescent="0.3">
      <c r="A345" s="17"/>
      <c r="B345" s="17"/>
      <c r="C345" s="18" t="str">
        <f>IF($B345="","",IFERROR(INDEX(Clients!$C$4:$C$203,MATCH($B345,Clients!$A$4:$A$203,0)),"")&amp;"")</f>
        <v/>
      </c>
      <c r="D345" s="17"/>
      <c r="E345" s="19"/>
      <c r="F345" s="20"/>
      <c r="G345" s="20"/>
      <c r="H345" s="17"/>
      <c r="I345" s="17"/>
      <c r="J345" s="20"/>
      <c r="K345" s="19"/>
      <c r="L345" s="21" t="str">
        <f>IF($A345="","",SUMIF(Payments!$B$4:$B$1003,$A345,Payments!$C$4:$C$1003))</f>
        <v/>
      </c>
      <c r="M345" s="21" t="str">
        <f t="shared" si="10"/>
        <v/>
      </c>
      <c r="N345" s="21" t="str">
        <f t="shared" si="11"/>
        <v/>
      </c>
      <c r="O345" s="22" t="str">
        <f>IF(OR($J345="",$B345=""),"",$J345+N(IFERROR(INDEX(Clients!$F$4:$F$203,MATCH($B345,Clients!$A$4:$A$203,0)),"")))</f>
        <v/>
      </c>
      <c r="P345" s="18" t="str">
        <f>IF(OR($O345="",N($M345)&lt;=0),"",MAX(0,Settings!$B$5-$O345))</f>
        <v/>
      </c>
      <c r="Q345" s="18" t="str">
        <f>IF($A345="","",IF(N($P345)&gt;0,"Payment overdue",IF(AND(ISNUMBER($G345),$G345&lt;Settings!$B$5,OR($H345="Lead",$H345="Proposal sent",$H345="In progress",$H345="On hold")),"Deadline passed",IF(AND($K345&lt;&gt;"",N($M345)&lt;=0),IF(N($N345)&gt;0,"Invoices paid","Paid in full"),""))))</f>
        <v/>
      </c>
      <c r="R345" s="17"/>
    </row>
    <row r="346" spans="1:18" x14ac:dyDescent="0.3">
      <c r="A346" s="17"/>
      <c r="B346" s="17"/>
      <c r="C346" s="18" t="str">
        <f>IF($B346="","",IFERROR(INDEX(Clients!$C$4:$C$203,MATCH($B346,Clients!$A$4:$A$203,0)),"")&amp;"")</f>
        <v/>
      </c>
      <c r="D346" s="17"/>
      <c r="E346" s="19"/>
      <c r="F346" s="20"/>
      <c r="G346" s="20"/>
      <c r="H346" s="17"/>
      <c r="I346" s="17"/>
      <c r="J346" s="20"/>
      <c r="K346" s="19"/>
      <c r="L346" s="21" t="str">
        <f>IF($A346="","",SUMIF(Payments!$B$4:$B$1003,$A346,Payments!$C$4:$C$1003))</f>
        <v/>
      </c>
      <c r="M346" s="21" t="str">
        <f t="shared" si="10"/>
        <v/>
      </c>
      <c r="N346" s="21" t="str">
        <f t="shared" si="11"/>
        <v/>
      </c>
      <c r="O346" s="22" t="str">
        <f>IF(OR($J346="",$B346=""),"",$J346+N(IFERROR(INDEX(Clients!$F$4:$F$203,MATCH($B346,Clients!$A$4:$A$203,0)),"")))</f>
        <v/>
      </c>
      <c r="P346" s="18" t="str">
        <f>IF(OR($O346="",N($M346)&lt;=0),"",MAX(0,Settings!$B$5-$O346))</f>
        <v/>
      </c>
      <c r="Q346" s="18" t="str">
        <f>IF($A346="","",IF(N($P346)&gt;0,"Payment overdue",IF(AND(ISNUMBER($G346),$G346&lt;Settings!$B$5,OR($H346="Lead",$H346="Proposal sent",$H346="In progress",$H346="On hold")),"Deadline passed",IF(AND($K346&lt;&gt;"",N($M346)&lt;=0),IF(N($N346)&gt;0,"Invoices paid","Paid in full"),""))))</f>
        <v/>
      </c>
      <c r="R346" s="17"/>
    </row>
    <row r="347" spans="1:18" x14ac:dyDescent="0.3">
      <c r="A347" s="17"/>
      <c r="B347" s="17"/>
      <c r="C347" s="18" t="str">
        <f>IF($B347="","",IFERROR(INDEX(Clients!$C$4:$C$203,MATCH($B347,Clients!$A$4:$A$203,0)),"")&amp;"")</f>
        <v/>
      </c>
      <c r="D347" s="17"/>
      <c r="E347" s="19"/>
      <c r="F347" s="20"/>
      <c r="G347" s="20"/>
      <c r="H347" s="17"/>
      <c r="I347" s="17"/>
      <c r="J347" s="20"/>
      <c r="K347" s="19"/>
      <c r="L347" s="21" t="str">
        <f>IF($A347="","",SUMIF(Payments!$B$4:$B$1003,$A347,Payments!$C$4:$C$1003))</f>
        <v/>
      </c>
      <c r="M347" s="21" t="str">
        <f t="shared" si="10"/>
        <v/>
      </c>
      <c r="N347" s="21" t="str">
        <f t="shared" si="11"/>
        <v/>
      </c>
      <c r="O347" s="22" t="str">
        <f>IF(OR($J347="",$B347=""),"",$J347+N(IFERROR(INDEX(Clients!$F$4:$F$203,MATCH($B347,Clients!$A$4:$A$203,0)),"")))</f>
        <v/>
      </c>
      <c r="P347" s="18" t="str">
        <f>IF(OR($O347="",N($M347)&lt;=0),"",MAX(0,Settings!$B$5-$O347))</f>
        <v/>
      </c>
      <c r="Q347" s="18" t="str">
        <f>IF($A347="","",IF(N($P347)&gt;0,"Payment overdue",IF(AND(ISNUMBER($G347),$G347&lt;Settings!$B$5,OR($H347="Lead",$H347="Proposal sent",$H347="In progress",$H347="On hold")),"Deadline passed",IF(AND($K347&lt;&gt;"",N($M347)&lt;=0),IF(N($N347)&gt;0,"Invoices paid","Paid in full"),""))))</f>
        <v/>
      </c>
      <c r="R347" s="17"/>
    </row>
    <row r="348" spans="1:18" x14ac:dyDescent="0.3">
      <c r="A348" s="17"/>
      <c r="B348" s="17"/>
      <c r="C348" s="18" t="str">
        <f>IF($B348="","",IFERROR(INDEX(Clients!$C$4:$C$203,MATCH($B348,Clients!$A$4:$A$203,0)),"")&amp;"")</f>
        <v/>
      </c>
      <c r="D348" s="17"/>
      <c r="E348" s="19"/>
      <c r="F348" s="20"/>
      <c r="G348" s="20"/>
      <c r="H348" s="17"/>
      <c r="I348" s="17"/>
      <c r="J348" s="20"/>
      <c r="K348" s="19"/>
      <c r="L348" s="21" t="str">
        <f>IF($A348="","",SUMIF(Payments!$B$4:$B$1003,$A348,Payments!$C$4:$C$1003))</f>
        <v/>
      </c>
      <c r="M348" s="21" t="str">
        <f t="shared" si="10"/>
        <v/>
      </c>
      <c r="N348" s="21" t="str">
        <f t="shared" si="11"/>
        <v/>
      </c>
      <c r="O348" s="22" t="str">
        <f>IF(OR($J348="",$B348=""),"",$J348+N(IFERROR(INDEX(Clients!$F$4:$F$203,MATCH($B348,Clients!$A$4:$A$203,0)),"")))</f>
        <v/>
      </c>
      <c r="P348" s="18" t="str">
        <f>IF(OR($O348="",N($M348)&lt;=0),"",MAX(0,Settings!$B$5-$O348))</f>
        <v/>
      </c>
      <c r="Q348" s="18" t="str">
        <f>IF($A348="","",IF(N($P348)&gt;0,"Payment overdue",IF(AND(ISNUMBER($G348),$G348&lt;Settings!$B$5,OR($H348="Lead",$H348="Proposal sent",$H348="In progress",$H348="On hold")),"Deadline passed",IF(AND($K348&lt;&gt;"",N($M348)&lt;=0),IF(N($N348)&gt;0,"Invoices paid","Paid in full"),""))))</f>
        <v/>
      </c>
      <c r="R348" s="17"/>
    </row>
    <row r="349" spans="1:18" x14ac:dyDescent="0.3">
      <c r="A349" s="17"/>
      <c r="B349" s="17"/>
      <c r="C349" s="18" t="str">
        <f>IF($B349="","",IFERROR(INDEX(Clients!$C$4:$C$203,MATCH($B349,Clients!$A$4:$A$203,0)),"")&amp;"")</f>
        <v/>
      </c>
      <c r="D349" s="17"/>
      <c r="E349" s="19"/>
      <c r="F349" s="20"/>
      <c r="G349" s="20"/>
      <c r="H349" s="17"/>
      <c r="I349" s="17"/>
      <c r="J349" s="20"/>
      <c r="K349" s="19"/>
      <c r="L349" s="21" t="str">
        <f>IF($A349="","",SUMIF(Payments!$B$4:$B$1003,$A349,Payments!$C$4:$C$1003))</f>
        <v/>
      </c>
      <c r="M349" s="21" t="str">
        <f t="shared" si="10"/>
        <v/>
      </c>
      <c r="N349" s="21" t="str">
        <f t="shared" si="11"/>
        <v/>
      </c>
      <c r="O349" s="22" t="str">
        <f>IF(OR($J349="",$B349=""),"",$J349+N(IFERROR(INDEX(Clients!$F$4:$F$203,MATCH($B349,Clients!$A$4:$A$203,0)),"")))</f>
        <v/>
      </c>
      <c r="P349" s="18" t="str">
        <f>IF(OR($O349="",N($M349)&lt;=0),"",MAX(0,Settings!$B$5-$O349))</f>
        <v/>
      </c>
      <c r="Q349" s="18" t="str">
        <f>IF($A349="","",IF(N($P349)&gt;0,"Payment overdue",IF(AND(ISNUMBER($G349),$G349&lt;Settings!$B$5,OR($H349="Lead",$H349="Proposal sent",$H349="In progress",$H349="On hold")),"Deadline passed",IF(AND($K349&lt;&gt;"",N($M349)&lt;=0),IF(N($N349)&gt;0,"Invoices paid","Paid in full"),""))))</f>
        <v/>
      </c>
      <c r="R349" s="17"/>
    </row>
    <row r="350" spans="1:18" x14ac:dyDescent="0.3">
      <c r="A350" s="17"/>
      <c r="B350" s="17"/>
      <c r="C350" s="18" t="str">
        <f>IF($B350="","",IFERROR(INDEX(Clients!$C$4:$C$203,MATCH($B350,Clients!$A$4:$A$203,0)),"")&amp;"")</f>
        <v/>
      </c>
      <c r="D350" s="17"/>
      <c r="E350" s="19"/>
      <c r="F350" s="20"/>
      <c r="G350" s="20"/>
      <c r="H350" s="17"/>
      <c r="I350" s="17"/>
      <c r="J350" s="20"/>
      <c r="K350" s="19"/>
      <c r="L350" s="21" t="str">
        <f>IF($A350="","",SUMIF(Payments!$B$4:$B$1003,$A350,Payments!$C$4:$C$1003))</f>
        <v/>
      </c>
      <c r="M350" s="21" t="str">
        <f t="shared" si="10"/>
        <v/>
      </c>
      <c r="N350" s="21" t="str">
        <f t="shared" si="11"/>
        <v/>
      </c>
      <c r="O350" s="22" t="str">
        <f>IF(OR($J350="",$B350=""),"",$J350+N(IFERROR(INDEX(Clients!$F$4:$F$203,MATCH($B350,Clients!$A$4:$A$203,0)),"")))</f>
        <v/>
      </c>
      <c r="P350" s="18" t="str">
        <f>IF(OR($O350="",N($M350)&lt;=0),"",MAX(0,Settings!$B$5-$O350))</f>
        <v/>
      </c>
      <c r="Q350" s="18" t="str">
        <f>IF($A350="","",IF(N($P350)&gt;0,"Payment overdue",IF(AND(ISNUMBER($G350),$G350&lt;Settings!$B$5,OR($H350="Lead",$H350="Proposal sent",$H350="In progress",$H350="On hold")),"Deadline passed",IF(AND($K350&lt;&gt;"",N($M350)&lt;=0),IF(N($N350)&gt;0,"Invoices paid","Paid in full"),""))))</f>
        <v/>
      </c>
      <c r="R350" s="17"/>
    </row>
    <row r="351" spans="1:18" x14ac:dyDescent="0.3">
      <c r="A351" s="17"/>
      <c r="B351" s="17"/>
      <c r="C351" s="18" t="str">
        <f>IF($B351="","",IFERROR(INDEX(Clients!$C$4:$C$203,MATCH($B351,Clients!$A$4:$A$203,0)),"")&amp;"")</f>
        <v/>
      </c>
      <c r="D351" s="17"/>
      <c r="E351" s="19"/>
      <c r="F351" s="20"/>
      <c r="G351" s="20"/>
      <c r="H351" s="17"/>
      <c r="I351" s="17"/>
      <c r="J351" s="20"/>
      <c r="K351" s="19"/>
      <c r="L351" s="21" t="str">
        <f>IF($A351="","",SUMIF(Payments!$B$4:$B$1003,$A351,Payments!$C$4:$C$1003))</f>
        <v/>
      </c>
      <c r="M351" s="21" t="str">
        <f t="shared" si="10"/>
        <v/>
      </c>
      <c r="N351" s="21" t="str">
        <f t="shared" si="11"/>
        <v/>
      </c>
      <c r="O351" s="22" t="str">
        <f>IF(OR($J351="",$B351=""),"",$J351+N(IFERROR(INDEX(Clients!$F$4:$F$203,MATCH($B351,Clients!$A$4:$A$203,0)),"")))</f>
        <v/>
      </c>
      <c r="P351" s="18" t="str">
        <f>IF(OR($O351="",N($M351)&lt;=0),"",MAX(0,Settings!$B$5-$O351))</f>
        <v/>
      </c>
      <c r="Q351" s="18" t="str">
        <f>IF($A351="","",IF(N($P351)&gt;0,"Payment overdue",IF(AND(ISNUMBER($G351),$G351&lt;Settings!$B$5,OR($H351="Lead",$H351="Proposal sent",$H351="In progress",$H351="On hold")),"Deadline passed",IF(AND($K351&lt;&gt;"",N($M351)&lt;=0),IF(N($N351)&gt;0,"Invoices paid","Paid in full"),""))))</f>
        <v/>
      </c>
      <c r="R351" s="17"/>
    </row>
    <row r="352" spans="1:18" x14ac:dyDescent="0.3">
      <c r="A352" s="17"/>
      <c r="B352" s="17"/>
      <c r="C352" s="18" t="str">
        <f>IF($B352="","",IFERROR(INDEX(Clients!$C$4:$C$203,MATCH($B352,Clients!$A$4:$A$203,0)),"")&amp;"")</f>
        <v/>
      </c>
      <c r="D352" s="17"/>
      <c r="E352" s="19"/>
      <c r="F352" s="20"/>
      <c r="G352" s="20"/>
      <c r="H352" s="17"/>
      <c r="I352" s="17"/>
      <c r="J352" s="20"/>
      <c r="K352" s="19"/>
      <c r="L352" s="21" t="str">
        <f>IF($A352="","",SUMIF(Payments!$B$4:$B$1003,$A352,Payments!$C$4:$C$1003))</f>
        <v/>
      </c>
      <c r="M352" s="21" t="str">
        <f t="shared" si="10"/>
        <v/>
      </c>
      <c r="N352" s="21" t="str">
        <f t="shared" si="11"/>
        <v/>
      </c>
      <c r="O352" s="22" t="str">
        <f>IF(OR($J352="",$B352=""),"",$J352+N(IFERROR(INDEX(Clients!$F$4:$F$203,MATCH($B352,Clients!$A$4:$A$203,0)),"")))</f>
        <v/>
      </c>
      <c r="P352" s="18" t="str">
        <f>IF(OR($O352="",N($M352)&lt;=0),"",MAX(0,Settings!$B$5-$O352))</f>
        <v/>
      </c>
      <c r="Q352" s="18" t="str">
        <f>IF($A352="","",IF(N($P352)&gt;0,"Payment overdue",IF(AND(ISNUMBER($G352),$G352&lt;Settings!$B$5,OR($H352="Lead",$H352="Proposal sent",$H352="In progress",$H352="On hold")),"Deadline passed",IF(AND($K352&lt;&gt;"",N($M352)&lt;=0),IF(N($N352)&gt;0,"Invoices paid","Paid in full"),""))))</f>
        <v/>
      </c>
      <c r="R352" s="17"/>
    </row>
    <row r="353" spans="1:18" x14ac:dyDescent="0.3">
      <c r="A353" s="17"/>
      <c r="B353" s="17"/>
      <c r="C353" s="18" t="str">
        <f>IF($B353="","",IFERROR(INDEX(Clients!$C$4:$C$203,MATCH($B353,Clients!$A$4:$A$203,0)),"")&amp;"")</f>
        <v/>
      </c>
      <c r="D353" s="17"/>
      <c r="E353" s="19"/>
      <c r="F353" s="20"/>
      <c r="G353" s="20"/>
      <c r="H353" s="17"/>
      <c r="I353" s="17"/>
      <c r="J353" s="20"/>
      <c r="K353" s="19"/>
      <c r="L353" s="21" t="str">
        <f>IF($A353="","",SUMIF(Payments!$B$4:$B$1003,$A353,Payments!$C$4:$C$1003))</f>
        <v/>
      </c>
      <c r="M353" s="21" t="str">
        <f t="shared" si="10"/>
        <v/>
      </c>
      <c r="N353" s="21" t="str">
        <f t="shared" si="11"/>
        <v/>
      </c>
      <c r="O353" s="22" t="str">
        <f>IF(OR($J353="",$B353=""),"",$J353+N(IFERROR(INDEX(Clients!$F$4:$F$203,MATCH($B353,Clients!$A$4:$A$203,0)),"")))</f>
        <v/>
      </c>
      <c r="P353" s="18" t="str">
        <f>IF(OR($O353="",N($M353)&lt;=0),"",MAX(0,Settings!$B$5-$O353))</f>
        <v/>
      </c>
      <c r="Q353" s="18" t="str">
        <f>IF($A353="","",IF(N($P353)&gt;0,"Payment overdue",IF(AND(ISNUMBER($G353),$G353&lt;Settings!$B$5,OR($H353="Lead",$H353="Proposal sent",$H353="In progress",$H353="On hold")),"Deadline passed",IF(AND($K353&lt;&gt;"",N($M353)&lt;=0),IF(N($N353)&gt;0,"Invoices paid","Paid in full"),""))))</f>
        <v/>
      </c>
      <c r="R353" s="17"/>
    </row>
    <row r="354" spans="1:18" x14ac:dyDescent="0.3">
      <c r="A354" s="17"/>
      <c r="B354" s="17"/>
      <c r="C354" s="18" t="str">
        <f>IF($B354="","",IFERROR(INDEX(Clients!$C$4:$C$203,MATCH($B354,Clients!$A$4:$A$203,0)),"")&amp;"")</f>
        <v/>
      </c>
      <c r="D354" s="17"/>
      <c r="E354" s="19"/>
      <c r="F354" s="20"/>
      <c r="G354" s="20"/>
      <c r="H354" s="17"/>
      <c r="I354" s="17"/>
      <c r="J354" s="20"/>
      <c r="K354" s="19"/>
      <c r="L354" s="21" t="str">
        <f>IF($A354="","",SUMIF(Payments!$B$4:$B$1003,$A354,Payments!$C$4:$C$1003))</f>
        <v/>
      </c>
      <c r="M354" s="21" t="str">
        <f t="shared" si="10"/>
        <v/>
      </c>
      <c r="N354" s="21" t="str">
        <f t="shared" si="11"/>
        <v/>
      </c>
      <c r="O354" s="22" t="str">
        <f>IF(OR($J354="",$B354=""),"",$J354+N(IFERROR(INDEX(Clients!$F$4:$F$203,MATCH($B354,Clients!$A$4:$A$203,0)),"")))</f>
        <v/>
      </c>
      <c r="P354" s="18" t="str">
        <f>IF(OR($O354="",N($M354)&lt;=0),"",MAX(0,Settings!$B$5-$O354))</f>
        <v/>
      </c>
      <c r="Q354" s="18" t="str">
        <f>IF($A354="","",IF(N($P354)&gt;0,"Payment overdue",IF(AND(ISNUMBER($G354),$G354&lt;Settings!$B$5,OR($H354="Lead",$H354="Proposal sent",$H354="In progress",$H354="On hold")),"Deadline passed",IF(AND($K354&lt;&gt;"",N($M354)&lt;=0),IF(N($N354)&gt;0,"Invoices paid","Paid in full"),""))))</f>
        <v/>
      </c>
      <c r="R354" s="17"/>
    </row>
    <row r="355" spans="1:18" x14ac:dyDescent="0.3">
      <c r="A355" s="17"/>
      <c r="B355" s="17"/>
      <c r="C355" s="18" t="str">
        <f>IF($B355="","",IFERROR(INDEX(Clients!$C$4:$C$203,MATCH($B355,Clients!$A$4:$A$203,0)),"")&amp;"")</f>
        <v/>
      </c>
      <c r="D355" s="17"/>
      <c r="E355" s="19"/>
      <c r="F355" s="20"/>
      <c r="G355" s="20"/>
      <c r="H355" s="17"/>
      <c r="I355" s="17"/>
      <c r="J355" s="20"/>
      <c r="K355" s="19"/>
      <c r="L355" s="21" t="str">
        <f>IF($A355="","",SUMIF(Payments!$B$4:$B$1003,$A355,Payments!$C$4:$C$1003))</f>
        <v/>
      </c>
      <c r="M355" s="21" t="str">
        <f t="shared" si="10"/>
        <v/>
      </c>
      <c r="N355" s="21" t="str">
        <f t="shared" si="11"/>
        <v/>
      </c>
      <c r="O355" s="22" t="str">
        <f>IF(OR($J355="",$B355=""),"",$J355+N(IFERROR(INDEX(Clients!$F$4:$F$203,MATCH($B355,Clients!$A$4:$A$203,0)),"")))</f>
        <v/>
      </c>
      <c r="P355" s="18" t="str">
        <f>IF(OR($O355="",N($M355)&lt;=0),"",MAX(0,Settings!$B$5-$O355))</f>
        <v/>
      </c>
      <c r="Q355" s="18" t="str">
        <f>IF($A355="","",IF(N($P355)&gt;0,"Payment overdue",IF(AND(ISNUMBER($G355),$G355&lt;Settings!$B$5,OR($H355="Lead",$H355="Proposal sent",$H355="In progress",$H355="On hold")),"Deadline passed",IF(AND($K355&lt;&gt;"",N($M355)&lt;=0),IF(N($N355)&gt;0,"Invoices paid","Paid in full"),""))))</f>
        <v/>
      </c>
      <c r="R355" s="17"/>
    </row>
    <row r="356" spans="1:18" x14ac:dyDescent="0.3">
      <c r="A356" s="17"/>
      <c r="B356" s="17"/>
      <c r="C356" s="18" t="str">
        <f>IF($B356="","",IFERROR(INDEX(Clients!$C$4:$C$203,MATCH($B356,Clients!$A$4:$A$203,0)),"")&amp;"")</f>
        <v/>
      </c>
      <c r="D356" s="17"/>
      <c r="E356" s="19"/>
      <c r="F356" s="20"/>
      <c r="G356" s="20"/>
      <c r="H356" s="17"/>
      <c r="I356" s="17"/>
      <c r="J356" s="20"/>
      <c r="K356" s="19"/>
      <c r="L356" s="21" t="str">
        <f>IF($A356="","",SUMIF(Payments!$B$4:$B$1003,$A356,Payments!$C$4:$C$1003))</f>
        <v/>
      </c>
      <c r="M356" s="21" t="str">
        <f t="shared" si="10"/>
        <v/>
      </c>
      <c r="N356" s="21" t="str">
        <f t="shared" si="11"/>
        <v/>
      </c>
      <c r="O356" s="22" t="str">
        <f>IF(OR($J356="",$B356=""),"",$J356+N(IFERROR(INDEX(Clients!$F$4:$F$203,MATCH($B356,Clients!$A$4:$A$203,0)),"")))</f>
        <v/>
      </c>
      <c r="P356" s="18" t="str">
        <f>IF(OR($O356="",N($M356)&lt;=0),"",MAX(0,Settings!$B$5-$O356))</f>
        <v/>
      </c>
      <c r="Q356" s="18" t="str">
        <f>IF($A356="","",IF(N($P356)&gt;0,"Payment overdue",IF(AND(ISNUMBER($G356),$G356&lt;Settings!$B$5,OR($H356="Lead",$H356="Proposal sent",$H356="In progress",$H356="On hold")),"Deadline passed",IF(AND($K356&lt;&gt;"",N($M356)&lt;=0),IF(N($N356)&gt;0,"Invoices paid","Paid in full"),""))))</f>
        <v/>
      </c>
      <c r="R356" s="17"/>
    </row>
    <row r="357" spans="1:18" x14ac:dyDescent="0.3">
      <c r="A357" s="17"/>
      <c r="B357" s="17"/>
      <c r="C357" s="18" t="str">
        <f>IF($B357="","",IFERROR(INDEX(Clients!$C$4:$C$203,MATCH($B357,Clients!$A$4:$A$203,0)),"")&amp;"")</f>
        <v/>
      </c>
      <c r="D357" s="17"/>
      <c r="E357" s="19"/>
      <c r="F357" s="20"/>
      <c r="G357" s="20"/>
      <c r="H357" s="17"/>
      <c r="I357" s="17"/>
      <c r="J357" s="20"/>
      <c r="K357" s="19"/>
      <c r="L357" s="21" t="str">
        <f>IF($A357="","",SUMIF(Payments!$B$4:$B$1003,$A357,Payments!$C$4:$C$1003))</f>
        <v/>
      </c>
      <c r="M357" s="21" t="str">
        <f t="shared" si="10"/>
        <v/>
      </c>
      <c r="N357" s="21" t="str">
        <f t="shared" si="11"/>
        <v/>
      </c>
      <c r="O357" s="22" t="str">
        <f>IF(OR($J357="",$B357=""),"",$J357+N(IFERROR(INDEX(Clients!$F$4:$F$203,MATCH($B357,Clients!$A$4:$A$203,0)),"")))</f>
        <v/>
      </c>
      <c r="P357" s="18" t="str">
        <f>IF(OR($O357="",N($M357)&lt;=0),"",MAX(0,Settings!$B$5-$O357))</f>
        <v/>
      </c>
      <c r="Q357" s="18" t="str">
        <f>IF($A357="","",IF(N($P357)&gt;0,"Payment overdue",IF(AND(ISNUMBER($G357),$G357&lt;Settings!$B$5,OR($H357="Lead",$H357="Proposal sent",$H357="In progress",$H357="On hold")),"Deadline passed",IF(AND($K357&lt;&gt;"",N($M357)&lt;=0),IF(N($N357)&gt;0,"Invoices paid","Paid in full"),""))))</f>
        <v/>
      </c>
      <c r="R357" s="17"/>
    </row>
    <row r="358" spans="1:18" x14ac:dyDescent="0.3">
      <c r="A358" s="17"/>
      <c r="B358" s="17"/>
      <c r="C358" s="18" t="str">
        <f>IF($B358="","",IFERROR(INDEX(Clients!$C$4:$C$203,MATCH($B358,Clients!$A$4:$A$203,0)),"")&amp;"")</f>
        <v/>
      </c>
      <c r="D358" s="17"/>
      <c r="E358" s="19"/>
      <c r="F358" s="20"/>
      <c r="G358" s="20"/>
      <c r="H358" s="17"/>
      <c r="I358" s="17"/>
      <c r="J358" s="20"/>
      <c r="K358" s="19"/>
      <c r="L358" s="21" t="str">
        <f>IF($A358="","",SUMIF(Payments!$B$4:$B$1003,$A358,Payments!$C$4:$C$1003))</f>
        <v/>
      </c>
      <c r="M358" s="21" t="str">
        <f t="shared" si="10"/>
        <v/>
      </c>
      <c r="N358" s="21" t="str">
        <f t="shared" si="11"/>
        <v/>
      </c>
      <c r="O358" s="22" t="str">
        <f>IF(OR($J358="",$B358=""),"",$J358+N(IFERROR(INDEX(Clients!$F$4:$F$203,MATCH($B358,Clients!$A$4:$A$203,0)),"")))</f>
        <v/>
      </c>
      <c r="P358" s="18" t="str">
        <f>IF(OR($O358="",N($M358)&lt;=0),"",MAX(0,Settings!$B$5-$O358))</f>
        <v/>
      </c>
      <c r="Q358" s="18" t="str">
        <f>IF($A358="","",IF(N($P358)&gt;0,"Payment overdue",IF(AND(ISNUMBER($G358),$G358&lt;Settings!$B$5,OR($H358="Lead",$H358="Proposal sent",$H358="In progress",$H358="On hold")),"Deadline passed",IF(AND($K358&lt;&gt;"",N($M358)&lt;=0),IF(N($N358)&gt;0,"Invoices paid","Paid in full"),""))))</f>
        <v/>
      </c>
      <c r="R358" s="17"/>
    </row>
    <row r="359" spans="1:18" x14ac:dyDescent="0.3">
      <c r="A359" s="17"/>
      <c r="B359" s="17"/>
      <c r="C359" s="18" t="str">
        <f>IF($B359="","",IFERROR(INDEX(Clients!$C$4:$C$203,MATCH($B359,Clients!$A$4:$A$203,0)),"")&amp;"")</f>
        <v/>
      </c>
      <c r="D359" s="17"/>
      <c r="E359" s="19"/>
      <c r="F359" s="20"/>
      <c r="G359" s="20"/>
      <c r="H359" s="17"/>
      <c r="I359" s="17"/>
      <c r="J359" s="20"/>
      <c r="K359" s="19"/>
      <c r="L359" s="21" t="str">
        <f>IF($A359="","",SUMIF(Payments!$B$4:$B$1003,$A359,Payments!$C$4:$C$1003))</f>
        <v/>
      </c>
      <c r="M359" s="21" t="str">
        <f t="shared" si="10"/>
        <v/>
      </c>
      <c r="N359" s="21" t="str">
        <f t="shared" si="11"/>
        <v/>
      </c>
      <c r="O359" s="22" t="str">
        <f>IF(OR($J359="",$B359=""),"",$J359+N(IFERROR(INDEX(Clients!$F$4:$F$203,MATCH($B359,Clients!$A$4:$A$203,0)),"")))</f>
        <v/>
      </c>
      <c r="P359" s="18" t="str">
        <f>IF(OR($O359="",N($M359)&lt;=0),"",MAX(0,Settings!$B$5-$O359))</f>
        <v/>
      </c>
      <c r="Q359" s="18" t="str">
        <f>IF($A359="","",IF(N($P359)&gt;0,"Payment overdue",IF(AND(ISNUMBER($G359),$G359&lt;Settings!$B$5,OR($H359="Lead",$H359="Proposal sent",$H359="In progress",$H359="On hold")),"Deadline passed",IF(AND($K359&lt;&gt;"",N($M359)&lt;=0),IF(N($N359)&gt;0,"Invoices paid","Paid in full"),""))))</f>
        <v/>
      </c>
      <c r="R359" s="17"/>
    </row>
    <row r="360" spans="1:18" x14ac:dyDescent="0.3">
      <c r="A360" s="17"/>
      <c r="B360" s="17"/>
      <c r="C360" s="18" t="str">
        <f>IF($B360="","",IFERROR(INDEX(Clients!$C$4:$C$203,MATCH($B360,Clients!$A$4:$A$203,0)),"")&amp;"")</f>
        <v/>
      </c>
      <c r="D360" s="17"/>
      <c r="E360" s="19"/>
      <c r="F360" s="20"/>
      <c r="G360" s="20"/>
      <c r="H360" s="17"/>
      <c r="I360" s="17"/>
      <c r="J360" s="20"/>
      <c r="K360" s="19"/>
      <c r="L360" s="21" t="str">
        <f>IF($A360="","",SUMIF(Payments!$B$4:$B$1003,$A360,Payments!$C$4:$C$1003))</f>
        <v/>
      </c>
      <c r="M360" s="21" t="str">
        <f t="shared" si="10"/>
        <v/>
      </c>
      <c r="N360" s="21" t="str">
        <f t="shared" si="11"/>
        <v/>
      </c>
      <c r="O360" s="22" t="str">
        <f>IF(OR($J360="",$B360=""),"",$J360+N(IFERROR(INDEX(Clients!$F$4:$F$203,MATCH($B360,Clients!$A$4:$A$203,0)),"")))</f>
        <v/>
      </c>
      <c r="P360" s="18" t="str">
        <f>IF(OR($O360="",N($M360)&lt;=0),"",MAX(0,Settings!$B$5-$O360))</f>
        <v/>
      </c>
      <c r="Q360" s="18" t="str">
        <f>IF($A360="","",IF(N($P360)&gt;0,"Payment overdue",IF(AND(ISNUMBER($G360),$G360&lt;Settings!$B$5,OR($H360="Lead",$H360="Proposal sent",$H360="In progress",$H360="On hold")),"Deadline passed",IF(AND($K360&lt;&gt;"",N($M360)&lt;=0),IF(N($N360)&gt;0,"Invoices paid","Paid in full"),""))))</f>
        <v/>
      </c>
      <c r="R360" s="17"/>
    </row>
    <row r="361" spans="1:18" x14ac:dyDescent="0.3">
      <c r="A361" s="17"/>
      <c r="B361" s="17"/>
      <c r="C361" s="18" t="str">
        <f>IF($B361="","",IFERROR(INDEX(Clients!$C$4:$C$203,MATCH($B361,Clients!$A$4:$A$203,0)),"")&amp;"")</f>
        <v/>
      </c>
      <c r="D361" s="17"/>
      <c r="E361" s="19"/>
      <c r="F361" s="20"/>
      <c r="G361" s="20"/>
      <c r="H361" s="17"/>
      <c r="I361" s="17"/>
      <c r="J361" s="20"/>
      <c r="K361" s="19"/>
      <c r="L361" s="21" t="str">
        <f>IF($A361="","",SUMIF(Payments!$B$4:$B$1003,$A361,Payments!$C$4:$C$1003))</f>
        <v/>
      </c>
      <c r="M361" s="21" t="str">
        <f t="shared" si="10"/>
        <v/>
      </c>
      <c r="N361" s="21" t="str">
        <f t="shared" si="11"/>
        <v/>
      </c>
      <c r="O361" s="22" t="str">
        <f>IF(OR($J361="",$B361=""),"",$J361+N(IFERROR(INDEX(Clients!$F$4:$F$203,MATCH($B361,Clients!$A$4:$A$203,0)),"")))</f>
        <v/>
      </c>
      <c r="P361" s="18" t="str">
        <f>IF(OR($O361="",N($M361)&lt;=0),"",MAX(0,Settings!$B$5-$O361))</f>
        <v/>
      </c>
      <c r="Q361" s="18" t="str">
        <f>IF($A361="","",IF(N($P361)&gt;0,"Payment overdue",IF(AND(ISNUMBER($G361),$G361&lt;Settings!$B$5,OR($H361="Lead",$H361="Proposal sent",$H361="In progress",$H361="On hold")),"Deadline passed",IF(AND($K361&lt;&gt;"",N($M361)&lt;=0),IF(N($N361)&gt;0,"Invoices paid","Paid in full"),""))))</f>
        <v/>
      </c>
      <c r="R361" s="17"/>
    </row>
    <row r="362" spans="1:18" x14ac:dyDescent="0.3">
      <c r="A362" s="17"/>
      <c r="B362" s="17"/>
      <c r="C362" s="18" t="str">
        <f>IF($B362="","",IFERROR(INDEX(Clients!$C$4:$C$203,MATCH($B362,Clients!$A$4:$A$203,0)),"")&amp;"")</f>
        <v/>
      </c>
      <c r="D362" s="17"/>
      <c r="E362" s="19"/>
      <c r="F362" s="20"/>
      <c r="G362" s="20"/>
      <c r="H362" s="17"/>
      <c r="I362" s="17"/>
      <c r="J362" s="20"/>
      <c r="K362" s="19"/>
      <c r="L362" s="21" t="str">
        <f>IF($A362="","",SUMIF(Payments!$B$4:$B$1003,$A362,Payments!$C$4:$C$1003))</f>
        <v/>
      </c>
      <c r="M362" s="21" t="str">
        <f t="shared" si="10"/>
        <v/>
      </c>
      <c r="N362" s="21" t="str">
        <f t="shared" si="11"/>
        <v/>
      </c>
      <c r="O362" s="22" t="str">
        <f>IF(OR($J362="",$B362=""),"",$J362+N(IFERROR(INDEX(Clients!$F$4:$F$203,MATCH($B362,Clients!$A$4:$A$203,0)),"")))</f>
        <v/>
      </c>
      <c r="P362" s="18" t="str">
        <f>IF(OR($O362="",N($M362)&lt;=0),"",MAX(0,Settings!$B$5-$O362))</f>
        <v/>
      </c>
      <c r="Q362" s="18" t="str">
        <f>IF($A362="","",IF(N($P362)&gt;0,"Payment overdue",IF(AND(ISNUMBER($G362),$G362&lt;Settings!$B$5,OR($H362="Lead",$H362="Proposal sent",$H362="In progress",$H362="On hold")),"Deadline passed",IF(AND($K362&lt;&gt;"",N($M362)&lt;=0),IF(N($N362)&gt;0,"Invoices paid","Paid in full"),""))))</f>
        <v/>
      </c>
      <c r="R362" s="17"/>
    </row>
    <row r="363" spans="1:18" x14ac:dyDescent="0.3">
      <c r="A363" s="17"/>
      <c r="B363" s="17"/>
      <c r="C363" s="18" t="str">
        <f>IF($B363="","",IFERROR(INDEX(Clients!$C$4:$C$203,MATCH($B363,Clients!$A$4:$A$203,0)),"")&amp;"")</f>
        <v/>
      </c>
      <c r="D363" s="17"/>
      <c r="E363" s="19"/>
      <c r="F363" s="20"/>
      <c r="G363" s="20"/>
      <c r="H363" s="17"/>
      <c r="I363" s="17"/>
      <c r="J363" s="20"/>
      <c r="K363" s="19"/>
      <c r="L363" s="21" t="str">
        <f>IF($A363="","",SUMIF(Payments!$B$4:$B$1003,$A363,Payments!$C$4:$C$1003))</f>
        <v/>
      </c>
      <c r="M363" s="21" t="str">
        <f t="shared" si="10"/>
        <v/>
      </c>
      <c r="N363" s="21" t="str">
        <f t="shared" si="11"/>
        <v/>
      </c>
      <c r="O363" s="22" t="str">
        <f>IF(OR($J363="",$B363=""),"",$J363+N(IFERROR(INDEX(Clients!$F$4:$F$203,MATCH($B363,Clients!$A$4:$A$203,0)),"")))</f>
        <v/>
      </c>
      <c r="P363" s="18" t="str">
        <f>IF(OR($O363="",N($M363)&lt;=0),"",MAX(0,Settings!$B$5-$O363))</f>
        <v/>
      </c>
      <c r="Q363" s="18" t="str">
        <f>IF($A363="","",IF(N($P363)&gt;0,"Payment overdue",IF(AND(ISNUMBER($G363),$G363&lt;Settings!$B$5,OR($H363="Lead",$H363="Proposal sent",$H363="In progress",$H363="On hold")),"Deadline passed",IF(AND($K363&lt;&gt;"",N($M363)&lt;=0),IF(N($N363)&gt;0,"Invoices paid","Paid in full"),""))))</f>
        <v/>
      </c>
      <c r="R363" s="17"/>
    </row>
    <row r="364" spans="1:18" x14ac:dyDescent="0.3">
      <c r="A364" s="17"/>
      <c r="B364" s="17"/>
      <c r="C364" s="18" t="str">
        <f>IF($B364="","",IFERROR(INDEX(Clients!$C$4:$C$203,MATCH($B364,Clients!$A$4:$A$203,0)),"")&amp;"")</f>
        <v/>
      </c>
      <c r="D364" s="17"/>
      <c r="E364" s="19"/>
      <c r="F364" s="20"/>
      <c r="G364" s="20"/>
      <c r="H364" s="17"/>
      <c r="I364" s="17"/>
      <c r="J364" s="20"/>
      <c r="K364" s="19"/>
      <c r="L364" s="21" t="str">
        <f>IF($A364="","",SUMIF(Payments!$B$4:$B$1003,$A364,Payments!$C$4:$C$1003))</f>
        <v/>
      </c>
      <c r="M364" s="21" t="str">
        <f t="shared" si="10"/>
        <v/>
      </c>
      <c r="N364" s="21" t="str">
        <f t="shared" si="11"/>
        <v/>
      </c>
      <c r="O364" s="22" t="str">
        <f>IF(OR($J364="",$B364=""),"",$J364+N(IFERROR(INDEX(Clients!$F$4:$F$203,MATCH($B364,Clients!$A$4:$A$203,0)),"")))</f>
        <v/>
      </c>
      <c r="P364" s="18" t="str">
        <f>IF(OR($O364="",N($M364)&lt;=0),"",MAX(0,Settings!$B$5-$O364))</f>
        <v/>
      </c>
      <c r="Q364" s="18" t="str">
        <f>IF($A364="","",IF(N($P364)&gt;0,"Payment overdue",IF(AND(ISNUMBER($G364),$G364&lt;Settings!$B$5,OR($H364="Lead",$H364="Proposal sent",$H364="In progress",$H364="On hold")),"Deadline passed",IF(AND($K364&lt;&gt;"",N($M364)&lt;=0),IF(N($N364)&gt;0,"Invoices paid","Paid in full"),""))))</f>
        <v/>
      </c>
      <c r="R364" s="17"/>
    </row>
    <row r="365" spans="1:18" x14ac:dyDescent="0.3">
      <c r="A365" s="17"/>
      <c r="B365" s="17"/>
      <c r="C365" s="18" t="str">
        <f>IF($B365="","",IFERROR(INDEX(Clients!$C$4:$C$203,MATCH($B365,Clients!$A$4:$A$203,0)),"")&amp;"")</f>
        <v/>
      </c>
      <c r="D365" s="17"/>
      <c r="E365" s="19"/>
      <c r="F365" s="20"/>
      <c r="G365" s="20"/>
      <c r="H365" s="17"/>
      <c r="I365" s="17"/>
      <c r="J365" s="20"/>
      <c r="K365" s="19"/>
      <c r="L365" s="21" t="str">
        <f>IF($A365="","",SUMIF(Payments!$B$4:$B$1003,$A365,Payments!$C$4:$C$1003))</f>
        <v/>
      </c>
      <c r="M365" s="21" t="str">
        <f t="shared" si="10"/>
        <v/>
      </c>
      <c r="N365" s="21" t="str">
        <f t="shared" si="11"/>
        <v/>
      </c>
      <c r="O365" s="22" t="str">
        <f>IF(OR($J365="",$B365=""),"",$J365+N(IFERROR(INDEX(Clients!$F$4:$F$203,MATCH($B365,Clients!$A$4:$A$203,0)),"")))</f>
        <v/>
      </c>
      <c r="P365" s="18" t="str">
        <f>IF(OR($O365="",N($M365)&lt;=0),"",MAX(0,Settings!$B$5-$O365))</f>
        <v/>
      </c>
      <c r="Q365" s="18" t="str">
        <f>IF($A365="","",IF(N($P365)&gt;0,"Payment overdue",IF(AND(ISNUMBER($G365),$G365&lt;Settings!$B$5,OR($H365="Lead",$H365="Proposal sent",$H365="In progress",$H365="On hold")),"Deadline passed",IF(AND($K365&lt;&gt;"",N($M365)&lt;=0),IF(N($N365)&gt;0,"Invoices paid","Paid in full"),""))))</f>
        <v/>
      </c>
      <c r="R365" s="17"/>
    </row>
    <row r="366" spans="1:18" x14ac:dyDescent="0.3">
      <c r="A366" s="17"/>
      <c r="B366" s="17"/>
      <c r="C366" s="18" t="str">
        <f>IF($B366="","",IFERROR(INDEX(Clients!$C$4:$C$203,MATCH($B366,Clients!$A$4:$A$203,0)),"")&amp;"")</f>
        <v/>
      </c>
      <c r="D366" s="17"/>
      <c r="E366" s="19"/>
      <c r="F366" s="20"/>
      <c r="G366" s="20"/>
      <c r="H366" s="17"/>
      <c r="I366" s="17"/>
      <c r="J366" s="20"/>
      <c r="K366" s="19"/>
      <c r="L366" s="21" t="str">
        <f>IF($A366="","",SUMIF(Payments!$B$4:$B$1003,$A366,Payments!$C$4:$C$1003))</f>
        <v/>
      </c>
      <c r="M366" s="21" t="str">
        <f t="shared" si="10"/>
        <v/>
      </c>
      <c r="N366" s="21" t="str">
        <f t="shared" si="11"/>
        <v/>
      </c>
      <c r="O366" s="22" t="str">
        <f>IF(OR($J366="",$B366=""),"",$J366+N(IFERROR(INDEX(Clients!$F$4:$F$203,MATCH($B366,Clients!$A$4:$A$203,0)),"")))</f>
        <v/>
      </c>
      <c r="P366" s="18" t="str">
        <f>IF(OR($O366="",N($M366)&lt;=0),"",MAX(0,Settings!$B$5-$O366))</f>
        <v/>
      </c>
      <c r="Q366" s="18" t="str">
        <f>IF($A366="","",IF(N($P366)&gt;0,"Payment overdue",IF(AND(ISNUMBER($G366),$G366&lt;Settings!$B$5,OR($H366="Lead",$H366="Proposal sent",$H366="In progress",$H366="On hold")),"Deadline passed",IF(AND($K366&lt;&gt;"",N($M366)&lt;=0),IF(N($N366)&gt;0,"Invoices paid","Paid in full"),""))))</f>
        <v/>
      </c>
      <c r="R366" s="17"/>
    </row>
    <row r="367" spans="1:18" x14ac:dyDescent="0.3">
      <c r="A367" s="17"/>
      <c r="B367" s="17"/>
      <c r="C367" s="18" t="str">
        <f>IF($B367="","",IFERROR(INDEX(Clients!$C$4:$C$203,MATCH($B367,Clients!$A$4:$A$203,0)),"")&amp;"")</f>
        <v/>
      </c>
      <c r="D367" s="17"/>
      <c r="E367" s="19"/>
      <c r="F367" s="20"/>
      <c r="G367" s="20"/>
      <c r="H367" s="17"/>
      <c r="I367" s="17"/>
      <c r="J367" s="20"/>
      <c r="K367" s="19"/>
      <c r="L367" s="21" t="str">
        <f>IF($A367="","",SUMIF(Payments!$B$4:$B$1003,$A367,Payments!$C$4:$C$1003))</f>
        <v/>
      </c>
      <c r="M367" s="21" t="str">
        <f t="shared" si="10"/>
        <v/>
      </c>
      <c r="N367" s="21" t="str">
        <f t="shared" si="11"/>
        <v/>
      </c>
      <c r="O367" s="22" t="str">
        <f>IF(OR($J367="",$B367=""),"",$J367+N(IFERROR(INDEX(Clients!$F$4:$F$203,MATCH($B367,Clients!$A$4:$A$203,0)),"")))</f>
        <v/>
      </c>
      <c r="P367" s="18" t="str">
        <f>IF(OR($O367="",N($M367)&lt;=0),"",MAX(0,Settings!$B$5-$O367))</f>
        <v/>
      </c>
      <c r="Q367" s="18" t="str">
        <f>IF($A367="","",IF(N($P367)&gt;0,"Payment overdue",IF(AND(ISNUMBER($G367),$G367&lt;Settings!$B$5,OR($H367="Lead",$H367="Proposal sent",$H367="In progress",$H367="On hold")),"Deadline passed",IF(AND($K367&lt;&gt;"",N($M367)&lt;=0),IF(N($N367)&gt;0,"Invoices paid","Paid in full"),""))))</f>
        <v/>
      </c>
      <c r="R367" s="17"/>
    </row>
    <row r="368" spans="1:18" x14ac:dyDescent="0.3">
      <c r="A368" s="17"/>
      <c r="B368" s="17"/>
      <c r="C368" s="18" t="str">
        <f>IF($B368="","",IFERROR(INDEX(Clients!$C$4:$C$203,MATCH($B368,Clients!$A$4:$A$203,0)),"")&amp;"")</f>
        <v/>
      </c>
      <c r="D368" s="17"/>
      <c r="E368" s="19"/>
      <c r="F368" s="20"/>
      <c r="G368" s="20"/>
      <c r="H368" s="17"/>
      <c r="I368" s="17"/>
      <c r="J368" s="20"/>
      <c r="K368" s="19"/>
      <c r="L368" s="21" t="str">
        <f>IF($A368="","",SUMIF(Payments!$B$4:$B$1003,$A368,Payments!$C$4:$C$1003))</f>
        <v/>
      </c>
      <c r="M368" s="21" t="str">
        <f t="shared" si="10"/>
        <v/>
      </c>
      <c r="N368" s="21" t="str">
        <f t="shared" si="11"/>
        <v/>
      </c>
      <c r="O368" s="22" t="str">
        <f>IF(OR($J368="",$B368=""),"",$J368+N(IFERROR(INDEX(Clients!$F$4:$F$203,MATCH($B368,Clients!$A$4:$A$203,0)),"")))</f>
        <v/>
      </c>
      <c r="P368" s="18" t="str">
        <f>IF(OR($O368="",N($M368)&lt;=0),"",MAX(0,Settings!$B$5-$O368))</f>
        <v/>
      </c>
      <c r="Q368" s="18" t="str">
        <f>IF($A368="","",IF(N($P368)&gt;0,"Payment overdue",IF(AND(ISNUMBER($G368),$G368&lt;Settings!$B$5,OR($H368="Lead",$H368="Proposal sent",$H368="In progress",$H368="On hold")),"Deadline passed",IF(AND($K368&lt;&gt;"",N($M368)&lt;=0),IF(N($N368)&gt;0,"Invoices paid","Paid in full"),""))))</f>
        <v/>
      </c>
      <c r="R368" s="17"/>
    </row>
    <row r="369" spans="1:18" x14ac:dyDescent="0.3">
      <c r="A369" s="17"/>
      <c r="B369" s="17"/>
      <c r="C369" s="18" t="str">
        <f>IF($B369="","",IFERROR(INDEX(Clients!$C$4:$C$203,MATCH($B369,Clients!$A$4:$A$203,0)),"")&amp;"")</f>
        <v/>
      </c>
      <c r="D369" s="17"/>
      <c r="E369" s="19"/>
      <c r="F369" s="20"/>
      <c r="G369" s="20"/>
      <c r="H369" s="17"/>
      <c r="I369" s="17"/>
      <c r="J369" s="20"/>
      <c r="K369" s="19"/>
      <c r="L369" s="21" t="str">
        <f>IF($A369="","",SUMIF(Payments!$B$4:$B$1003,$A369,Payments!$C$4:$C$1003))</f>
        <v/>
      </c>
      <c r="M369" s="21" t="str">
        <f t="shared" si="10"/>
        <v/>
      </c>
      <c r="N369" s="21" t="str">
        <f t="shared" si="11"/>
        <v/>
      </c>
      <c r="O369" s="22" t="str">
        <f>IF(OR($J369="",$B369=""),"",$J369+N(IFERROR(INDEX(Clients!$F$4:$F$203,MATCH($B369,Clients!$A$4:$A$203,0)),"")))</f>
        <v/>
      </c>
      <c r="P369" s="18" t="str">
        <f>IF(OR($O369="",N($M369)&lt;=0),"",MAX(0,Settings!$B$5-$O369))</f>
        <v/>
      </c>
      <c r="Q369" s="18" t="str">
        <f>IF($A369="","",IF(N($P369)&gt;0,"Payment overdue",IF(AND(ISNUMBER($G369),$G369&lt;Settings!$B$5,OR($H369="Lead",$H369="Proposal sent",$H369="In progress",$H369="On hold")),"Deadline passed",IF(AND($K369&lt;&gt;"",N($M369)&lt;=0),IF(N($N369)&gt;0,"Invoices paid","Paid in full"),""))))</f>
        <v/>
      </c>
      <c r="R369" s="17"/>
    </row>
    <row r="370" spans="1:18" x14ac:dyDescent="0.3">
      <c r="A370" s="17"/>
      <c r="B370" s="17"/>
      <c r="C370" s="18" t="str">
        <f>IF($B370="","",IFERROR(INDEX(Clients!$C$4:$C$203,MATCH($B370,Clients!$A$4:$A$203,0)),"")&amp;"")</f>
        <v/>
      </c>
      <c r="D370" s="17"/>
      <c r="E370" s="19"/>
      <c r="F370" s="20"/>
      <c r="G370" s="20"/>
      <c r="H370" s="17"/>
      <c r="I370" s="17"/>
      <c r="J370" s="20"/>
      <c r="K370" s="19"/>
      <c r="L370" s="21" t="str">
        <f>IF($A370="","",SUMIF(Payments!$B$4:$B$1003,$A370,Payments!$C$4:$C$1003))</f>
        <v/>
      </c>
      <c r="M370" s="21" t="str">
        <f t="shared" si="10"/>
        <v/>
      </c>
      <c r="N370" s="21" t="str">
        <f t="shared" si="11"/>
        <v/>
      </c>
      <c r="O370" s="22" t="str">
        <f>IF(OR($J370="",$B370=""),"",$J370+N(IFERROR(INDEX(Clients!$F$4:$F$203,MATCH($B370,Clients!$A$4:$A$203,0)),"")))</f>
        <v/>
      </c>
      <c r="P370" s="18" t="str">
        <f>IF(OR($O370="",N($M370)&lt;=0),"",MAX(0,Settings!$B$5-$O370))</f>
        <v/>
      </c>
      <c r="Q370" s="18" t="str">
        <f>IF($A370="","",IF(N($P370)&gt;0,"Payment overdue",IF(AND(ISNUMBER($G370),$G370&lt;Settings!$B$5,OR($H370="Lead",$H370="Proposal sent",$H370="In progress",$H370="On hold")),"Deadline passed",IF(AND($K370&lt;&gt;"",N($M370)&lt;=0),IF(N($N370)&gt;0,"Invoices paid","Paid in full"),""))))</f>
        <v/>
      </c>
      <c r="R370" s="17"/>
    </row>
    <row r="371" spans="1:18" x14ac:dyDescent="0.3">
      <c r="A371" s="17"/>
      <c r="B371" s="17"/>
      <c r="C371" s="18" t="str">
        <f>IF($B371="","",IFERROR(INDEX(Clients!$C$4:$C$203,MATCH($B371,Clients!$A$4:$A$203,0)),"")&amp;"")</f>
        <v/>
      </c>
      <c r="D371" s="17"/>
      <c r="E371" s="19"/>
      <c r="F371" s="20"/>
      <c r="G371" s="20"/>
      <c r="H371" s="17"/>
      <c r="I371" s="17"/>
      <c r="J371" s="20"/>
      <c r="K371" s="19"/>
      <c r="L371" s="21" t="str">
        <f>IF($A371="","",SUMIF(Payments!$B$4:$B$1003,$A371,Payments!$C$4:$C$1003))</f>
        <v/>
      </c>
      <c r="M371" s="21" t="str">
        <f t="shared" si="10"/>
        <v/>
      </c>
      <c r="N371" s="21" t="str">
        <f t="shared" si="11"/>
        <v/>
      </c>
      <c r="O371" s="22" t="str">
        <f>IF(OR($J371="",$B371=""),"",$J371+N(IFERROR(INDEX(Clients!$F$4:$F$203,MATCH($B371,Clients!$A$4:$A$203,0)),"")))</f>
        <v/>
      </c>
      <c r="P371" s="18" t="str">
        <f>IF(OR($O371="",N($M371)&lt;=0),"",MAX(0,Settings!$B$5-$O371))</f>
        <v/>
      </c>
      <c r="Q371" s="18" t="str">
        <f>IF($A371="","",IF(N($P371)&gt;0,"Payment overdue",IF(AND(ISNUMBER($G371),$G371&lt;Settings!$B$5,OR($H371="Lead",$H371="Proposal sent",$H371="In progress",$H371="On hold")),"Deadline passed",IF(AND($K371&lt;&gt;"",N($M371)&lt;=0),IF(N($N371)&gt;0,"Invoices paid","Paid in full"),""))))</f>
        <v/>
      </c>
      <c r="R371" s="17"/>
    </row>
    <row r="372" spans="1:18" x14ac:dyDescent="0.3">
      <c r="A372" s="17"/>
      <c r="B372" s="17"/>
      <c r="C372" s="18" t="str">
        <f>IF($B372="","",IFERROR(INDEX(Clients!$C$4:$C$203,MATCH($B372,Clients!$A$4:$A$203,0)),"")&amp;"")</f>
        <v/>
      </c>
      <c r="D372" s="17"/>
      <c r="E372" s="19"/>
      <c r="F372" s="20"/>
      <c r="G372" s="20"/>
      <c r="H372" s="17"/>
      <c r="I372" s="17"/>
      <c r="J372" s="20"/>
      <c r="K372" s="19"/>
      <c r="L372" s="21" t="str">
        <f>IF($A372="","",SUMIF(Payments!$B$4:$B$1003,$A372,Payments!$C$4:$C$1003))</f>
        <v/>
      </c>
      <c r="M372" s="21" t="str">
        <f t="shared" si="10"/>
        <v/>
      </c>
      <c r="N372" s="21" t="str">
        <f t="shared" si="11"/>
        <v/>
      </c>
      <c r="O372" s="22" t="str">
        <f>IF(OR($J372="",$B372=""),"",$J372+N(IFERROR(INDEX(Clients!$F$4:$F$203,MATCH($B372,Clients!$A$4:$A$203,0)),"")))</f>
        <v/>
      </c>
      <c r="P372" s="18" t="str">
        <f>IF(OR($O372="",N($M372)&lt;=0),"",MAX(0,Settings!$B$5-$O372))</f>
        <v/>
      </c>
      <c r="Q372" s="18" t="str">
        <f>IF($A372="","",IF(N($P372)&gt;0,"Payment overdue",IF(AND(ISNUMBER($G372),$G372&lt;Settings!$B$5,OR($H372="Lead",$H372="Proposal sent",$H372="In progress",$H372="On hold")),"Deadline passed",IF(AND($K372&lt;&gt;"",N($M372)&lt;=0),IF(N($N372)&gt;0,"Invoices paid","Paid in full"),""))))</f>
        <v/>
      </c>
      <c r="R372" s="17"/>
    </row>
    <row r="373" spans="1:18" x14ac:dyDescent="0.3">
      <c r="A373" s="17"/>
      <c r="B373" s="17"/>
      <c r="C373" s="18" t="str">
        <f>IF($B373="","",IFERROR(INDEX(Clients!$C$4:$C$203,MATCH($B373,Clients!$A$4:$A$203,0)),"")&amp;"")</f>
        <v/>
      </c>
      <c r="D373" s="17"/>
      <c r="E373" s="19"/>
      <c r="F373" s="20"/>
      <c r="G373" s="20"/>
      <c r="H373" s="17"/>
      <c r="I373" s="17"/>
      <c r="J373" s="20"/>
      <c r="K373" s="19"/>
      <c r="L373" s="21" t="str">
        <f>IF($A373="","",SUMIF(Payments!$B$4:$B$1003,$A373,Payments!$C$4:$C$1003))</f>
        <v/>
      </c>
      <c r="M373" s="21" t="str">
        <f t="shared" si="10"/>
        <v/>
      </c>
      <c r="N373" s="21" t="str">
        <f t="shared" si="11"/>
        <v/>
      </c>
      <c r="O373" s="22" t="str">
        <f>IF(OR($J373="",$B373=""),"",$J373+N(IFERROR(INDEX(Clients!$F$4:$F$203,MATCH($B373,Clients!$A$4:$A$203,0)),"")))</f>
        <v/>
      </c>
      <c r="P373" s="18" t="str">
        <f>IF(OR($O373="",N($M373)&lt;=0),"",MAX(0,Settings!$B$5-$O373))</f>
        <v/>
      </c>
      <c r="Q373" s="18" t="str">
        <f>IF($A373="","",IF(N($P373)&gt;0,"Payment overdue",IF(AND(ISNUMBER($G373),$G373&lt;Settings!$B$5,OR($H373="Lead",$H373="Proposal sent",$H373="In progress",$H373="On hold")),"Deadline passed",IF(AND($K373&lt;&gt;"",N($M373)&lt;=0),IF(N($N373)&gt;0,"Invoices paid","Paid in full"),""))))</f>
        <v/>
      </c>
      <c r="R373" s="17"/>
    </row>
    <row r="374" spans="1:18" x14ac:dyDescent="0.3">
      <c r="A374" s="17"/>
      <c r="B374" s="17"/>
      <c r="C374" s="18" t="str">
        <f>IF($B374="","",IFERROR(INDEX(Clients!$C$4:$C$203,MATCH($B374,Clients!$A$4:$A$203,0)),"")&amp;"")</f>
        <v/>
      </c>
      <c r="D374" s="17"/>
      <c r="E374" s="19"/>
      <c r="F374" s="20"/>
      <c r="G374" s="20"/>
      <c r="H374" s="17"/>
      <c r="I374" s="17"/>
      <c r="J374" s="20"/>
      <c r="K374" s="19"/>
      <c r="L374" s="21" t="str">
        <f>IF($A374="","",SUMIF(Payments!$B$4:$B$1003,$A374,Payments!$C$4:$C$1003))</f>
        <v/>
      </c>
      <c r="M374" s="21" t="str">
        <f t="shared" si="10"/>
        <v/>
      </c>
      <c r="N374" s="21" t="str">
        <f t="shared" si="11"/>
        <v/>
      </c>
      <c r="O374" s="22" t="str">
        <f>IF(OR($J374="",$B374=""),"",$J374+N(IFERROR(INDEX(Clients!$F$4:$F$203,MATCH($B374,Clients!$A$4:$A$203,0)),"")))</f>
        <v/>
      </c>
      <c r="P374" s="18" t="str">
        <f>IF(OR($O374="",N($M374)&lt;=0),"",MAX(0,Settings!$B$5-$O374))</f>
        <v/>
      </c>
      <c r="Q374" s="18" t="str">
        <f>IF($A374="","",IF(N($P374)&gt;0,"Payment overdue",IF(AND(ISNUMBER($G374),$G374&lt;Settings!$B$5,OR($H374="Lead",$H374="Proposal sent",$H374="In progress",$H374="On hold")),"Deadline passed",IF(AND($K374&lt;&gt;"",N($M374)&lt;=0),IF(N($N374)&gt;0,"Invoices paid","Paid in full"),""))))</f>
        <v/>
      </c>
      <c r="R374" s="17"/>
    </row>
    <row r="375" spans="1:18" x14ac:dyDescent="0.3">
      <c r="A375" s="17"/>
      <c r="B375" s="17"/>
      <c r="C375" s="18" t="str">
        <f>IF($B375="","",IFERROR(INDEX(Clients!$C$4:$C$203,MATCH($B375,Clients!$A$4:$A$203,0)),"")&amp;"")</f>
        <v/>
      </c>
      <c r="D375" s="17"/>
      <c r="E375" s="19"/>
      <c r="F375" s="20"/>
      <c r="G375" s="20"/>
      <c r="H375" s="17"/>
      <c r="I375" s="17"/>
      <c r="J375" s="20"/>
      <c r="K375" s="19"/>
      <c r="L375" s="21" t="str">
        <f>IF($A375="","",SUMIF(Payments!$B$4:$B$1003,$A375,Payments!$C$4:$C$1003))</f>
        <v/>
      </c>
      <c r="M375" s="21" t="str">
        <f t="shared" si="10"/>
        <v/>
      </c>
      <c r="N375" s="21" t="str">
        <f t="shared" si="11"/>
        <v/>
      </c>
      <c r="O375" s="22" t="str">
        <f>IF(OR($J375="",$B375=""),"",$J375+N(IFERROR(INDEX(Clients!$F$4:$F$203,MATCH($B375,Clients!$A$4:$A$203,0)),"")))</f>
        <v/>
      </c>
      <c r="P375" s="18" t="str">
        <f>IF(OR($O375="",N($M375)&lt;=0),"",MAX(0,Settings!$B$5-$O375))</f>
        <v/>
      </c>
      <c r="Q375" s="18" t="str">
        <f>IF($A375="","",IF(N($P375)&gt;0,"Payment overdue",IF(AND(ISNUMBER($G375),$G375&lt;Settings!$B$5,OR($H375="Lead",$H375="Proposal sent",$H375="In progress",$H375="On hold")),"Deadline passed",IF(AND($K375&lt;&gt;"",N($M375)&lt;=0),IF(N($N375)&gt;0,"Invoices paid","Paid in full"),""))))</f>
        <v/>
      </c>
      <c r="R375" s="17"/>
    </row>
    <row r="376" spans="1:18" x14ac:dyDescent="0.3">
      <c r="A376" s="17"/>
      <c r="B376" s="17"/>
      <c r="C376" s="18" t="str">
        <f>IF($B376="","",IFERROR(INDEX(Clients!$C$4:$C$203,MATCH($B376,Clients!$A$4:$A$203,0)),"")&amp;"")</f>
        <v/>
      </c>
      <c r="D376" s="17"/>
      <c r="E376" s="19"/>
      <c r="F376" s="20"/>
      <c r="G376" s="20"/>
      <c r="H376" s="17"/>
      <c r="I376" s="17"/>
      <c r="J376" s="20"/>
      <c r="K376" s="19"/>
      <c r="L376" s="21" t="str">
        <f>IF($A376="","",SUMIF(Payments!$B$4:$B$1003,$A376,Payments!$C$4:$C$1003))</f>
        <v/>
      </c>
      <c r="M376" s="21" t="str">
        <f t="shared" si="10"/>
        <v/>
      </c>
      <c r="N376" s="21" t="str">
        <f t="shared" si="11"/>
        <v/>
      </c>
      <c r="O376" s="22" t="str">
        <f>IF(OR($J376="",$B376=""),"",$J376+N(IFERROR(INDEX(Clients!$F$4:$F$203,MATCH($B376,Clients!$A$4:$A$203,0)),"")))</f>
        <v/>
      </c>
      <c r="P376" s="18" t="str">
        <f>IF(OR($O376="",N($M376)&lt;=0),"",MAX(0,Settings!$B$5-$O376))</f>
        <v/>
      </c>
      <c r="Q376" s="18" t="str">
        <f>IF($A376="","",IF(N($P376)&gt;0,"Payment overdue",IF(AND(ISNUMBER($G376),$G376&lt;Settings!$B$5,OR($H376="Lead",$H376="Proposal sent",$H376="In progress",$H376="On hold")),"Deadline passed",IF(AND($K376&lt;&gt;"",N($M376)&lt;=0),IF(N($N376)&gt;0,"Invoices paid","Paid in full"),""))))</f>
        <v/>
      </c>
      <c r="R376" s="17"/>
    </row>
    <row r="377" spans="1:18" x14ac:dyDescent="0.3">
      <c r="A377" s="17"/>
      <c r="B377" s="17"/>
      <c r="C377" s="18" t="str">
        <f>IF($B377="","",IFERROR(INDEX(Clients!$C$4:$C$203,MATCH($B377,Clients!$A$4:$A$203,0)),"")&amp;"")</f>
        <v/>
      </c>
      <c r="D377" s="17"/>
      <c r="E377" s="19"/>
      <c r="F377" s="20"/>
      <c r="G377" s="20"/>
      <c r="H377" s="17"/>
      <c r="I377" s="17"/>
      <c r="J377" s="20"/>
      <c r="K377" s="19"/>
      <c r="L377" s="21" t="str">
        <f>IF($A377="","",SUMIF(Payments!$B$4:$B$1003,$A377,Payments!$C$4:$C$1003))</f>
        <v/>
      </c>
      <c r="M377" s="21" t="str">
        <f t="shared" si="10"/>
        <v/>
      </c>
      <c r="N377" s="21" t="str">
        <f t="shared" si="11"/>
        <v/>
      </c>
      <c r="O377" s="22" t="str">
        <f>IF(OR($J377="",$B377=""),"",$J377+N(IFERROR(INDEX(Clients!$F$4:$F$203,MATCH($B377,Clients!$A$4:$A$203,0)),"")))</f>
        <v/>
      </c>
      <c r="P377" s="18" t="str">
        <f>IF(OR($O377="",N($M377)&lt;=0),"",MAX(0,Settings!$B$5-$O377))</f>
        <v/>
      </c>
      <c r="Q377" s="18" t="str">
        <f>IF($A377="","",IF(N($P377)&gt;0,"Payment overdue",IF(AND(ISNUMBER($G377),$G377&lt;Settings!$B$5,OR($H377="Lead",$H377="Proposal sent",$H377="In progress",$H377="On hold")),"Deadline passed",IF(AND($K377&lt;&gt;"",N($M377)&lt;=0),IF(N($N377)&gt;0,"Invoices paid","Paid in full"),""))))</f>
        <v/>
      </c>
      <c r="R377" s="17"/>
    </row>
    <row r="378" spans="1:18" x14ac:dyDescent="0.3">
      <c r="A378" s="17"/>
      <c r="B378" s="17"/>
      <c r="C378" s="18" t="str">
        <f>IF($B378="","",IFERROR(INDEX(Clients!$C$4:$C$203,MATCH($B378,Clients!$A$4:$A$203,0)),"")&amp;"")</f>
        <v/>
      </c>
      <c r="D378" s="17"/>
      <c r="E378" s="19"/>
      <c r="F378" s="20"/>
      <c r="G378" s="20"/>
      <c r="H378" s="17"/>
      <c r="I378" s="17"/>
      <c r="J378" s="20"/>
      <c r="K378" s="19"/>
      <c r="L378" s="21" t="str">
        <f>IF($A378="","",SUMIF(Payments!$B$4:$B$1003,$A378,Payments!$C$4:$C$1003))</f>
        <v/>
      </c>
      <c r="M378" s="21" t="str">
        <f t="shared" si="10"/>
        <v/>
      </c>
      <c r="N378" s="21" t="str">
        <f t="shared" si="11"/>
        <v/>
      </c>
      <c r="O378" s="22" t="str">
        <f>IF(OR($J378="",$B378=""),"",$J378+N(IFERROR(INDEX(Clients!$F$4:$F$203,MATCH($B378,Clients!$A$4:$A$203,0)),"")))</f>
        <v/>
      </c>
      <c r="P378" s="18" t="str">
        <f>IF(OR($O378="",N($M378)&lt;=0),"",MAX(0,Settings!$B$5-$O378))</f>
        <v/>
      </c>
      <c r="Q378" s="18" t="str">
        <f>IF($A378="","",IF(N($P378)&gt;0,"Payment overdue",IF(AND(ISNUMBER($G378),$G378&lt;Settings!$B$5,OR($H378="Lead",$H378="Proposal sent",$H378="In progress",$H378="On hold")),"Deadline passed",IF(AND($K378&lt;&gt;"",N($M378)&lt;=0),IF(N($N378)&gt;0,"Invoices paid","Paid in full"),""))))</f>
        <v/>
      </c>
      <c r="R378" s="17"/>
    </row>
    <row r="379" spans="1:18" x14ac:dyDescent="0.3">
      <c r="A379" s="17"/>
      <c r="B379" s="17"/>
      <c r="C379" s="18" t="str">
        <f>IF($B379="","",IFERROR(INDEX(Clients!$C$4:$C$203,MATCH($B379,Clients!$A$4:$A$203,0)),"")&amp;"")</f>
        <v/>
      </c>
      <c r="D379" s="17"/>
      <c r="E379" s="19"/>
      <c r="F379" s="20"/>
      <c r="G379" s="20"/>
      <c r="H379" s="17"/>
      <c r="I379" s="17"/>
      <c r="J379" s="20"/>
      <c r="K379" s="19"/>
      <c r="L379" s="21" t="str">
        <f>IF($A379="","",SUMIF(Payments!$B$4:$B$1003,$A379,Payments!$C$4:$C$1003))</f>
        <v/>
      </c>
      <c r="M379" s="21" t="str">
        <f t="shared" si="10"/>
        <v/>
      </c>
      <c r="N379" s="21" t="str">
        <f t="shared" si="11"/>
        <v/>
      </c>
      <c r="O379" s="22" t="str">
        <f>IF(OR($J379="",$B379=""),"",$J379+N(IFERROR(INDEX(Clients!$F$4:$F$203,MATCH($B379,Clients!$A$4:$A$203,0)),"")))</f>
        <v/>
      </c>
      <c r="P379" s="18" t="str">
        <f>IF(OR($O379="",N($M379)&lt;=0),"",MAX(0,Settings!$B$5-$O379))</f>
        <v/>
      </c>
      <c r="Q379" s="18" t="str">
        <f>IF($A379="","",IF(N($P379)&gt;0,"Payment overdue",IF(AND(ISNUMBER($G379),$G379&lt;Settings!$B$5,OR($H379="Lead",$H379="Proposal sent",$H379="In progress",$H379="On hold")),"Deadline passed",IF(AND($K379&lt;&gt;"",N($M379)&lt;=0),IF(N($N379)&gt;0,"Invoices paid","Paid in full"),""))))</f>
        <v/>
      </c>
      <c r="R379" s="17"/>
    </row>
    <row r="380" spans="1:18" x14ac:dyDescent="0.3">
      <c r="A380" s="17"/>
      <c r="B380" s="17"/>
      <c r="C380" s="18" t="str">
        <f>IF($B380="","",IFERROR(INDEX(Clients!$C$4:$C$203,MATCH($B380,Clients!$A$4:$A$203,0)),"")&amp;"")</f>
        <v/>
      </c>
      <c r="D380" s="17"/>
      <c r="E380" s="19"/>
      <c r="F380" s="20"/>
      <c r="G380" s="20"/>
      <c r="H380" s="17"/>
      <c r="I380" s="17"/>
      <c r="J380" s="20"/>
      <c r="K380" s="19"/>
      <c r="L380" s="21" t="str">
        <f>IF($A380="","",SUMIF(Payments!$B$4:$B$1003,$A380,Payments!$C$4:$C$1003))</f>
        <v/>
      </c>
      <c r="M380" s="21" t="str">
        <f t="shared" si="10"/>
        <v/>
      </c>
      <c r="N380" s="21" t="str">
        <f t="shared" si="11"/>
        <v/>
      </c>
      <c r="O380" s="22" t="str">
        <f>IF(OR($J380="",$B380=""),"",$J380+N(IFERROR(INDEX(Clients!$F$4:$F$203,MATCH($B380,Clients!$A$4:$A$203,0)),"")))</f>
        <v/>
      </c>
      <c r="P380" s="18" t="str">
        <f>IF(OR($O380="",N($M380)&lt;=0),"",MAX(0,Settings!$B$5-$O380))</f>
        <v/>
      </c>
      <c r="Q380" s="18" t="str">
        <f>IF($A380="","",IF(N($P380)&gt;0,"Payment overdue",IF(AND(ISNUMBER($G380),$G380&lt;Settings!$B$5,OR($H380="Lead",$H380="Proposal sent",$H380="In progress",$H380="On hold")),"Deadline passed",IF(AND($K380&lt;&gt;"",N($M380)&lt;=0),IF(N($N380)&gt;0,"Invoices paid","Paid in full"),""))))</f>
        <v/>
      </c>
      <c r="R380" s="17"/>
    </row>
    <row r="381" spans="1:18" x14ac:dyDescent="0.3">
      <c r="A381" s="17"/>
      <c r="B381" s="17"/>
      <c r="C381" s="18" t="str">
        <f>IF($B381="","",IFERROR(INDEX(Clients!$C$4:$C$203,MATCH($B381,Clients!$A$4:$A$203,0)),"")&amp;"")</f>
        <v/>
      </c>
      <c r="D381" s="17"/>
      <c r="E381" s="19"/>
      <c r="F381" s="20"/>
      <c r="G381" s="20"/>
      <c r="H381" s="17"/>
      <c r="I381" s="17"/>
      <c r="J381" s="20"/>
      <c r="K381" s="19"/>
      <c r="L381" s="21" t="str">
        <f>IF($A381="","",SUMIF(Payments!$B$4:$B$1003,$A381,Payments!$C$4:$C$1003))</f>
        <v/>
      </c>
      <c r="M381" s="21" t="str">
        <f t="shared" si="10"/>
        <v/>
      </c>
      <c r="N381" s="21" t="str">
        <f t="shared" si="11"/>
        <v/>
      </c>
      <c r="O381" s="22" t="str">
        <f>IF(OR($J381="",$B381=""),"",$J381+N(IFERROR(INDEX(Clients!$F$4:$F$203,MATCH($B381,Clients!$A$4:$A$203,0)),"")))</f>
        <v/>
      </c>
      <c r="P381" s="18" t="str">
        <f>IF(OR($O381="",N($M381)&lt;=0),"",MAX(0,Settings!$B$5-$O381))</f>
        <v/>
      </c>
      <c r="Q381" s="18" t="str">
        <f>IF($A381="","",IF(N($P381)&gt;0,"Payment overdue",IF(AND(ISNUMBER($G381),$G381&lt;Settings!$B$5,OR($H381="Lead",$H381="Proposal sent",$H381="In progress",$H381="On hold")),"Deadline passed",IF(AND($K381&lt;&gt;"",N($M381)&lt;=0),IF(N($N381)&gt;0,"Invoices paid","Paid in full"),""))))</f>
        <v/>
      </c>
      <c r="R381" s="17"/>
    </row>
    <row r="382" spans="1:18" x14ac:dyDescent="0.3">
      <c r="A382" s="17"/>
      <c r="B382" s="17"/>
      <c r="C382" s="18" t="str">
        <f>IF($B382="","",IFERROR(INDEX(Clients!$C$4:$C$203,MATCH($B382,Clients!$A$4:$A$203,0)),"")&amp;"")</f>
        <v/>
      </c>
      <c r="D382" s="17"/>
      <c r="E382" s="19"/>
      <c r="F382" s="20"/>
      <c r="G382" s="20"/>
      <c r="H382" s="17"/>
      <c r="I382" s="17"/>
      <c r="J382" s="20"/>
      <c r="K382" s="19"/>
      <c r="L382" s="21" t="str">
        <f>IF($A382="","",SUMIF(Payments!$B$4:$B$1003,$A382,Payments!$C$4:$C$1003))</f>
        <v/>
      </c>
      <c r="M382" s="21" t="str">
        <f t="shared" si="10"/>
        <v/>
      </c>
      <c r="N382" s="21" t="str">
        <f t="shared" si="11"/>
        <v/>
      </c>
      <c r="O382" s="22" t="str">
        <f>IF(OR($J382="",$B382=""),"",$J382+N(IFERROR(INDEX(Clients!$F$4:$F$203,MATCH($B382,Clients!$A$4:$A$203,0)),"")))</f>
        <v/>
      </c>
      <c r="P382" s="18" t="str">
        <f>IF(OR($O382="",N($M382)&lt;=0),"",MAX(0,Settings!$B$5-$O382))</f>
        <v/>
      </c>
      <c r="Q382" s="18" t="str">
        <f>IF($A382="","",IF(N($P382)&gt;0,"Payment overdue",IF(AND(ISNUMBER($G382),$G382&lt;Settings!$B$5,OR($H382="Lead",$H382="Proposal sent",$H382="In progress",$H382="On hold")),"Deadline passed",IF(AND($K382&lt;&gt;"",N($M382)&lt;=0),IF(N($N382)&gt;0,"Invoices paid","Paid in full"),""))))</f>
        <v/>
      </c>
      <c r="R382" s="17"/>
    </row>
    <row r="383" spans="1:18" x14ac:dyDescent="0.3">
      <c r="A383" s="17"/>
      <c r="B383" s="17"/>
      <c r="C383" s="18" t="str">
        <f>IF($B383="","",IFERROR(INDEX(Clients!$C$4:$C$203,MATCH($B383,Clients!$A$4:$A$203,0)),"")&amp;"")</f>
        <v/>
      </c>
      <c r="D383" s="17"/>
      <c r="E383" s="19"/>
      <c r="F383" s="20"/>
      <c r="G383" s="20"/>
      <c r="H383" s="17"/>
      <c r="I383" s="17"/>
      <c r="J383" s="20"/>
      <c r="K383" s="19"/>
      <c r="L383" s="21" t="str">
        <f>IF($A383="","",SUMIF(Payments!$B$4:$B$1003,$A383,Payments!$C$4:$C$1003))</f>
        <v/>
      </c>
      <c r="M383" s="21" t="str">
        <f t="shared" si="10"/>
        <v/>
      </c>
      <c r="N383" s="21" t="str">
        <f t="shared" si="11"/>
        <v/>
      </c>
      <c r="O383" s="22" t="str">
        <f>IF(OR($J383="",$B383=""),"",$J383+N(IFERROR(INDEX(Clients!$F$4:$F$203,MATCH($B383,Clients!$A$4:$A$203,0)),"")))</f>
        <v/>
      </c>
      <c r="P383" s="18" t="str">
        <f>IF(OR($O383="",N($M383)&lt;=0),"",MAX(0,Settings!$B$5-$O383))</f>
        <v/>
      </c>
      <c r="Q383" s="18" t="str">
        <f>IF($A383="","",IF(N($P383)&gt;0,"Payment overdue",IF(AND(ISNUMBER($G383),$G383&lt;Settings!$B$5,OR($H383="Lead",$H383="Proposal sent",$H383="In progress",$H383="On hold")),"Deadline passed",IF(AND($K383&lt;&gt;"",N($M383)&lt;=0),IF(N($N383)&gt;0,"Invoices paid","Paid in full"),""))))</f>
        <v/>
      </c>
      <c r="R383" s="17"/>
    </row>
    <row r="384" spans="1:18" x14ac:dyDescent="0.3">
      <c r="A384" s="17"/>
      <c r="B384" s="17"/>
      <c r="C384" s="18" t="str">
        <f>IF($B384="","",IFERROR(INDEX(Clients!$C$4:$C$203,MATCH($B384,Clients!$A$4:$A$203,0)),"")&amp;"")</f>
        <v/>
      </c>
      <c r="D384" s="17"/>
      <c r="E384" s="19"/>
      <c r="F384" s="20"/>
      <c r="G384" s="20"/>
      <c r="H384" s="17"/>
      <c r="I384" s="17"/>
      <c r="J384" s="20"/>
      <c r="K384" s="19"/>
      <c r="L384" s="21" t="str">
        <f>IF($A384="","",SUMIF(Payments!$B$4:$B$1003,$A384,Payments!$C$4:$C$1003))</f>
        <v/>
      </c>
      <c r="M384" s="21" t="str">
        <f t="shared" si="10"/>
        <v/>
      </c>
      <c r="N384" s="21" t="str">
        <f t="shared" si="11"/>
        <v/>
      </c>
      <c r="O384" s="22" t="str">
        <f>IF(OR($J384="",$B384=""),"",$J384+N(IFERROR(INDEX(Clients!$F$4:$F$203,MATCH($B384,Clients!$A$4:$A$203,0)),"")))</f>
        <v/>
      </c>
      <c r="P384" s="18" t="str">
        <f>IF(OR($O384="",N($M384)&lt;=0),"",MAX(0,Settings!$B$5-$O384))</f>
        <v/>
      </c>
      <c r="Q384" s="18" t="str">
        <f>IF($A384="","",IF(N($P384)&gt;0,"Payment overdue",IF(AND(ISNUMBER($G384),$G384&lt;Settings!$B$5,OR($H384="Lead",$H384="Proposal sent",$H384="In progress",$H384="On hold")),"Deadline passed",IF(AND($K384&lt;&gt;"",N($M384)&lt;=0),IF(N($N384)&gt;0,"Invoices paid","Paid in full"),""))))</f>
        <v/>
      </c>
      <c r="R384" s="17"/>
    </row>
    <row r="385" spans="1:18" x14ac:dyDescent="0.3">
      <c r="A385" s="17"/>
      <c r="B385" s="17"/>
      <c r="C385" s="18" t="str">
        <f>IF($B385="","",IFERROR(INDEX(Clients!$C$4:$C$203,MATCH($B385,Clients!$A$4:$A$203,0)),"")&amp;"")</f>
        <v/>
      </c>
      <c r="D385" s="17"/>
      <c r="E385" s="19"/>
      <c r="F385" s="20"/>
      <c r="G385" s="20"/>
      <c r="H385" s="17"/>
      <c r="I385" s="17"/>
      <c r="J385" s="20"/>
      <c r="K385" s="19"/>
      <c r="L385" s="21" t="str">
        <f>IF($A385="","",SUMIF(Payments!$B$4:$B$1003,$A385,Payments!$C$4:$C$1003))</f>
        <v/>
      </c>
      <c r="M385" s="21" t="str">
        <f t="shared" si="10"/>
        <v/>
      </c>
      <c r="N385" s="21" t="str">
        <f t="shared" si="11"/>
        <v/>
      </c>
      <c r="O385" s="22" t="str">
        <f>IF(OR($J385="",$B385=""),"",$J385+N(IFERROR(INDEX(Clients!$F$4:$F$203,MATCH($B385,Clients!$A$4:$A$203,0)),"")))</f>
        <v/>
      </c>
      <c r="P385" s="18" t="str">
        <f>IF(OR($O385="",N($M385)&lt;=0),"",MAX(0,Settings!$B$5-$O385))</f>
        <v/>
      </c>
      <c r="Q385" s="18" t="str">
        <f>IF($A385="","",IF(N($P385)&gt;0,"Payment overdue",IF(AND(ISNUMBER($G385),$G385&lt;Settings!$B$5,OR($H385="Lead",$H385="Proposal sent",$H385="In progress",$H385="On hold")),"Deadline passed",IF(AND($K385&lt;&gt;"",N($M385)&lt;=0),IF(N($N385)&gt;0,"Invoices paid","Paid in full"),""))))</f>
        <v/>
      </c>
      <c r="R385" s="17"/>
    </row>
    <row r="386" spans="1:18" x14ac:dyDescent="0.3">
      <c r="A386" s="17"/>
      <c r="B386" s="17"/>
      <c r="C386" s="18" t="str">
        <f>IF($B386="","",IFERROR(INDEX(Clients!$C$4:$C$203,MATCH($B386,Clients!$A$4:$A$203,0)),"")&amp;"")</f>
        <v/>
      </c>
      <c r="D386" s="17"/>
      <c r="E386" s="19"/>
      <c r="F386" s="20"/>
      <c r="G386" s="20"/>
      <c r="H386" s="17"/>
      <c r="I386" s="17"/>
      <c r="J386" s="20"/>
      <c r="K386" s="19"/>
      <c r="L386" s="21" t="str">
        <f>IF($A386="","",SUMIF(Payments!$B$4:$B$1003,$A386,Payments!$C$4:$C$1003))</f>
        <v/>
      </c>
      <c r="M386" s="21" t="str">
        <f t="shared" si="10"/>
        <v/>
      </c>
      <c r="N386" s="21" t="str">
        <f t="shared" si="11"/>
        <v/>
      </c>
      <c r="O386" s="22" t="str">
        <f>IF(OR($J386="",$B386=""),"",$J386+N(IFERROR(INDEX(Clients!$F$4:$F$203,MATCH($B386,Clients!$A$4:$A$203,0)),"")))</f>
        <v/>
      </c>
      <c r="P386" s="18" t="str">
        <f>IF(OR($O386="",N($M386)&lt;=0),"",MAX(0,Settings!$B$5-$O386))</f>
        <v/>
      </c>
      <c r="Q386" s="18" t="str">
        <f>IF($A386="","",IF(N($P386)&gt;0,"Payment overdue",IF(AND(ISNUMBER($G386),$G386&lt;Settings!$B$5,OR($H386="Lead",$H386="Proposal sent",$H386="In progress",$H386="On hold")),"Deadline passed",IF(AND($K386&lt;&gt;"",N($M386)&lt;=0),IF(N($N386)&gt;0,"Invoices paid","Paid in full"),""))))</f>
        <v/>
      </c>
      <c r="R386" s="17"/>
    </row>
    <row r="387" spans="1:18" x14ac:dyDescent="0.3">
      <c r="A387" s="17"/>
      <c r="B387" s="17"/>
      <c r="C387" s="18" t="str">
        <f>IF($B387="","",IFERROR(INDEX(Clients!$C$4:$C$203,MATCH($B387,Clients!$A$4:$A$203,0)),"")&amp;"")</f>
        <v/>
      </c>
      <c r="D387" s="17"/>
      <c r="E387" s="19"/>
      <c r="F387" s="20"/>
      <c r="G387" s="20"/>
      <c r="H387" s="17"/>
      <c r="I387" s="17"/>
      <c r="J387" s="20"/>
      <c r="K387" s="19"/>
      <c r="L387" s="21" t="str">
        <f>IF($A387="","",SUMIF(Payments!$B$4:$B$1003,$A387,Payments!$C$4:$C$1003))</f>
        <v/>
      </c>
      <c r="M387" s="21" t="str">
        <f t="shared" si="10"/>
        <v/>
      </c>
      <c r="N387" s="21" t="str">
        <f t="shared" si="11"/>
        <v/>
      </c>
      <c r="O387" s="22" t="str">
        <f>IF(OR($J387="",$B387=""),"",$J387+N(IFERROR(INDEX(Clients!$F$4:$F$203,MATCH($B387,Clients!$A$4:$A$203,0)),"")))</f>
        <v/>
      </c>
      <c r="P387" s="18" t="str">
        <f>IF(OR($O387="",N($M387)&lt;=0),"",MAX(0,Settings!$B$5-$O387))</f>
        <v/>
      </c>
      <c r="Q387" s="18" t="str">
        <f>IF($A387="","",IF(N($P387)&gt;0,"Payment overdue",IF(AND(ISNUMBER($G387),$G387&lt;Settings!$B$5,OR($H387="Lead",$H387="Proposal sent",$H387="In progress",$H387="On hold")),"Deadline passed",IF(AND($K387&lt;&gt;"",N($M387)&lt;=0),IF(N($N387)&gt;0,"Invoices paid","Paid in full"),""))))</f>
        <v/>
      </c>
      <c r="R387" s="17"/>
    </row>
    <row r="388" spans="1:18" x14ac:dyDescent="0.3">
      <c r="A388" s="17"/>
      <c r="B388" s="17"/>
      <c r="C388" s="18" t="str">
        <f>IF($B388="","",IFERROR(INDEX(Clients!$C$4:$C$203,MATCH($B388,Clients!$A$4:$A$203,0)),"")&amp;"")</f>
        <v/>
      </c>
      <c r="D388" s="17"/>
      <c r="E388" s="19"/>
      <c r="F388" s="20"/>
      <c r="G388" s="20"/>
      <c r="H388" s="17"/>
      <c r="I388" s="17"/>
      <c r="J388" s="20"/>
      <c r="K388" s="19"/>
      <c r="L388" s="21" t="str">
        <f>IF($A388="","",SUMIF(Payments!$B$4:$B$1003,$A388,Payments!$C$4:$C$1003))</f>
        <v/>
      </c>
      <c r="M388" s="21" t="str">
        <f t="shared" ref="M388:M451" si="12">IF(OR($A388="",$K388=""),"",ROUND(N($K388)-N($L388),2))</f>
        <v/>
      </c>
      <c r="N388" s="21" t="str">
        <f t="shared" ref="N388:N451" si="13">IF(OR($A388="",$E388="",$H388="Cancelled"),"",MAX(0,ROUND(N($E388)-N($K388),2)))</f>
        <v/>
      </c>
      <c r="O388" s="22" t="str">
        <f>IF(OR($J388="",$B388=""),"",$J388+N(IFERROR(INDEX(Clients!$F$4:$F$203,MATCH($B388,Clients!$A$4:$A$203,0)),"")))</f>
        <v/>
      </c>
      <c r="P388" s="18" t="str">
        <f>IF(OR($O388="",N($M388)&lt;=0),"",MAX(0,Settings!$B$5-$O388))</f>
        <v/>
      </c>
      <c r="Q388" s="18" t="str">
        <f>IF($A388="","",IF(N($P388)&gt;0,"Payment overdue",IF(AND(ISNUMBER($G388),$G388&lt;Settings!$B$5,OR($H388="Lead",$H388="Proposal sent",$H388="In progress",$H388="On hold")),"Deadline passed",IF(AND($K388&lt;&gt;"",N($M388)&lt;=0),IF(N($N388)&gt;0,"Invoices paid","Paid in full"),""))))</f>
        <v/>
      </c>
      <c r="R388" s="17"/>
    </row>
    <row r="389" spans="1:18" x14ac:dyDescent="0.3">
      <c r="A389" s="17"/>
      <c r="B389" s="17"/>
      <c r="C389" s="18" t="str">
        <f>IF($B389="","",IFERROR(INDEX(Clients!$C$4:$C$203,MATCH($B389,Clients!$A$4:$A$203,0)),"")&amp;"")</f>
        <v/>
      </c>
      <c r="D389" s="17"/>
      <c r="E389" s="19"/>
      <c r="F389" s="20"/>
      <c r="G389" s="20"/>
      <c r="H389" s="17"/>
      <c r="I389" s="17"/>
      <c r="J389" s="20"/>
      <c r="K389" s="19"/>
      <c r="L389" s="21" t="str">
        <f>IF($A389="","",SUMIF(Payments!$B$4:$B$1003,$A389,Payments!$C$4:$C$1003))</f>
        <v/>
      </c>
      <c r="M389" s="21" t="str">
        <f t="shared" si="12"/>
        <v/>
      </c>
      <c r="N389" s="21" t="str">
        <f t="shared" si="13"/>
        <v/>
      </c>
      <c r="O389" s="22" t="str">
        <f>IF(OR($J389="",$B389=""),"",$J389+N(IFERROR(INDEX(Clients!$F$4:$F$203,MATCH($B389,Clients!$A$4:$A$203,0)),"")))</f>
        <v/>
      </c>
      <c r="P389" s="18" t="str">
        <f>IF(OR($O389="",N($M389)&lt;=0),"",MAX(0,Settings!$B$5-$O389))</f>
        <v/>
      </c>
      <c r="Q389" s="18" t="str">
        <f>IF($A389="","",IF(N($P389)&gt;0,"Payment overdue",IF(AND(ISNUMBER($G389),$G389&lt;Settings!$B$5,OR($H389="Lead",$H389="Proposal sent",$H389="In progress",$H389="On hold")),"Deadline passed",IF(AND($K389&lt;&gt;"",N($M389)&lt;=0),IF(N($N389)&gt;0,"Invoices paid","Paid in full"),""))))</f>
        <v/>
      </c>
      <c r="R389" s="17"/>
    </row>
    <row r="390" spans="1:18" x14ac:dyDescent="0.3">
      <c r="A390" s="17"/>
      <c r="B390" s="17"/>
      <c r="C390" s="18" t="str">
        <f>IF($B390="","",IFERROR(INDEX(Clients!$C$4:$C$203,MATCH($B390,Clients!$A$4:$A$203,0)),"")&amp;"")</f>
        <v/>
      </c>
      <c r="D390" s="17"/>
      <c r="E390" s="19"/>
      <c r="F390" s="20"/>
      <c r="G390" s="20"/>
      <c r="H390" s="17"/>
      <c r="I390" s="17"/>
      <c r="J390" s="20"/>
      <c r="K390" s="19"/>
      <c r="L390" s="21" t="str">
        <f>IF($A390="","",SUMIF(Payments!$B$4:$B$1003,$A390,Payments!$C$4:$C$1003))</f>
        <v/>
      </c>
      <c r="M390" s="21" t="str">
        <f t="shared" si="12"/>
        <v/>
      </c>
      <c r="N390" s="21" t="str">
        <f t="shared" si="13"/>
        <v/>
      </c>
      <c r="O390" s="22" t="str">
        <f>IF(OR($J390="",$B390=""),"",$J390+N(IFERROR(INDEX(Clients!$F$4:$F$203,MATCH($B390,Clients!$A$4:$A$203,0)),"")))</f>
        <v/>
      </c>
      <c r="P390" s="18" t="str">
        <f>IF(OR($O390="",N($M390)&lt;=0),"",MAX(0,Settings!$B$5-$O390))</f>
        <v/>
      </c>
      <c r="Q390" s="18" t="str">
        <f>IF($A390="","",IF(N($P390)&gt;0,"Payment overdue",IF(AND(ISNUMBER($G390),$G390&lt;Settings!$B$5,OR($H390="Lead",$H390="Proposal sent",$H390="In progress",$H390="On hold")),"Deadline passed",IF(AND($K390&lt;&gt;"",N($M390)&lt;=0),IF(N($N390)&gt;0,"Invoices paid","Paid in full"),""))))</f>
        <v/>
      </c>
      <c r="R390" s="17"/>
    </row>
    <row r="391" spans="1:18" x14ac:dyDescent="0.3">
      <c r="A391" s="17"/>
      <c r="B391" s="17"/>
      <c r="C391" s="18" t="str">
        <f>IF($B391="","",IFERROR(INDEX(Clients!$C$4:$C$203,MATCH($B391,Clients!$A$4:$A$203,0)),"")&amp;"")</f>
        <v/>
      </c>
      <c r="D391" s="17"/>
      <c r="E391" s="19"/>
      <c r="F391" s="20"/>
      <c r="G391" s="20"/>
      <c r="H391" s="17"/>
      <c r="I391" s="17"/>
      <c r="J391" s="20"/>
      <c r="K391" s="19"/>
      <c r="L391" s="21" t="str">
        <f>IF($A391="","",SUMIF(Payments!$B$4:$B$1003,$A391,Payments!$C$4:$C$1003))</f>
        <v/>
      </c>
      <c r="M391" s="21" t="str">
        <f t="shared" si="12"/>
        <v/>
      </c>
      <c r="N391" s="21" t="str">
        <f t="shared" si="13"/>
        <v/>
      </c>
      <c r="O391" s="22" t="str">
        <f>IF(OR($J391="",$B391=""),"",$J391+N(IFERROR(INDEX(Clients!$F$4:$F$203,MATCH($B391,Clients!$A$4:$A$203,0)),"")))</f>
        <v/>
      </c>
      <c r="P391" s="18" t="str">
        <f>IF(OR($O391="",N($M391)&lt;=0),"",MAX(0,Settings!$B$5-$O391))</f>
        <v/>
      </c>
      <c r="Q391" s="18" t="str">
        <f>IF($A391="","",IF(N($P391)&gt;0,"Payment overdue",IF(AND(ISNUMBER($G391),$G391&lt;Settings!$B$5,OR($H391="Lead",$H391="Proposal sent",$H391="In progress",$H391="On hold")),"Deadline passed",IF(AND($K391&lt;&gt;"",N($M391)&lt;=0),IF(N($N391)&gt;0,"Invoices paid","Paid in full"),""))))</f>
        <v/>
      </c>
      <c r="R391" s="17"/>
    </row>
    <row r="392" spans="1:18" x14ac:dyDescent="0.3">
      <c r="A392" s="17"/>
      <c r="B392" s="17"/>
      <c r="C392" s="18" t="str">
        <f>IF($B392="","",IFERROR(INDEX(Clients!$C$4:$C$203,MATCH($B392,Clients!$A$4:$A$203,0)),"")&amp;"")</f>
        <v/>
      </c>
      <c r="D392" s="17"/>
      <c r="E392" s="19"/>
      <c r="F392" s="20"/>
      <c r="G392" s="20"/>
      <c r="H392" s="17"/>
      <c r="I392" s="17"/>
      <c r="J392" s="20"/>
      <c r="K392" s="19"/>
      <c r="L392" s="21" t="str">
        <f>IF($A392="","",SUMIF(Payments!$B$4:$B$1003,$A392,Payments!$C$4:$C$1003))</f>
        <v/>
      </c>
      <c r="M392" s="21" t="str">
        <f t="shared" si="12"/>
        <v/>
      </c>
      <c r="N392" s="21" t="str">
        <f t="shared" si="13"/>
        <v/>
      </c>
      <c r="O392" s="22" t="str">
        <f>IF(OR($J392="",$B392=""),"",$J392+N(IFERROR(INDEX(Clients!$F$4:$F$203,MATCH($B392,Clients!$A$4:$A$203,0)),"")))</f>
        <v/>
      </c>
      <c r="P392" s="18" t="str">
        <f>IF(OR($O392="",N($M392)&lt;=0),"",MAX(0,Settings!$B$5-$O392))</f>
        <v/>
      </c>
      <c r="Q392" s="18" t="str">
        <f>IF($A392="","",IF(N($P392)&gt;0,"Payment overdue",IF(AND(ISNUMBER($G392),$G392&lt;Settings!$B$5,OR($H392="Lead",$H392="Proposal sent",$H392="In progress",$H392="On hold")),"Deadline passed",IF(AND($K392&lt;&gt;"",N($M392)&lt;=0),IF(N($N392)&gt;0,"Invoices paid","Paid in full"),""))))</f>
        <v/>
      </c>
      <c r="R392" s="17"/>
    </row>
    <row r="393" spans="1:18" x14ac:dyDescent="0.3">
      <c r="A393" s="17"/>
      <c r="B393" s="17"/>
      <c r="C393" s="18" t="str">
        <f>IF($B393="","",IFERROR(INDEX(Clients!$C$4:$C$203,MATCH($B393,Clients!$A$4:$A$203,0)),"")&amp;"")</f>
        <v/>
      </c>
      <c r="D393" s="17"/>
      <c r="E393" s="19"/>
      <c r="F393" s="20"/>
      <c r="G393" s="20"/>
      <c r="H393" s="17"/>
      <c r="I393" s="17"/>
      <c r="J393" s="20"/>
      <c r="K393" s="19"/>
      <c r="L393" s="21" t="str">
        <f>IF($A393="","",SUMIF(Payments!$B$4:$B$1003,$A393,Payments!$C$4:$C$1003))</f>
        <v/>
      </c>
      <c r="M393" s="21" t="str">
        <f t="shared" si="12"/>
        <v/>
      </c>
      <c r="N393" s="21" t="str">
        <f t="shared" si="13"/>
        <v/>
      </c>
      <c r="O393" s="22" t="str">
        <f>IF(OR($J393="",$B393=""),"",$J393+N(IFERROR(INDEX(Clients!$F$4:$F$203,MATCH($B393,Clients!$A$4:$A$203,0)),"")))</f>
        <v/>
      </c>
      <c r="P393" s="18" t="str">
        <f>IF(OR($O393="",N($M393)&lt;=0),"",MAX(0,Settings!$B$5-$O393))</f>
        <v/>
      </c>
      <c r="Q393" s="18" t="str">
        <f>IF($A393="","",IF(N($P393)&gt;0,"Payment overdue",IF(AND(ISNUMBER($G393),$G393&lt;Settings!$B$5,OR($H393="Lead",$H393="Proposal sent",$H393="In progress",$H393="On hold")),"Deadline passed",IF(AND($K393&lt;&gt;"",N($M393)&lt;=0),IF(N($N393)&gt;0,"Invoices paid","Paid in full"),""))))</f>
        <v/>
      </c>
      <c r="R393" s="17"/>
    </row>
    <row r="394" spans="1:18" x14ac:dyDescent="0.3">
      <c r="A394" s="17"/>
      <c r="B394" s="17"/>
      <c r="C394" s="18" t="str">
        <f>IF($B394="","",IFERROR(INDEX(Clients!$C$4:$C$203,MATCH($B394,Clients!$A$4:$A$203,0)),"")&amp;"")</f>
        <v/>
      </c>
      <c r="D394" s="17"/>
      <c r="E394" s="19"/>
      <c r="F394" s="20"/>
      <c r="G394" s="20"/>
      <c r="H394" s="17"/>
      <c r="I394" s="17"/>
      <c r="J394" s="20"/>
      <c r="K394" s="19"/>
      <c r="L394" s="21" t="str">
        <f>IF($A394="","",SUMIF(Payments!$B$4:$B$1003,$A394,Payments!$C$4:$C$1003))</f>
        <v/>
      </c>
      <c r="M394" s="21" t="str">
        <f t="shared" si="12"/>
        <v/>
      </c>
      <c r="N394" s="21" t="str">
        <f t="shared" si="13"/>
        <v/>
      </c>
      <c r="O394" s="22" t="str">
        <f>IF(OR($J394="",$B394=""),"",$J394+N(IFERROR(INDEX(Clients!$F$4:$F$203,MATCH($B394,Clients!$A$4:$A$203,0)),"")))</f>
        <v/>
      </c>
      <c r="P394" s="18" t="str">
        <f>IF(OR($O394="",N($M394)&lt;=0),"",MAX(0,Settings!$B$5-$O394))</f>
        <v/>
      </c>
      <c r="Q394" s="18" t="str">
        <f>IF($A394="","",IF(N($P394)&gt;0,"Payment overdue",IF(AND(ISNUMBER($G394),$G394&lt;Settings!$B$5,OR($H394="Lead",$H394="Proposal sent",$H394="In progress",$H394="On hold")),"Deadline passed",IF(AND($K394&lt;&gt;"",N($M394)&lt;=0),IF(N($N394)&gt;0,"Invoices paid","Paid in full"),""))))</f>
        <v/>
      </c>
      <c r="R394" s="17"/>
    </row>
    <row r="395" spans="1:18" x14ac:dyDescent="0.3">
      <c r="A395" s="17"/>
      <c r="B395" s="17"/>
      <c r="C395" s="18" t="str">
        <f>IF($B395="","",IFERROR(INDEX(Clients!$C$4:$C$203,MATCH($B395,Clients!$A$4:$A$203,0)),"")&amp;"")</f>
        <v/>
      </c>
      <c r="D395" s="17"/>
      <c r="E395" s="19"/>
      <c r="F395" s="20"/>
      <c r="G395" s="20"/>
      <c r="H395" s="17"/>
      <c r="I395" s="17"/>
      <c r="J395" s="20"/>
      <c r="K395" s="19"/>
      <c r="L395" s="21" t="str">
        <f>IF($A395="","",SUMIF(Payments!$B$4:$B$1003,$A395,Payments!$C$4:$C$1003))</f>
        <v/>
      </c>
      <c r="M395" s="21" t="str">
        <f t="shared" si="12"/>
        <v/>
      </c>
      <c r="N395" s="21" t="str">
        <f t="shared" si="13"/>
        <v/>
      </c>
      <c r="O395" s="22" t="str">
        <f>IF(OR($J395="",$B395=""),"",$J395+N(IFERROR(INDEX(Clients!$F$4:$F$203,MATCH($B395,Clients!$A$4:$A$203,0)),"")))</f>
        <v/>
      </c>
      <c r="P395" s="18" t="str">
        <f>IF(OR($O395="",N($M395)&lt;=0),"",MAX(0,Settings!$B$5-$O395))</f>
        <v/>
      </c>
      <c r="Q395" s="18" t="str">
        <f>IF($A395="","",IF(N($P395)&gt;0,"Payment overdue",IF(AND(ISNUMBER($G395),$G395&lt;Settings!$B$5,OR($H395="Lead",$H395="Proposal sent",$H395="In progress",$H395="On hold")),"Deadline passed",IF(AND($K395&lt;&gt;"",N($M395)&lt;=0),IF(N($N395)&gt;0,"Invoices paid","Paid in full"),""))))</f>
        <v/>
      </c>
      <c r="R395" s="17"/>
    </row>
    <row r="396" spans="1:18" x14ac:dyDescent="0.3">
      <c r="A396" s="17"/>
      <c r="B396" s="17"/>
      <c r="C396" s="18" t="str">
        <f>IF($B396="","",IFERROR(INDEX(Clients!$C$4:$C$203,MATCH($B396,Clients!$A$4:$A$203,0)),"")&amp;"")</f>
        <v/>
      </c>
      <c r="D396" s="17"/>
      <c r="E396" s="19"/>
      <c r="F396" s="20"/>
      <c r="G396" s="20"/>
      <c r="H396" s="17"/>
      <c r="I396" s="17"/>
      <c r="J396" s="20"/>
      <c r="K396" s="19"/>
      <c r="L396" s="21" t="str">
        <f>IF($A396="","",SUMIF(Payments!$B$4:$B$1003,$A396,Payments!$C$4:$C$1003))</f>
        <v/>
      </c>
      <c r="M396" s="21" t="str">
        <f t="shared" si="12"/>
        <v/>
      </c>
      <c r="N396" s="21" t="str">
        <f t="shared" si="13"/>
        <v/>
      </c>
      <c r="O396" s="22" t="str">
        <f>IF(OR($J396="",$B396=""),"",$J396+N(IFERROR(INDEX(Clients!$F$4:$F$203,MATCH($B396,Clients!$A$4:$A$203,0)),"")))</f>
        <v/>
      </c>
      <c r="P396" s="18" t="str">
        <f>IF(OR($O396="",N($M396)&lt;=0),"",MAX(0,Settings!$B$5-$O396))</f>
        <v/>
      </c>
      <c r="Q396" s="18" t="str">
        <f>IF($A396="","",IF(N($P396)&gt;0,"Payment overdue",IF(AND(ISNUMBER($G396),$G396&lt;Settings!$B$5,OR($H396="Lead",$H396="Proposal sent",$H396="In progress",$H396="On hold")),"Deadline passed",IF(AND($K396&lt;&gt;"",N($M396)&lt;=0),IF(N($N396)&gt;0,"Invoices paid","Paid in full"),""))))</f>
        <v/>
      </c>
      <c r="R396" s="17"/>
    </row>
    <row r="397" spans="1:18" x14ac:dyDescent="0.3">
      <c r="A397" s="17"/>
      <c r="B397" s="17"/>
      <c r="C397" s="18" t="str">
        <f>IF($B397="","",IFERROR(INDEX(Clients!$C$4:$C$203,MATCH($B397,Clients!$A$4:$A$203,0)),"")&amp;"")</f>
        <v/>
      </c>
      <c r="D397" s="17"/>
      <c r="E397" s="19"/>
      <c r="F397" s="20"/>
      <c r="G397" s="20"/>
      <c r="H397" s="17"/>
      <c r="I397" s="17"/>
      <c r="J397" s="20"/>
      <c r="K397" s="19"/>
      <c r="L397" s="21" t="str">
        <f>IF($A397="","",SUMIF(Payments!$B$4:$B$1003,$A397,Payments!$C$4:$C$1003))</f>
        <v/>
      </c>
      <c r="M397" s="21" t="str">
        <f t="shared" si="12"/>
        <v/>
      </c>
      <c r="N397" s="21" t="str">
        <f t="shared" si="13"/>
        <v/>
      </c>
      <c r="O397" s="22" t="str">
        <f>IF(OR($J397="",$B397=""),"",$J397+N(IFERROR(INDEX(Clients!$F$4:$F$203,MATCH($B397,Clients!$A$4:$A$203,0)),"")))</f>
        <v/>
      </c>
      <c r="P397" s="18" t="str">
        <f>IF(OR($O397="",N($M397)&lt;=0),"",MAX(0,Settings!$B$5-$O397))</f>
        <v/>
      </c>
      <c r="Q397" s="18" t="str">
        <f>IF($A397="","",IF(N($P397)&gt;0,"Payment overdue",IF(AND(ISNUMBER($G397),$G397&lt;Settings!$B$5,OR($H397="Lead",$H397="Proposal sent",$H397="In progress",$H397="On hold")),"Deadline passed",IF(AND($K397&lt;&gt;"",N($M397)&lt;=0),IF(N($N397)&gt;0,"Invoices paid","Paid in full"),""))))</f>
        <v/>
      </c>
      <c r="R397" s="17"/>
    </row>
    <row r="398" spans="1:18" x14ac:dyDescent="0.3">
      <c r="A398" s="17"/>
      <c r="B398" s="17"/>
      <c r="C398" s="18" t="str">
        <f>IF($B398="","",IFERROR(INDEX(Clients!$C$4:$C$203,MATCH($B398,Clients!$A$4:$A$203,0)),"")&amp;"")</f>
        <v/>
      </c>
      <c r="D398" s="17"/>
      <c r="E398" s="19"/>
      <c r="F398" s="20"/>
      <c r="G398" s="20"/>
      <c r="H398" s="17"/>
      <c r="I398" s="17"/>
      <c r="J398" s="20"/>
      <c r="K398" s="19"/>
      <c r="L398" s="21" t="str">
        <f>IF($A398="","",SUMIF(Payments!$B$4:$B$1003,$A398,Payments!$C$4:$C$1003))</f>
        <v/>
      </c>
      <c r="M398" s="21" t="str">
        <f t="shared" si="12"/>
        <v/>
      </c>
      <c r="N398" s="21" t="str">
        <f t="shared" si="13"/>
        <v/>
      </c>
      <c r="O398" s="22" t="str">
        <f>IF(OR($J398="",$B398=""),"",$J398+N(IFERROR(INDEX(Clients!$F$4:$F$203,MATCH($B398,Clients!$A$4:$A$203,0)),"")))</f>
        <v/>
      </c>
      <c r="P398" s="18" t="str">
        <f>IF(OR($O398="",N($M398)&lt;=0),"",MAX(0,Settings!$B$5-$O398))</f>
        <v/>
      </c>
      <c r="Q398" s="18" t="str">
        <f>IF($A398="","",IF(N($P398)&gt;0,"Payment overdue",IF(AND(ISNUMBER($G398),$G398&lt;Settings!$B$5,OR($H398="Lead",$H398="Proposal sent",$H398="In progress",$H398="On hold")),"Deadline passed",IF(AND($K398&lt;&gt;"",N($M398)&lt;=0),IF(N($N398)&gt;0,"Invoices paid","Paid in full"),""))))</f>
        <v/>
      </c>
      <c r="R398" s="17"/>
    </row>
    <row r="399" spans="1:18" x14ac:dyDescent="0.3">
      <c r="A399" s="17"/>
      <c r="B399" s="17"/>
      <c r="C399" s="18" t="str">
        <f>IF($B399="","",IFERROR(INDEX(Clients!$C$4:$C$203,MATCH($B399,Clients!$A$4:$A$203,0)),"")&amp;"")</f>
        <v/>
      </c>
      <c r="D399" s="17"/>
      <c r="E399" s="19"/>
      <c r="F399" s="20"/>
      <c r="G399" s="20"/>
      <c r="H399" s="17"/>
      <c r="I399" s="17"/>
      <c r="J399" s="20"/>
      <c r="K399" s="19"/>
      <c r="L399" s="21" t="str">
        <f>IF($A399="","",SUMIF(Payments!$B$4:$B$1003,$A399,Payments!$C$4:$C$1003))</f>
        <v/>
      </c>
      <c r="M399" s="21" t="str">
        <f t="shared" si="12"/>
        <v/>
      </c>
      <c r="N399" s="21" t="str">
        <f t="shared" si="13"/>
        <v/>
      </c>
      <c r="O399" s="22" t="str">
        <f>IF(OR($J399="",$B399=""),"",$J399+N(IFERROR(INDEX(Clients!$F$4:$F$203,MATCH($B399,Clients!$A$4:$A$203,0)),"")))</f>
        <v/>
      </c>
      <c r="P399" s="18" t="str">
        <f>IF(OR($O399="",N($M399)&lt;=0),"",MAX(0,Settings!$B$5-$O399))</f>
        <v/>
      </c>
      <c r="Q399" s="18" t="str">
        <f>IF($A399="","",IF(N($P399)&gt;0,"Payment overdue",IF(AND(ISNUMBER($G399),$G399&lt;Settings!$B$5,OR($H399="Lead",$H399="Proposal sent",$H399="In progress",$H399="On hold")),"Deadline passed",IF(AND($K399&lt;&gt;"",N($M399)&lt;=0),IF(N($N399)&gt;0,"Invoices paid","Paid in full"),""))))</f>
        <v/>
      </c>
      <c r="R399" s="17"/>
    </row>
    <row r="400" spans="1:18" x14ac:dyDescent="0.3">
      <c r="A400" s="17"/>
      <c r="B400" s="17"/>
      <c r="C400" s="18" t="str">
        <f>IF($B400="","",IFERROR(INDEX(Clients!$C$4:$C$203,MATCH($B400,Clients!$A$4:$A$203,0)),"")&amp;"")</f>
        <v/>
      </c>
      <c r="D400" s="17"/>
      <c r="E400" s="19"/>
      <c r="F400" s="20"/>
      <c r="G400" s="20"/>
      <c r="H400" s="17"/>
      <c r="I400" s="17"/>
      <c r="J400" s="20"/>
      <c r="K400" s="19"/>
      <c r="L400" s="21" t="str">
        <f>IF($A400="","",SUMIF(Payments!$B$4:$B$1003,$A400,Payments!$C$4:$C$1003))</f>
        <v/>
      </c>
      <c r="M400" s="21" t="str">
        <f t="shared" si="12"/>
        <v/>
      </c>
      <c r="N400" s="21" t="str">
        <f t="shared" si="13"/>
        <v/>
      </c>
      <c r="O400" s="22" t="str">
        <f>IF(OR($J400="",$B400=""),"",$J400+N(IFERROR(INDEX(Clients!$F$4:$F$203,MATCH($B400,Clients!$A$4:$A$203,0)),"")))</f>
        <v/>
      </c>
      <c r="P400" s="18" t="str">
        <f>IF(OR($O400="",N($M400)&lt;=0),"",MAX(0,Settings!$B$5-$O400))</f>
        <v/>
      </c>
      <c r="Q400" s="18" t="str">
        <f>IF($A400="","",IF(N($P400)&gt;0,"Payment overdue",IF(AND(ISNUMBER($G400),$G400&lt;Settings!$B$5,OR($H400="Lead",$H400="Proposal sent",$H400="In progress",$H400="On hold")),"Deadline passed",IF(AND($K400&lt;&gt;"",N($M400)&lt;=0),IF(N($N400)&gt;0,"Invoices paid","Paid in full"),""))))</f>
        <v/>
      </c>
      <c r="R400" s="17"/>
    </row>
    <row r="401" spans="1:18" x14ac:dyDescent="0.3">
      <c r="A401" s="17"/>
      <c r="B401" s="17"/>
      <c r="C401" s="18" t="str">
        <f>IF($B401="","",IFERROR(INDEX(Clients!$C$4:$C$203,MATCH($B401,Clients!$A$4:$A$203,0)),"")&amp;"")</f>
        <v/>
      </c>
      <c r="D401" s="17"/>
      <c r="E401" s="19"/>
      <c r="F401" s="20"/>
      <c r="G401" s="20"/>
      <c r="H401" s="17"/>
      <c r="I401" s="17"/>
      <c r="J401" s="20"/>
      <c r="K401" s="19"/>
      <c r="L401" s="21" t="str">
        <f>IF($A401="","",SUMIF(Payments!$B$4:$B$1003,$A401,Payments!$C$4:$C$1003))</f>
        <v/>
      </c>
      <c r="M401" s="21" t="str">
        <f t="shared" si="12"/>
        <v/>
      </c>
      <c r="N401" s="21" t="str">
        <f t="shared" si="13"/>
        <v/>
      </c>
      <c r="O401" s="22" t="str">
        <f>IF(OR($J401="",$B401=""),"",$J401+N(IFERROR(INDEX(Clients!$F$4:$F$203,MATCH($B401,Clients!$A$4:$A$203,0)),"")))</f>
        <v/>
      </c>
      <c r="P401" s="18" t="str">
        <f>IF(OR($O401="",N($M401)&lt;=0),"",MAX(0,Settings!$B$5-$O401))</f>
        <v/>
      </c>
      <c r="Q401" s="18" t="str">
        <f>IF($A401="","",IF(N($P401)&gt;0,"Payment overdue",IF(AND(ISNUMBER($G401),$G401&lt;Settings!$B$5,OR($H401="Lead",$H401="Proposal sent",$H401="In progress",$H401="On hold")),"Deadline passed",IF(AND($K401&lt;&gt;"",N($M401)&lt;=0),IF(N($N401)&gt;0,"Invoices paid","Paid in full"),""))))</f>
        <v/>
      </c>
      <c r="R401" s="17"/>
    </row>
    <row r="402" spans="1:18" x14ac:dyDescent="0.3">
      <c r="A402" s="17"/>
      <c r="B402" s="17"/>
      <c r="C402" s="18" t="str">
        <f>IF($B402="","",IFERROR(INDEX(Clients!$C$4:$C$203,MATCH($B402,Clients!$A$4:$A$203,0)),"")&amp;"")</f>
        <v/>
      </c>
      <c r="D402" s="17"/>
      <c r="E402" s="19"/>
      <c r="F402" s="20"/>
      <c r="G402" s="20"/>
      <c r="H402" s="17"/>
      <c r="I402" s="17"/>
      <c r="J402" s="20"/>
      <c r="K402" s="19"/>
      <c r="L402" s="21" t="str">
        <f>IF($A402="","",SUMIF(Payments!$B$4:$B$1003,$A402,Payments!$C$4:$C$1003))</f>
        <v/>
      </c>
      <c r="M402" s="21" t="str">
        <f t="shared" si="12"/>
        <v/>
      </c>
      <c r="N402" s="21" t="str">
        <f t="shared" si="13"/>
        <v/>
      </c>
      <c r="O402" s="22" t="str">
        <f>IF(OR($J402="",$B402=""),"",$J402+N(IFERROR(INDEX(Clients!$F$4:$F$203,MATCH($B402,Clients!$A$4:$A$203,0)),"")))</f>
        <v/>
      </c>
      <c r="P402" s="18" t="str">
        <f>IF(OR($O402="",N($M402)&lt;=0),"",MAX(0,Settings!$B$5-$O402))</f>
        <v/>
      </c>
      <c r="Q402" s="18" t="str">
        <f>IF($A402="","",IF(N($P402)&gt;0,"Payment overdue",IF(AND(ISNUMBER($G402),$G402&lt;Settings!$B$5,OR($H402="Lead",$H402="Proposal sent",$H402="In progress",$H402="On hold")),"Deadline passed",IF(AND($K402&lt;&gt;"",N($M402)&lt;=0),IF(N($N402)&gt;0,"Invoices paid","Paid in full"),""))))</f>
        <v/>
      </c>
      <c r="R402" s="17"/>
    </row>
    <row r="403" spans="1:18" x14ac:dyDescent="0.3">
      <c r="A403" s="17"/>
      <c r="B403" s="17"/>
      <c r="C403" s="18" t="str">
        <f>IF($B403="","",IFERROR(INDEX(Clients!$C$4:$C$203,MATCH($B403,Clients!$A$4:$A$203,0)),"")&amp;"")</f>
        <v/>
      </c>
      <c r="D403" s="17"/>
      <c r="E403" s="19"/>
      <c r="F403" s="20"/>
      <c r="G403" s="20"/>
      <c r="H403" s="17"/>
      <c r="I403" s="17"/>
      <c r="J403" s="20"/>
      <c r="K403" s="19"/>
      <c r="L403" s="21" t="str">
        <f>IF($A403="","",SUMIF(Payments!$B$4:$B$1003,$A403,Payments!$C$4:$C$1003))</f>
        <v/>
      </c>
      <c r="M403" s="21" t="str">
        <f t="shared" si="12"/>
        <v/>
      </c>
      <c r="N403" s="21" t="str">
        <f t="shared" si="13"/>
        <v/>
      </c>
      <c r="O403" s="22" t="str">
        <f>IF(OR($J403="",$B403=""),"",$J403+N(IFERROR(INDEX(Clients!$F$4:$F$203,MATCH($B403,Clients!$A$4:$A$203,0)),"")))</f>
        <v/>
      </c>
      <c r="P403" s="18" t="str">
        <f>IF(OR($O403="",N($M403)&lt;=0),"",MAX(0,Settings!$B$5-$O403))</f>
        <v/>
      </c>
      <c r="Q403" s="18" t="str">
        <f>IF($A403="","",IF(N($P403)&gt;0,"Payment overdue",IF(AND(ISNUMBER($G403),$G403&lt;Settings!$B$5,OR($H403="Lead",$H403="Proposal sent",$H403="In progress",$H403="On hold")),"Deadline passed",IF(AND($K403&lt;&gt;"",N($M403)&lt;=0),IF(N($N403)&gt;0,"Invoices paid","Paid in full"),""))))</f>
        <v/>
      </c>
      <c r="R403" s="17"/>
    </row>
    <row r="404" spans="1:18" x14ac:dyDescent="0.3">
      <c r="A404" s="17"/>
      <c r="B404" s="17"/>
      <c r="C404" s="18" t="str">
        <f>IF($B404="","",IFERROR(INDEX(Clients!$C$4:$C$203,MATCH($B404,Clients!$A$4:$A$203,0)),"")&amp;"")</f>
        <v/>
      </c>
      <c r="D404" s="17"/>
      <c r="E404" s="19"/>
      <c r="F404" s="20"/>
      <c r="G404" s="20"/>
      <c r="H404" s="17"/>
      <c r="I404" s="17"/>
      <c r="J404" s="20"/>
      <c r="K404" s="19"/>
      <c r="L404" s="21" t="str">
        <f>IF($A404="","",SUMIF(Payments!$B$4:$B$1003,$A404,Payments!$C$4:$C$1003))</f>
        <v/>
      </c>
      <c r="M404" s="21" t="str">
        <f t="shared" si="12"/>
        <v/>
      </c>
      <c r="N404" s="21" t="str">
        <f t="shared" si="13"/>
        <v/>
      </c>
      <c r="O404" s="22" t="str">
        <f>IF(OR($J404="",$B404=""),"",$J404+N(IFERROR(INDEX(Clients!$F$4:$F$203,MATCH($B404,Clients!$A$4:$A$203,0)),"")))</f>
        <v/>
      </c>
      <c r="P404" s="18" t="str">
        <f>IF(OR($O404="",N($M404)&lt;=0),"",MAX(0,Settings!$B$5-$O404))</f>
        <v/>
      </c>
      <c r="Q404" s="18" t="str">
        <f>IF($A404="","",IF(N($P404)&gt;0,"Payment overdue",IF(AND(ISNUMBER($G404),$G404&lt;Settings!$B$5,OR($H404="Lead",$H404="Proposal sent",$H404="In progress",$H404="On hold")),"Deadline passed",IF(AND($K404&lt;&gt;"",N($M404)&lt;=0),IF(N($N404)&gt;0,"Invoices paid","Paid in full"),""))))</f>
        <v/>
      </c>
      <c r="R404" s="17"/>
    </row>
    <row r="405" spans="1:18" x14ac:dyDescent="0.3">
      <c r="A405" s="17"/>
      <c r="B405" s="17"/>
      <c r="C405" s="18" t="str">
        <f>IF($B405="","",IFERROR(INDEX(Clients!$C$4:$C$203,MATCH($B405,Clients!$A$4:$A$203,0)),"")&amp;"")</f>
        <v/>
      </c>
      <c r="D405" s="17"/>
      <c r="E405" s="19"/>
      <c r="F405" s="20"/>
      <c r="G405" s="20"/>
      <c r="H405" s="17"/>
      <c r="I405" s="17"/>
      <c r="J405" s="20"/>
      <c r="K405" s="19"/>
      <c r="L405" s="21" t="str">
        <f>IF($A405="","",SUMIF(Payments!$B$4:$B$1003,$A405,Payments!$C$4:$C$1003))</f>
        <v/>
      </c>
      <c r="M405" s="21" t="str">
        <f t="shared" si="12"/>
        <v/>
      </c>
      <c r="N405" s="21" t="str">
        <f t="shared" si="13"/>
        <v/>
      </c>
      <c r="O405" s="22" t="str">
        <f>IF(OR($J405="",$B405=""),"",$J405+N(IFERROR(INDEX(Clients!$F$4:$F$203,MATCH($B405,Clients!$A$4:$A$203,0)),"")))</f>
        <v/>
      </c>
      <c r="P405" s="18" t="str">
        <f>IF(OR($O405="",N($M405)&lt;=0),"",MAX(0,Settings!$B$5-$O405))</f>
        <v/>
      </c>
      <c r="Q405" s="18" t="str">
        <f>IF($A405="","",IF(N($P405)&gt;0,"Payment overdue",IF(AND(ISNUMBER($G405),$G405&lt;Settings!$B$5,OR($H405="Lead",$H405="Proposal sent",$H405="In progress",$H405="On hold")),"Deadline passed",IF(AND($K405&lt;&gt;"",N($M405)&lt;=0),IF(N($N405)&gt;0,"Invoices paid","Paid in full"),""))))</f>
        <v/>
      </c>
      <c r="R405" s="17"/>
    </row>
    <row r="406" spans="1:18" x14ac:dyDescent="0.3">
      <c r="A406" s="17"/>
      <c r="B406" s="17"/>
      <c r="C406" s="18" t="str">
        <f>IF($B406="","",IFERROR(INDEX(Clients!$C$4:$C$203,MATCH($B406,Clients!$A$4:$A$203,0)),"")&amp;"")</f>
        <v/>
      </c>
      <c r="D406" s="17"/>
      <c r="E406" s="19"/>
      <c r="F406" s="20"/>
      <c r="G406" s="20"/>
      <c r="H406" s="17"/>
      <c r="I406" s="17"/>
      <c r="J406" s="20"/>
      <c r="K406" s="19"/>
      <c r="L406" s="21" t="str">
        <f>IF($A406="","",SUMIF(Payments!$B$4:$B$1003,$A406,Payments!$C$4:$C$1003))</f>
        <v/>
      </c>
      <c r="M406" s="21" t="str">
        <f t="shared" si="12"/>
        <v/>
      </c>
      <c r="N406" s="21" t="str">
        <f t="shared" si="13"/>
        <v/>
      </c>
      <c r="O406" s="22" t="str">
        <f>IF(OR($J406="",$B406=""),"",$J406+N(IFERROR(INDEX(Clients!$F$4:$F$203,MATCH($B406,Clients!$A$4:$A$203,0)),"")))</f>
        <v/>
      </c>
      <c r="P406" s="18" t="str">
        <f>IF(OR($O406="",N($M406)&lt;=0),"",MAX(0,Settings!$B$5-$O406))</f>
        <v/>
      </c>
      <c r="Q406" s="18" t="str">
        <f>IF($A406="","",IF(N($P406)&gt;0,"Payment overdue",IF(AND(ISNUMBER($G406),$G406&lt;Settings!$B$5,OR($H406="Lead",$H406="Proposal sent",$H406="In progress",$H406="On hold")),"Deadline passed",IF(AND($K406&lt;&gt;"",N($M406)&lt;=0),IF(N($N406)&gt;0,"Invoices paid","Paid in full"),""))))</f>
        <v/>
      </c>
      <c r="R406" s="17"/>
    </row>
    <row r="407" spans="1:18" x14ac:dyDescent="0.3">
      <c r="A407" s="17"/>
      <c r="B407" s="17"/>
      <c r="C407" s="18" t="str">
        <f>IF($B407="","",IFERROR(INDEX(Clients!$C$4:$C$203,MATCH($B407,Clients!$A$4:$A$203,0)),"")&amp;"")</f>
        <v/>
      </c>
      <c r="D407" s="17"/>
      <c r="E407" s="19"/>
      <c r="F407" s="20"/>
      <c r="G407" s="20"/>
      <c r="H407" s="17"/>
      <c r="I407" s="17"/>
      <c r="J407" s="20"/>
      <c r="K407" s="19"/>
      <c r="L407" s="21" t="str">
        <f>IF($A407="","",SUMIF(Payments!$B$4:$B$1003,$A407,Payments!$C$4:$C$1003))</f>
        <v/>
      </c>
      <c r="M407" s="21" t="str">
        <f t="shared" si="12"/>
        <v/>
      </c>
      <c r="N407" s="21" t="str">
        <f t="shared" si="13"/>
        <v/>
      </c>
      <c r="O407" s="22" t="str">
        <f>IF(OR($J407="",$B407=""),"",$J407+N(IFERROR(INDEX(Clients!$F$4:$F$203,MATCH($B407,Clients!$A$4:$A$203,0)),"")))</f>
        <v/>
      </c>
      <c r="P407" s="18" t="str">
        <f>IF(OR($O407="",N($M407)&lt;=0),"",MAX(0,Settings!$B$5-$O407))</f>
        <v/>
      </c>
      <c r="Q407" s="18" t="str">
        <f>IF($A407="","",IF(N($P407)&gt;0,"Payment overdue",IF(AND(ISNUMBER($G407),$G407&lt;Settings!$B$5,OR($H407="Lead",$H407="Proposal sent",$H407="In progress",$H407="On hold")),"Deadline passed",IF(AND($K407&lt;&gt;"",N($M407)&lt;=0),IF(N($N407)&gt;0,"Invoices paid","Paid in full"),""))))</f>
        <v/>
      </c>
      <c r="R407" s="17"/>
    </row>
    <row r="408" spans="1:18" x14ac:dyDescent="0.3">
      <c r="A408" s="17"/>
      <c r="B408" s="17"/>
      <c r="C408" s="18" t="str">
        <f>IF($B408="","",IFERROR(INDEX(Clients!$C$4:$C$203,MATCH($B408,Clients!$A$4:$A$203,0)),"")&amp;"")</f>
        <v/>
      </c>
      <c r="D408" s="17"/>
      <c r="E408" s="19"/>
      <c r="F408" s="20"/>
      <c r="G408" s="20"/>
      <c r="H408" s="17"/>
      <c r="I408" s="17"/>
      <c r="J408" s="20"/>
      <c r="K408" s="19"/>
      <c r="L408" s="21" t="str">
        <f>IF($A408="","",SUMIF(Payments!$B$4:$B$1003,$A408,Payments!$C$4:$C$1003))</f>
        <v/>
      </c>
      <c r="M408" s="21" t="str">
        <f t="shared" si="12"/>
        <v/>
      </c>
      <c r="N408" s="21" t="str">
        <f t="shared" si="13"/>
        <v/>
      </c>
      <c r="O408" s="22" t="str">
        <f>IF(OR($J408="",$B408=""),"",$J408+N(IFERROR(INDEX(Clients!$F$4:$F$203,MATCH($B408,Clients!$A$4:$A$203,0)),"")))</f>
        <v/>
      </c>
      <c r="P408" s="18" t="str">
        <f>IF(OR($O408="",N($M408)&lt;=0),"",MAX(0,Settings!$B$5-$O408))</f>
        <v/>
      </c>
      <c r="Q408" s="18" t="str">
        <f>IF($A408="","",IF(N($P408)&gt;0,"Payment overdue",IF(AND(ISNUMBER($G408),$G408&lt;Settings!$B$5,OR($H408="Lead",$H408="Proposal sent",$H408="In progress",$H408="On hold")),"Deadline passed",IF(AND($K408&lt;&gt;"",N($M408)&lt;=0),IF(N($N408)&gt;0,"Invoices paid","Paid in full"),""))))</f>
        <v/>
      </c>
      <c r="R408" s="17"/>
    </row>
    <row r="409" spans="1:18" x14ac:dyDescent="0.3">
      <c r="A409" s="17"/>
      <c r="B409" s="17"/>
      <c r="C409" s="18" t="str">
        <f>IF($B409="","",IFERROR(INDEX(Clients!$C$4:$C$203,MATCH($B409,Clients!$A$4:$A$203,0)),"")&amp;"")</f>
        <v/>
      </c>
      <c r="D409" s="17"/>
      <c r="E409" s="19"/>
      <c r="F409" s="20"/>
      <c r="G409" s="20"/>
      <c r="H409" s="17"/>
      <c r="I409" s="17"/>
      <c r="J409" s="20"/>
      <c r="K409" s="19"/>
      <c r="L409" s="21" t="str">
        <f>IF($A409="","",SUMIF(Payments!$B$4:$B$1003,$A409,Payments!$C$4:$C$1003))</f>
        <v/>
      </c>
      <c r="M409" s="21" t="str">
        <f t="shared" si="12"/>
        <v/>
      </c>
      <c r="N409" s="21" t="str">
        <f t="shared" si="13"/>
        <v/>
      </c>
      <c r="O409" s="22" t="str">
        <f>IF(OR($J409="",$B409=""),"",$J409+N(IFERROR(INDEX(Clients!$F$4:$F$203,MATCH($B409,Clients!$A$4:$A$203,0)),"")))</f>
        <v/>
      </c>
      <c r="P409" s="18" t="str">
        <f>IF(OR($O409="",N($M409)&lt;=0),"",MAX(0,Settings!$B$5-$O409))</f>
        <v/>
      </c>
      <c r="Q409" s="18" t="str">
        <f>IF($A409="","",IF(N($P409)&gt;0,"Payment overdue",IF(AND(ISNUMBER($G409),$G409&lt;Settings!$B$5,OR($H409="Lead",$H409="Proposal sent",$H409="In progress",$H409="On hold")),"Deadline passed",IF(AND($K409&lt;&gt;"",N($M409)&lt;=0),IF(N($N409)&gt;0,"Invoices paid","Paid in full"),""))))</f>
        <v/>
      </c>
      <c r="R409" s="17"/>
    </row>
    <row r="410" spans="1:18" x14ac:dyDescent="0.3">
      <c r="A410" s="17"/>
      <c r="B410" s="17"/>
      <c r="C410" s="18" t="str">
        <f>IF($B410="","",IFERROR(INDEX(Clients!$C$4:$C$203,MATCH($B410,Clients!$A$4:$A$203,0)),"")&amp;"")</f>
        <v/>
      </c>
      <c r="D410" s="17"/>
      <c r="E410" s="19"/>
      <c r="F410" s="20"/>
      <c r="G410" s="20"/>
      <c r="H410" s="17"/>
      <c r="I410" s="17"/>
      <c r="J410" s="20"/>
      <c r="K410" s="19"/>
      <c r="L410" s="21" t="str">
        <f>IF($A410="","",SUMIF(Payments!$B$4:$B$1003,$A410,Payments!$C$4:$C$1003))</f>
        <v/>
      </c>
      <c r="M410" s="21" t="str">
        <f t="shared" si="12"/>
        <v/>
      </c>
      <c r="N410" s="21" t="str">
        <f t="shared" si="13"/>
        <v/>
      </c>
      <c r="O410" s="22" t="str">
        <f>IF(OR($J410="",$B410=""),"",$J410+N(IFERROR(INDEX(Clients!$F$4:$F$203,MATCH($B410,Clients!$A$4:$A$203,0)),"")))</f>
        <v/>
      </c>
      <c r="P410" s="18" t="str">
        <f>IF(OR($O410="",N($M410)&lt;=0),"",MAX(0,Settings!$B$5-$O410))</f>
        <v/>
      </c>
      <c r="Q410" s="18" t="str">
        <f>IF($A410="","",IF(N($P410)&gt;0,"Payment overdue",IF(AND(ISNUMBER($G410),$G410&lt;Settings!$B$5,OR($H410="Lead",$H410="Proposal sent",$H410="In progress",$H410="On hold")),"Deadline passed",IF(AND($K410&lt;&gt;"",N($M410)&lt;=0),IF(N($N410)&gt;0,"Invoices paid","Paid in full"),""))))</f>
        <v/>
      </c>
      <c r="R410" s="17"/>
    </row>
    <row r="411" spans="1:18" x14ac:dyDescent="0.3">
      <c r="A411" s="17"/>
      <c r="B411" s="17"/>
      <c r="C411" s="18" t="str">
        <f>IF($B411="","",IFERROR(INDEX(Clients!$C$4:$C$203,MATCH($B411,Clients!$A$4:$A$203,0)),"")&amp;"")</f>
        <v/>
      </c>
      <c r="D411" s="17"/>
      <c r="E411" s="19"/>
      <c r="F411" s="20"/>
      <c r="G411" s="20"/>
      <c r="H411" s="17"/>
      <c r="I411" s="17"/>
      <c r="J411" s="20"/>
      <c r="K411" s="19"/>
      <c r="L411" s="21" t="str">
        <f>IF($A411="","",SUMIF(Payments!$B$4:$B$1003,$A411,Payments!$C$4:$C$1003))</f>
        <v/>
      </c>
      <c r="M411" s="21" t="str">
        <f t="shared" si="12"/>
        <v/>
      </c>
      <c r="N411" s="21" t="str">
        <f t="shared" si="13"/>
        <v/>
      </c>
      <c r="O411" s="22" t="str">
        <f>IF(OR($J411="",$B411=""),"",$J411+N(IFERROR(INDEX(Clients!$F$4:$F$203,MATCH($B411,Clients!$A$4:$A$203,0)),"")))</f>
        <v/>
      </c>
      <c r="P411" s="18" t="str">
        <f>IF(OR($O411="",N($M411)&lt;=0),"",MAX(0,Settings!$B$5-$O411))</f>
        <v/>
      </c>
      <c r="Q411" s="18" t="str">
        <f>IF($A411="","",IF(N($P411)&gt;0,"Payment overdue",IF(AND(ISNUMBER($G411),$G411&lt;Settings!$B$5,OR($H411="Lead",$H411="Proposal sent",$H411="In progress",$H411="On hold")),"Deadline passed",IF(AND($K411&lt;&gt;"",N($M411)&lt;=0),IF(N($N411)&gt;0,"Invoices paid","Paid in full"),""))))</f>
        <v/>
      </c>
      <c r="R411" s="17"/>
    </row>
    <row r="412" spans="1:18" x14ac:dyDescent="0.3">
      <c r="A412" s="17"/>
      <c r="B412" s="17"/>
      <c r="C412" s="18" t="str">
        <f>IF($B412="","",IFERROR(INDEX(Clients!$C$4:$C$203,MATCH($B412,Clients!$A$4:$A$203,0)),"")&amp;"")</f>
        <v/>
      </c>
      <c r="D412" s="17"/>
      <c r="E412" s="19"/>
      <c r="F412" s="20"/>
      <c r="G412" s="20"/>
      <c r="H412" s="17"/>
      <c r="I412" s="17"/>
      <c r="J412" s="20"/>
      <c r="K412" s="19"/>
      <c r="L412" s="21" t="str">
        <f>IF($A412="","",SUMIF(Payments!$B$4:$B$1003,$A412,Payments!$C$4:$C$1003))</f>
        <v/>
      </c>
      <c r="M412" s="21" t="str">
        <f t="shared" si="12"/>
        <v/>
      </c>
      <c r="N412" s="21" t="str">
        <f t="shared" si="13"/>
        <v/>
      </c>
      <c r="O412" s="22" t="str">
        <f>IF(OR($J412="",$B412=""),"",$J412+N(IFERROR(INDEX(Clients!$F$4:$F$203,MATCH($B412,Clients!$A$4:$A$203,0)),"")))</f>
        <v/>
      </c>
      <c r="P412" s="18" t="str">
        <f>IF(OR($O412="",N($M412)&lt;=0),"",MAX(0,Settings!$B$5-$O412))</f>
        <v/>
      </c>
      <c r="Q412" s="18" t="str">
        <f>IF($A412="","",IF(N($P412)&gt;0,"Payment overdue",IF(AND(ISNUMBER($G412),$G412&lt;Settings!$B$5,OR($H412="Lead",$H412="Proposal sent",$H412="In progress",$H412="On hold")),"Deadline passed",IF(AND($K412&lt;&gt;"",N($M412)&lt;=0),IF(N($N412)&gt;0,"Invoices paid","Paid in full"),""))))</f>
        <v/>
      </c>
      <c r="R412" s="17"/>
    </row>
    <row r="413" spans="1:18" x14ac:dyDescent="0.3">
      <c r="A413" s="17"/>
      <c r="B413" s="17"/>
      <c r="C413" s="18" t="str">
        <f>IF($B413="","",IFERROR(INDEX(Clients!$C$4:$C$203,MATCH($B413,Clients!$A$4:$A$203,0)),"")&amp;"")</f>
        <v/>
      </c>
      <c r="D413" s="17"/>
      <c r="E413" s="19"/>
      <c r="F413" s="20"/>
      <c r="G413" s="20"/>
      <c r="H413" s="17"/>
      <c r="I413" s="17"/>
      <c r="J413" s="20"/>
      <c r="K413" s="19"/>
      <c r="L413" s="21" t="str">
        <f>IF($A413="","",SUMIF(Payments!$B$4:$B$1003,$A413,Payments!$C$4:$C$1003))</f>
        <v/>
      </c>
      <c r="M413" s="21" t="str">
        <f t="shared" si="12"/>
        <v/>
      </c>
      <c r="N413" s="21" t="str">
        <f t="shared" si="13"/>
        <v/>
      </c>
      <c r="O413" s="22" t="str">
        <f>IF(OR($J413="",$B413=""),"",$J413+N(IFERROR(INDEX(Clients!$F$4:$F$203,MATCH($B413,Clients!$A$4:$A$203,0)),"")))</f>
        <v/>
      </c>
      <c r="P413" s="18" t="str">
        <f>IF(OR($O413="",N($M413)&lt;=0),"",MAX(0,Settings!$B$5-$O413))</f>
        <v/>
      </c>
      <c r="Q413" s="18" t="str">
        <f>IF($A413="","",IF(N($P413)&gt;0,"Payment overdue",IF(AND(ISNUMBER($G413),$G413&lt;Settings!$B$5,OR($H413="Lead",$H413="Proposal sent",$H413="In progress",$H413="On hold")),"Deadline passed",IF(AND($K413&lt;&gt;"",N($M413)&lt;=0),IF(N($N413)&gt;0,"Invoices paid","Paid in full"),""))))</f>
        <v/>
      </c>
      <c r="R413" s="17"/>
    </row>
    <row r="414" spans="1:18" x14ac:dyDescent="0.3">
      <c r="A414" s="17"/>
      <c r="B414" s="17"/>
      <c r="C414" s="18" t="str">
        <f>IF($B414="","",IFERROR(INDEX(Clients!$C$4:$C$203,MATCH($B414,Clients!$A$4:$A$203,0)),"")&amp;"")</f>
        <v/>
      </c>
      <c r="D414" s="17"/>
      <c r="E414" s="19"/>
      <c r="F414" s="20"/>
      <c r="G414" s="20"/>
      <c r="H414" s="17"/>
      <c r="I414" s="17"/>
      <c r="J414" s="20"/>
      <c r="K414" s="19"/>
      <c r="L414" s="21" t="str">
        <f>IF($A414="","",SUMIF(Payments!$B$4:$B$1003,$A414,Payments!$C$4:$C$1003))</f>
        <v/>
      </c>
      <c r="M414" s="21" t="str">
        <f t="shared" si="12"/>
        <v/>
      </c>
      <c r="N414" s="21" t="str">
        <f t="shared" si="13"/>
        <v/>
      </c>
      <c r="O414" s="22" t="str">
        <f>IF(OR($J414="",$B414=""),"",$J414+N(IFERROR(INDEX(Clients!$F$4:$F$203,MATCH($B414,Clients!$A$4:$A$203,0)),"")))</f>
        <v/>
      </c>
      <c r="P414" s="18" t="str">
        <f>IF(OR($O414="",N($M414)&lt;=0),"",MAX(0,Settings!$B$5-$O414))</f>
        <v/>
      </c>
      <c r="Q414" s="18" t="str">
        <f>IF($A414="","",IF(N($P414)&gt;0,"Payment overdue",IF(AND(ISNUMBER($G414),$G414&lt;Settings!$B$5,OR($H414="Lead",$H414="Proposal sent",$H414="In progress",$H414="On hold")),"Deadline passed",IF(AND($K414&lt;&gt;"",N($M414)&lt;=0),IF(N($N414)&gt;0,"Invoices paid","Paid in full"),""))))</f>
        <v/>
      </c>
      <c r="R414" s="17"/>
    </row>
    <row r="415" spans="1:18" x14ac:dyDescent="0.3">
      <c r="A415" s="17"/>
      <c r="B415" s="17"/>
      <c r="C415" s="18" t="str">
        <f>IF($B415="","",IFERROR(INDEX(Clients!$C$4:$C$203,MATCH($B415,Clients!$A$4:$A$203,0)),"")&amp;"")</f>
        <v/>
      </c>
      <c r="D415" s="17"/>
      <c r="E415" s="19"/>
      <c r="F415" s="20"/>
      <c r="G415" s="20"/>
      <c r="H415" s="17"/>
      <c r="I415" s="17"/>
      <c r="J415" s="20"/>
      <c r="K415" s="19"/>
      <c r="L415" s="21" t="str">
        <f>IF($A415="","",SUMIF(Payments!$B$4:$B$1003,$A415,Payments!$C$4:$C$1003))</f>
        <v/>
      </c>
      <c r="M415" s="21" t="str">
        <f t="shared" si="12"/>
        <v/>
      </c>
      <c r="N415" s="21" t="str">
        <f t="shared" si="13"/>
        <v/>
      </c>
      <c r="O415" s="22" t="str">
        <f>IF(OR($J415="",$B415=""),"",$J415+N(IFERROR(INDEX(Clients!$F$4:$F$203,MATCH($B415,Clients!$A$4:$A$203,0)),"")))</f>
        <v/>
      </c>
      <c r="P415" s="18" t="str">
        <f>IF(OR($O415="",N($M415)&lt;=0),"",MAX(0,Settings!$B$5-$O415))</f>
        <v/>
      </c>
      <c r="Q415" s="18" t="str">
        <f>IF($A415="","",IF(N($P415)&gt;0,"Payment overdue",IF(AND(ISNUMBER($G415),$G415&lt;Settings!$B$5,OR($H415="Lead",$H415="Proposal sent",$H415="In progress",$H415="On hold")),"Deadline passed",IF(AND($K415&lt;&gt;"",N($M415)&lt;=0),IF(N($N415)&gt;0,"Invoices paid","Paid in full"),""))))</f>
        <v/>
      </c>
      <c r="R415" s="17"/>
    </row>
    <row r="416" spans="1:18" x14ac:dyDescent="0.3">
      <c r="A416" s="17"/>
      <c r="B416" s="17"/>
      <c r="C416" s="18" t="str">
        <f>IF($B416="","",IFERROR(INDEX(Clients!$C$4:$C$203,MATCH($B416,Clients!$A$4:$A$203,0)),"")&amp;"")</f>
        <v/>
      </c>
      <c r="D416" s="17"/>
      <c r="E416" s="19"/>
      <c r="F416" s="20"/>
      <c r="G416" s="20"/>
      <c r="H416" s="17"/>
      <c r="I416" s="17"/>
      <c r="J416" s="20"/>
      <c r="K416" s="19"/>
      <c r="L416" s="21" t="str">
        <f>IF($A416="","",SUMIF(Payments!$B$4:$B$1003,$A416,Payments!$C$4:$C$1003))</f>
        <v/>
      </c>
      <c r="M416" s="21" t="str">
        <f t="shared" si="12"/>
        <v/>
      </c>
      <c r="N416" s="21" t="str">
        <f t="shared" si="13"/>
        <v/>
      </c>
      <c r="O416" s="22" t="str">
        <f>IF(OR($J416="",$B416=""),"",$J416+N(IFERROR(INDEX(Clients!$F$4:$F$203,MATCH($B416,Clients!$A$4:$A$203,0)),"")))</f>
        <v/>
      </c>
      <c r="P416" s="18" t="str">
        <f>IF(OR($O416="",N($M416)&lt;=0),"",MAX(0,Settings!$B$5-$O416))</f>
        <v/>
      </c>
      <c r="Q416" s="18" t="str">
        <f>IF($A416="","",IF(N($P416)&gt;0,"Payment overdue",IF(AND(ISNUMBER($G416),$G416&lt;Settings!$B$5,OR($H416="Lead",$H416="Proposal sent",$H416="In progress",$H416="On hold")),"Deadline passed",IF(AND($K416&lt;&gt;"",N($M416)&lt;=0),IF(N($N416)&gt;0,"Invoices paid","Paid in full"),""))))</f>
        <v/>
      </c>
      <c r="R416" s="17"/>
    </row>
    <row r="417" spans="1:18" x14ac:dyDescent="0.3">
      <c r="A417" s="17"/>
      <c r="B417" s="17"/>
      <c r="C417" s="18" t="str">
        <f>IF($B417="","",IFERROR(INDEX(Clients!$C$4:$C$203,MATCH($B417,Clients!$A$4:$A$203,0)),"")&amp;"")</f>
        <v/>
      </c>
      <c r="D417" s="17"/>
      <c r="E417" s="19"/>
      <c r="F417" s="20"/>
      <c r="G417" s="20"/>
      <c r="H417" s="17"/>
      <c r="I417" s="17"/>
      <c r="J417" s="20"/>
      <c r="K417" s="19"/>
      <c r="L417" s="21" t="str">
        <f>IF($A417="","",SUMIF(Payments!$B$4:$B$1003,$A417,Payments!$C$4:$C$1003))</f>
        <v/>
      </c>
      <c r="M417" s="21" t="str">
        <f t="shared" si="12"/>
        <v/>
      </c>
      <c r="N417" s="21" t="str">
        <f t="shared" si="13"/>
        <v/>
      </c>
      <c r="O417" s="22" t="str">
        <f>IF(OR($J417="",$B417=""),"",$J417+N(IFERROR(INDEX(Clients!$F$4:$F$203,MATCH($B417,Clients!$A$4:$A$203,0)),"")))</f>
        <v/>
      </c>
      <c r="P417" s="18" t="str">
        <f>IF(OR($O417="",N($M417)&lt;=0),"",MAX(0,Settings!$B$5-$O417))</f>
        <v/>
      </c>
      <c r="Q417" s="18" t="str">
        <f>IF($A417="","",IF(N($P417)&gt;0,"Payment overdue",IF(AND(ISNUMBER($G417),$G417&lt;Settings!$B$5,OR($H417="Lead",$H417="Proposal sent",$H417="In progress",$H417="On hold")),"Deadline passed",IF(AND($K417&lt;&gt;"",N($M417)&lt;=0),IF(N($N417)&gt;0,"Invoices paid","Paid in full"),""))))</f>
        <v/>
      </c>
      <c r="R417" s="17"/>
    </row>
    <row r="418" spans="1:18" x14ac:dyDescent="0.3">
      <c r="A418" s="17"/>
      <c r="B418" s="17"/>
      <c r="C418" s="18" t="str">
        <f>IF($B418="","",IFERROR(INDEX(Clients!$C$4:$C$203,MATCH($B418,Clients!$A$4:$A$203,0)),"")&amp;"")</f>
        <v/>
      </c>
      <c r="D418" s="17"/>
      <c r="E418" s="19"/>
      <c r="F418" s="20"/>
      <c r="G418" s="20"/>
      <c r="H418" s="17"/>
      <c r="I418" s="17"/>
      <c r="J418" s="20"/>
      <c r="K418" s="19"/>
      <c r="L418" s="21" t="str">
        <f>IF($A418="","",SUMIF(Payments!$B$4:$B$1003,$A418,Payments!$C$4:$C$1003))</f>
        <v/>
      </c>
      <c r="M418" s="21" t="str">
        <f t="shared" si="12"/>
        <v/>
      </c>
      <c r="N418" s="21" t="str">
        <f t="shared" si="13"/>
        <v/>
      </c>
      <c r="O418" s="22" t="str">
        <f>IF(OR($J418="",$B418=""),"",$J418+N(IFERROR(INDEX(Clients!$F$4:$F$203,MATCH($B418,Clients!$A$4:$A$203,0)),"")))</f>
        <v/>
      </c>
      <c r="P418" s="18" t="str">
        <f>IF(OR($O418="",N($M418)&lt;=0),"",MAX(0,Settings!$B$5-$O418))</f>
        <v/>
      </c>
      <c r="Q418" s="18" t="str">
        <f>IF($A418="","",IF(N($P418)&gt;0,"Payment overdue",IF(AND(ISNUMBER($G418),$G418&lt;Settings!$B$5,OR($H418="Lead",$H418="Proposal sent",$H418="In progress",$H418="On hold")),"Deadline passed",IF(AND($K418&lt;&gt;"",N($M418)&lt;=0),IF(N($N418)&gt;0,"Invoices paid","Paid in full"),""))))</f>
        <v/>
      </c>
      <c r="R418" s="17"/>
    </row>
    <row r="419" spans="1:18" x14ac:dyDescent="0.3">
      <c r="A419" s="17"/>
      <c r="B419" s="17"/>
      <c r="C419" s="18" t="str">
        <f>IF($B419="","",IFERROR(INDEX(Clients!$C$4:$C$203,MATCH($B419,Clients!$A$4:$A$203,0)),"")&amp;"")</f>
        <v/>
      </c>
      <c r="D419" s="17"/>
      <c r="E419" s="19"/>
      <c r="F419" s="20"/>
      <c r="G419" s="20"/>
      <c r="H419" s="17"/>
      <c r="I419" s="17"/>
      <c r="J419" s="20"/>
      <c r="K419" s="19"/>
      <c r="L419" s="21" t="str">
        <f>IF($A419="","",SUMIF(Payments!$B$4:$B$1003,$A419,Payments!$C$4:$C$1003))</f>
        <v/>
      </c>
      <c r="M419" s="21" t="str">
        <f t="shared" si="12"/>
        <v/>
      </c>
      <c r="N419" s="21" t="str">
        <f t="shared" si="13"/>
        <v/>
      </c>
      <c r="O419" s="22" t="str">
        <f>IF(OR($J419="",$B419=""),"",$J419+N(IFERROR(INDEX(Clients!$F$4:$F$203,MATCH($B419,Clients!$A$4:$A$203,0)),"")))</f>
        <v/>
      </c>
      <c r="P419" s="18" t="str">
        <f>IF(OR($O419="",N($M419)&lt;=0),"",MAX(0,Settings!$B$5-$O419))</f>
        <v/>
      </c>
      <c r="Q419" s="18" t="str">
        <f>IF($A419="","",IF(N($P419)&gt;0,"Payment overdue",IF(AND(ISNUMBER($G419),$G419&lt;Settings!$B$5,OR($H419="Lead",$H419="Proposal sent",$H419="In progress",$H419="On hold")),"Deadline passed",IF(AND($K419&lt;&gt;"",N($M419)&lt;=0),IF(N($N419)&gt;0,"Invoices paid","Paid in full"),""))))</f>
        <v/>
      </c>
      <c r="R419" s="17"/>
    </row>
    <row r="420" spans="1:18" x14ac:dyDescent="0.3">
      <c r="A420" s="17"/>
      <c r="B420" s="17"/>
      <c r="C420" s="18" t="str">
        <f>IF($B420="","",IFERROR(INDEX(Clients!$C$4:$C$203,MATCH($B420,Clients!$A$4:$A$203,0)),"")&amp;"")</f>
        <v/>
      </c>
      <c r="D420" s="17"/>
      <c r="E420" s="19"/>
      <c r="F420" s="20"/>
      <c r="G420" s="20"/>
      <c r="H420" s="17"/>
      <c r="I420" s="17"/>
      <c r="J420" s="20"/>
      <c r="K420" s="19"/>
      <c r="L420" s="21" t="str">
        <f>IF($A420="","",SUMIF(Payments!$B$4:$B$1003,$A420,Payments!$C$4:$C$1003))</f>
        <v/>
      </c>
      <c r="M420" s="21" t="str">
        <f t="shared" si="12"/>
        <v/>
      </c>
      <c r="N420" s="21" t="str">
        <f t="shared" si="13"/>
        <v/>
      </c>
      <c r="O420" s="22" t="str">
        <f>IF(OR($J420="",$B420=""),"",$J420+N(IFERROR(INDEX(Clients!$F$4:$F$203,MATCH($B420,Clients!$A$4:$A$203,0)),"")))</f>
        <v/>
      </c>
      <c r="P420" s="18" t="str">
        <f>IF(OR($O420="",N($M420)&lt;=0),"",MAX(0,Settings!$B$5-$O420))</f>
        <v/>
      </c>
      <c r="Q420" s="18" t="str">
        <f>IF($A420="","",IF(N($P420)&gt;0,"Payment overdue",IF(AND(ISNUMBER($G420),$G420&lt;Settings!$B$5,OR($H420="Lead",$H420="Proposal sent",$H420="In progress",$H420="On hold")),"Deadline passed",IF(AND($K420&lt;&gt;"",N($M420)&lt;=0),IF(N($N420)&gt;0,"Invoices paid","Paid in full"),""))))</f>
        <v/>
      </c>
      <c r="R420" s="17"/>
    </row>
    <row r="421" spans="1:18" x14ac:dyDescent="0.3">
      <c r="A421" s="17"/>
      <c r="B421" s="17"/>
      <c r="C421" s="18" t="str">
        <f>IF($B421="","",IFERROR(INDEX(Clients!$C$4:$C$203,MATCH($B421,Clients!$A$4:$A$203,0)),"")&amp;"")</f>
        <v/>
      </c>
      <c r="D421" s="17"/>
      <c r="E421" s="19"/>
      <c r="F421" s="20"/>
      <c r="G421" s="20"/>
      <c r="H421" s="17"/>
      <c r="I421" s="17"/>
      <c r="J421" s="20"/>
      <c r="K421" s="19"/>
      <c r="L421" s="21" t="str">
        <f>IF($A421="","",SUMIF(Payments!$B$4:$B$1003,$A421,Payments!$C$4:$C$1003))</f>
        <v/>
      </c>
      <c r="M421" s="21" t="str">
        <f t="shared" si="12"/>
        <v/>
      </c>
      <c r="N421" s="21" t="str">
        <f t="shared" si="13"/>
        <v/>
      </c>
      <c r="O421" s="22" t="str">
        <f>IF(OR($J421="",$B421=""),"",$J421+N(IFERROR(INDEX(Clients!$F$4:$F$203,MATCH($B421,Clients!$A$4:$A$203,0)),"")))</f>
        <v/>
      </c>
      <c r="P421" s="18" t="str">
        <f>IF(OR($O421="",N($M421)&lt;=0),"",MAX(0,Settings!$B$5-$O421))</f>
        <v/>
      </c>
      <c r="Q421" s="18" t="str">
        <f>IF($A421="","",IF(N($P421)&gt;0,"Payment overdue",IF(AND(ISNUMBER($G421),$G421&lt;Settings!$B$5,OR($H421="Lead",$H421="Proposal sent",$H421="In progress",$H421="On hold")),"Deadline passed",IF(AND($K421&lt;&gt;"",N($M421)&lt;=0),IF(N($N421)&gt;0,"Invoices paid","Paid in full"),""))))</f>
        <v/>
      </c>
      <c r="R421" s="17"/>
    </row>
    <row r="422" spans="1:18" x14ac:dyDescent="0.3">
      <c r="A422" s="17"/>
      <c r="B422" s="17"/>
      <c r="C422" s="18" t="str">
        <f>IF($B422="","",IFERROR(INDEX(Clients!$C$4:$C$203,MATCH($B422,Clients!$A$4:$A$203,0)),"")&amp;"")</f>
        <v/>
      </c>
      <c r="D422" s="17"/>
      <c r="E422" s="19"/>
      <c r="F422" s="20"/>
      <c r="G422" s="20"/>
      <c r="H422" s="17"/>
      <c r="I422" s="17"/>
      <c r="J422" s="20"/>
      <c r="K422" s="19"/>
      <c r="L422" s="21" t="str">
        <f>IF($A422="","",SUMIF(Payments!$B$4:$B$1003,$A422,Payments!$C$4:$C$1003))</f>
        <v/>
      </c>
      <c r="M422" s="21" t="str">
        <f t="shared" si="12"/>
        <v/>
      </c>
      <c r="N422" s="21" t="str">
        <f t="shared" si="13"/>
        <v/>
      </c>
      <c r="O422" s="22" t="str">
        <f>IF(OR($J422="",$B422=""),"",$J422+N(IFERROR(INDEX(Clients!$F$4:$F$203,MATCH($B422,Clients!$A$4:$A$203,0)),"")))</f>
        <v/>
      </c>
      <c r="P422" s="18" t="str">
        <f>IF(OR($O422="",N($M422)&lt;=0),"",MAX(0,Settings!$B$5-$O422))</f>
        <v/>
      </c>
      <c r="Q422" s="18" t="str">
        <f>IF($A422="","",IF(N($P422)&gt;0,"Payment overdue",IF(AND(ISNUMBER($G422),$G422&lt;Settings!$B$5,OR($H422="Lead",$H422="Proposal sent",$H422="In progress",$H422="On hold")),"Deadline passed",IF(AND($K422&lt;&gt;"",N($M422)&lt;=0),IF(N($N422)&gt;0,"Invoices paid","Paid in full"),""))))</f>
        <v/>
      </c>
      <c r="R422" s="17"/>
    </row>
    <row r="423" spans="1:18" x14ac:dyDescent="0.3">
      <c r="A423" s="17"/>
      <c r="B423" s="17"/>
      <c r="C423" s="18" t="str">
        <f>IF($B423="","",IFERROR(INDEX(Clients!$C$4:$C$203,MATCH($B423,Clients!$A$4:$A$203,0)),"")&amp;"")</f>
        <v/>
      </c>
      <c r="D423" s="17"/>
      <c r="E423" s="19"/>
      <c r="F423" s="20"/>
      <c r="G423" s="20"/>
      <c r="H423" s="17"/>
      <c r="I423" s="17"/>
      <c r="J423" s="20"/>
      <c r="K423" s="19"/>
      <c r="L423" s="21" t="str">
        <f>IF($A423="","",SUMIF(Payments!$B$4:$B$1003,$A423,Payments!$C$4:$C$1003))</f>
        <v/>
      </c>
      <c r="M423" s="21" t="str">
        <f t="shared" si="12"/>
        <v/>
      </c>
      <c r="N423" s="21" t="str">
        <f t="shared" si="13"/>
        <v/>
      </c>
      <c r="O423" s="22" t="str">
        <f>IF(OR($J423="",$B423=""),"",$J423+N(IFERROR(INDEX(Clients!$F$4:$F$203,MATCH($B423,Clients!$A$4:$A$203,0)),"")))</f>
        <v/>
      </c>
      <c r="P423" s="18" t="str">
        <f>IF(OR($O423="",N($M423)&lt;=0),"",MAX(0,Settings!$B$5-$O423))</f>
        <v/>
      </c>
      <c r="Q423" s="18" t="str">
        <f>IF($A423="","",IF(N($P423)&gt;0,"Payment overdue",IF(AND(ISNUMBER($G423),$G423&lt;Settings!$B$5,OR($H423="Lead",$H423="Proposal sent",$H423="In progress",$H423="On hold")),"Deadline passed",IF(AND($K423&lt;&gt;"",N($M423)&lt;=0),IF(N($N423)&gt;0,"Invoices paid","Paid in full"),""))))</f>
        <v/>
      </c>
      <c r="R423" s="17"/>
    </row>
    <row r="424" spans="1:18" x14ac:dyDescent="0.3">
      <c r="A424" s="17"/>
      <c r="B424" s="17"/>
      <c r="C424" s="18" t="str">
        <f>IF($B424="","",IFERROR(INDEX(Clients!$C$4:$C$203,MATCH($B424,Clients!$A$4:$A$203,0)),"")&amp;"")</f>
        <v/>
      </c>
      <c r="D424" s="17"/>
      <c r="E424" s="19"/>
      <c r="F424" s="20"/>
      <c r="G424" s="20"/>
      <c r="H424" s="17"/>
      <c r="I424" s="17"/>
      <c r="J424" s="20"/>
      <c r="K424" s="19"/>
      <c r="L424" s="21" t="str">
        <f>IF($A424="","",SUMIF(Payments!$B$4:$B$1003,$A424,Payments!$C$4:$C$1003))</f>
        <v/>
      </c>
      <c r="M424" s="21" t="str">
        <f t="shared" si="12"/>
        <v/>
      </c>
      <c r="N424" s="21" t="str">
        <f t="shared" si="13"/>
        <v/>
      </c>
      <c r="O424" s="22" t="str">
        <f>IF(OR($J424="",$B424=""),"",$J424+N(IFERROR(INDEX(Clients!$F$4:$F$203,MATCH($B424,Clients!$A$4:$A$203,0)),"")))</f>
        <v/>
      </c>
      <c r="P424" s="18" t="str">
        <f>IF(OR($O424="",N($M424)&lt;=0),"",MAX(0,Settings!$B$5-$O424))</f>
        <v/>
      </c>
      <c r="Q424" s="18" t="str">
        <f>IF($A424="","",IF(N($P424)&gt;0,"Payment overdue",IF(AND(ISNUMBER($G424),$G424&lt;Settings!$B$5,OR($H424="Lead",$H424="Proposal sent",$H424="In progress",$H424="On hold")),"Deadline passed",IF(AND($K424&lt;&gt;"",N($M424)&lt;=0),IF(N($N424)&gt;0,"Invoices paid","Paid in full"),""))))</f>
        <v/>
      </c>
      <c r="R424" s="17"/>
    </row>
    <row r="425" spans="1:18" x14ac:dyDescent="0.3">
      <c r="A425" s="17"/>
      <c r="B425" s="17"/>
      <c r="C425" s="18" t="str">
        <f>IF($B425="","",IFERROR(INDEX(Clients!$C$4:$C$203,MATCH($B425,Clients!$A$4:$A$203,0)),"")&amp;"")</f>
        <v/>
      </c>
      <c r="D425" s="17"/>
      <c r="E425" s="19"/>
      <c r="F425" s="20"/>
      <c r="G425" s="20"/>
      <c r="H425" s="17"/>
      <c r="I425" s="17"/>
      <c r="J425" s="20"/>
      <c r="K425" s="19"/>
      <c r="L425" s="21" t="str">
        <f>IF($A425="","",SUMIF(Payments!$B$4:$B$1003,$A425,Payments!$C$4:$C$1003))</f>
        <v/>
      </c>
      <c r="M425" s="21" t="str">
        <f t="shared" si="12"/>
        <v/>
      </c>
      <c r="N425" s="21" t="str">
        <f t="shared" si="13"/>
        <v/>
      </c>
      <c r="O425" s="22" t="str">
        <f>IF(OR($J425="",$B425=""),"",$J425+N(IFERROR(INDEX(Clients!$F$4:$F$203,MATCH($B425,Clients!$A$4:$A$203,0)),"")))</f>
        <v/>
      </c>
      <c r="P425" s="18" t="str">
        <f>IF(OR($O425="",N($M425)&lt;=0),"",MAX(0,Settings!$B$5-$O425))</f>
        <v/>
      </c>
      <c r="Q425" s="18" t="str">
        <f>IF($A425="","",IF(N($P425)&gt;0,"Payment overdue",IF(AND(ISNUMBER($G425),$G425&lt;Settings!$B$5,OR($H425="Lead",$H425="Proposal sent",$H425="In progress",$H425="On hold")),"Deadline passed",IF(AND($K425&lt;&gt;"",N($M425)&lt;=0),IF(N($N425)&gt;0,"Invoices paid","Paid in full"),""))))</f>
        <v/>
      </c>
      <c r="R425" s="17"/>
    </row>
    <row r="426" spans="1:18" x14ac:dyDescent="0.3">
      <c r="A426" s="17"/>
      <c r="B426" s="17"/>
      <c r="C426" s="18" t="str">
        <f>IF($B426="","",IFERROR(INDEX(Clients!$C$4:$C$203,MATCH($B426,Clients!$A$4:$A$203,0)),"")&amp;"")</f>
        <v/>
      </c>
      <c r="D426" s="17"/>
      <c r="E426" s="19"/>
      <c r="F426" s="20"/>
      <c r="G426" s="20"/>
      <c r="H426" s="17"/>
      <c r="I426" s="17"/>
      <c r="J426" s="20"/>
      <c r="K426" s="19"/>
      <c r="L426" s="21" t="str">
        <f>IF($A426="","",SUMIF(Payments!$B$4:$B$1003,$A426,Payments!$C$4:$C$1003))</f>
        <v/>
      </c>
      <c r="M426" s="21" t="str">
        <f t="shared" si="12"/>
        <v/>
      </c>
      <c r="N426" s="21" t="str">
        <f t="shared" si="13"/>
        <v/>
      </c>
      <c r="O426" s="22" t="str">
        <f>IF(OR($J426="",$B426=""),"",$J426+N(IFERROR(INDEX(Clients!$F$4:$F$203,MATCH($B426,Clients!$A$4:$A$203,0)),"")))</f>
        <v/>
      </c>
      <c r="P426" s="18" t="str">
        <f>IF(OR($O426="",N($M426)&lt;=0),"",MAX(0,Settings!$B$5-$O426))</f>
        <v/>
      </c>
      <c r="Q426" s="18" t="str">
        <f>IF($A426="","",IF(N($P426)&gt;0,"Payment overdue",IF(AND(ISNUMBER($G426),$G426&lt;Settings!$B$5,OR($H426="Lead",$H426="Proposal sent",$H426="In progress",$H426="On hold")),"Deadline passed",IF(AND($K426&lt;&gt;"",N($M426)&lt;=0),IF(N($N426)&gt;0,"Invoices paid","Paid in full"),""))))</f>
        <v/>
      </c>
      <c r="R426" s="17"/>
    </row>
    <row r="427" spans="1:18" x14ac:dyDescent="0.3">
      <c r="A427" s="17"/>
      <c r="B427" s="17"/>
      <c r="C427" s="18" t="str">
        <f>IF($B427="","",IFERROR(INDEX(Clients!$C$4:$C$203,MATCH($B427,Clients!$A$4:$A$203,0)),"")&amp;"")</f>
        <v/>
      </c>
      <c r="D427" s="17"/>
      <c r="E427" s="19"/>
      <c r="F427" s="20"/>
      <c r="G427" s="20"/>
      <c r="H427" s="17"/>
      <c r="I427" s="17"/>
      <c r="J427" s="20"/>
      <c r="K427" s="19"/>
      <c r="L427" s="21" t="str">
        <f>IF($A427="","",SUMIF(Payments!$B$4:$B$1003,$A427,Payments!$C$4:$C$1003))</f>
        <v/>
      </c>
      <c r="M427" s="21" t="str">
        <f t="shared" si="12"/>
        <v/>
      </c>
      <c r="N427" s="21" t="str">
        <f t="shared" si="13"/>
        <v/>
      </c>
      <c r="O427" s="22" t="str">
        <f>IF(OR($J427="",$B427=""),"",$J427+N(IFERROR(INDEX(Clients!$F$4:$F$203,MATCH($B427,Clients!$A$4:$A$203,0)),"")))</f>
        <v/>
      </c>
      <c r="P427" s="18" t="str">
        <f>IF(OR($O427="",N($M427)&lt;=0),"",MAX(0,Settings!$B$5-$O427))</f>
        <v/>
      </c>
      <c r="Q427" s="18" t="str">
        <f>IF($A427="","",IF(N($P427)&gt;0,"Payment overdue",IF(AND(ISNUMBER($G427),$G427&lt;Settings!$B$5,OR($H427="Lead",$H427="Proposal sent",$H427="In progress",$H427="On hold")),"Deadline passed",IF(AND($K427&lt;&gt;"",N($M427)&lt;=0),IF(N($N427)&gt;0,"Invoices paid","Paid in full"),""))))</f>
        <v/>
      </c>
      <c r="R427" s="17"/>
    </row>
    <row r="428" spans="1:18" x14ac:dyDescent="0.3">
      <c r="A428" s="17"/>
      <c r="B428" s="17"/>
      <c r="C428" s="18" t="str">
        <f>IF($B428="","",IFERROR(INDEX(Clients!$C$4:$C$203,MATCH($B428,Clients!$A$4:$A$203,0)),"")&amp;"")</f>
        <v/>
      </c>
      <c r="D428" s="17"/>
      <c r="E428" s="19"/>
      <c r="F428" s="20"/>
      <c r="G428" s="20"/>
      <c r="H428" s="17"/>
      <c r="I428" s="17"/>
      <c r="J428" s="20"/>
      <c r="K428" s="19"/>
      <c r="L428" s="21" t="str">
        <f>IF($A428="","",SUMIF(Payments!$B$4:$B$1003,$A428,Payments!$C$4:$C$1003))</f>
        <v/>
      </c>
      <c r="M428" s="21" t="str">
        <f t="shared" si="12"/>
        <v/>
      </c>
      <c r="N428" s="21" t="str">
        <f t="shared" si="13"/>
        <v/>
      </c>
      <c r="O428" s="22" t="str">
        <f>IF(OR($J428="",$B428=""),"",$J428+N(IFERROR(INDEX(Clients!$F$4:$F$203,MATCH($B428,Clients!$A$4:$A$203,0)),"")))</f>
        <v/>
      </c>
      <c r="P428" s="18" t="str">
        <f>IF(OR($O428="",N($M428)&lt;=0),"",MAX(0,Settings!$B$5-$O428))</f>
        <v/>
      </c>
      <c r="Q428" s="18" t="str">
        <f>IF($A428="","",IF(N($P428)&gt;0,"Payment overdue",IF(AND(ISNUMBER($G428),$G428&lt;Settings!$B$5,OR($H428="Lead",$H428="Proposal sent",$H428="In progress",$H428="On hold")),"Deadline passed",IF(AND($K428&lt;&gt;"",N($M428)&lt;=0),IF(N($N428)&gt;0,"Invoices paid","Paid in full"),""))))</f>
        <v/>
      </c>
      <c r="R428" s="17"/>
    </row>
    <row r="429" spans="1:18" x14ac:dyDescent="0.3">
      <c r="A429" s="17"/>
      <c r="B429" s="17"/>
      <c r="C429" s="18" t="str">
        <f>IF($B429="","",IFERROR(INDEX(Clients!$C$4:$C$203,MATCH($B429,Clients!$A$4:$A$203,0)),"")&amp;"")</f>
        <v/>
      </c>
      <c r="D429" s="17"/>
      <c r="E429" s="19"/>
      <c r="F429" s="20"/>
      <c r="G429" s="20"/>
      <c r="H429" s="17"/>
      <c r="I429" s="17"/>
      <c r="J429" s="20"/>
      <c r="K429" s="19"/>
      <c r="L429" s="21" t="str">
        <f>IF($A429="","",SUMIF(Payments!$B$4:$B$1003,$A429,Payments!$C$4:$C$1003))</f>
        <v/>
      </c>
      <c r="M429" s="21" t="str">
        <f t="shared" si="12"/>
        <v/>
      </c>
      <c r="N429" s="21" t="str">
        <f t="shared" si="13"/>
        <v/>
      </c>
      <c r="O429" s="22" t="str">
        <f>IF(OR($J429="",$B429=""),"",$J429+N(IFERROR(INDEX(Clients!$F$4:$F$203,MATCH($B429,Clients!$A$4:$A$203,0)),"")))</f>
        <v/>
      </c>
      <c r="P429" s="18" t="str">
        <f>IF(OR($O429="",N($M429)&lt;=0),"",MAX(0,Settings!$B$5-$O429))</f>
        <v/>
      </c>
      <c r="Q429" s="18" t="str">
        <f>IF($A429="","",IF(N($P429)&gt;0,"Payment overdue",IF(AND(ISNUMBER($G429),$G429&lt;Settings!$B$5,OR($H429="Lead",$H429="Proposal sent",$H429="In progress",$H429="On hold")),"Deadline passed",IF(AND($K429&lt;&gt;"",N($M429)&lt;=0),IF(N($N429)&gt;0,"Invoices paid","Paid in full"),""))))</f>
        <v/>
      </c>
      <c r="R429" s="17"/>
    </row>
    <row r="430" spans="1:18" x14ac:dyDescent="0.3">
      <c r="A430" s="17"/>
      <c r="B430" s="17"/>
      <c r="C430" s="18" t="str">
        <f>IF($B430="","",IFERROR(INDEX(Clients!$C$4:$C$203,MATCH($B430,Clients!$A$4:$A$203,0)),"")&amp;"")</f>
        <v/>
      </c>
      <c r="D430" s="17"/>
      <c r="E430" s="19"/>
      <c r="F430" s="20"/>
      <c r="G430" s="20"/>
      <c r="H430" s="17"/>
      <c r="I430" s="17"/>
      <c r="J430" s="20"/>
      <c r="K430" s="19"/>
      <c r="L430" s="21" t="str">
        <f>IF($A430="","",SUMIF(Payments!$B$4:$B$1003,$A430,Payments!$C$4:$C$1003))</f>
        <v/>
      </c>
      <c r="M430" s="21" t="str">
        <f t="shared" si="12"/>
        <v/>
      </c>
      <c r="N430" s="21" t="str">
        <f t="shared" si="13"/>
        <v/>
      </c>
      <c r="O430" s="22" t="str">
        <f>IF(OR($J430="",$B430=""),"",$J430+N(IFERROR(INDEX(Clients!$F$4:$F$203,MATCH($B430,Clients!$A$4:$A$203,0)),"")))</f>
        <v/>
      </c>
      <c r="P430" s="18" t="str">
        <f>IF(OR($O430="",N($M430)&lt;=0),"",MAX(0,Settings!$B$5-$O430))</f>
        <v/>
      </c>
      <c r="Q430" s="18" t="str">
        <f>IF($A430="","",IF(N($P430)&gt;0,"Payment overdue",IF(AND(ISNUMBER($G430),$G430&lt;Settings!$B$5,OR($H430="Lead",$H430="Proposal sent",$H430="In progress",$H430="On hold")),"Deadline passed",IF(AND($K430&lt;&gt;"",N($M430)&lt;=0),IF(N($N430)&gt;0,"Invoices paid","Paid in full"),""))))</f>
        <v/>
      </c>
      <c r="R430" s="17"/>
    </row>
    <row r="431" spans="1:18" x14ac:dyDescent="0.3">
      <c r="A431" s="17"/>
      <c r="B431" s="17"/>
      <c r="C431" s="18" t="str">
        <f>IF($B431="","",IFERROR(INDEX(Clients!$C$4:$C$203,MATCH($B431,Clients!$A$4:$A$203,0)),"")&amp;"")</f>
        <v/>
      </c>
      <c r="D431" s="17"/>
      <c r="E431" s="19"/>
      <c r="F431" s="20"/>
      <c r="G431" s="20"/>
      <c r="H431" s="17"/>
      <c r="I431" s="17"/>
      <c r="J431" s="20"/>
      <c r="K431" s="19"/>
      <c r="L431" s="21" t="str">
        <f>IF($A431="","",SUMIF(Payments!$B$4:$B$1003,$A431,Payments!$C$4:$C$1003))</f>
        <v/>
      </c>
      <c r="M431" s="21" t="str">
        <f t="shared" si="12"/>
        <v/>
      </c>
      <c r="N431" s="21" t="str">
        <f t="shared" si="13"/>
        <v/>
      </c>
      <c r="O431" s="22" t="str">
        <f>IF(OR($J431="",$B431=""),"",$J431+N(IFERROR(INDEX(Clients!$F$4:$F$203,MATCH($B431,Clients!$A$4:$A$203,0)),"")))</f>
        <v/>
      </c>
      <c r="P431" s="18" t="str">
        <f>IF(OR($O431="",N($M431)&lt;=0),"",MAX(0,Settings!$B$5-$O431))</f>
        <v/>
      </c>
      <c r="Q431" s="18" t="str">
        <f>IF($A431="","",IF(N($P431)&gt;0,"Payment overdue",IF(AND(ISNUMBER($G431),$G431&lt;Settings!$B$5,OR($H431="Lead",$H431="Proposal sent",$H431="In progress",$H431="On hold")),"Deadline passed",IF(AND($K431&lt;&gt;"",N($M431)&lt;=0),IF(N($N431)&gt;0,"Invoices paid","Paid in full"),""))))</f>
        <v/>
      </c>
      <c r="R431" s="17"/>
    </row>
    <row r="432" spans="1:18" x14ac:dyDescent="0.3">
      <c r="A432" s="17"/>
      <c r="B432" s="17"/>
      <c r="C432" s="18" t="str">
        <f>IF($B432="","",IFERROR(INDEX(Clients!$C$4:$C$203,MATCH($B432,Clients!$A$4:$A$203,0)),"")&amp;"")</f>
        <v/>
      </c>
      <c r="D432" s="17"/>
      <c r="E432" s="19"/>
      <c r="F432" s="20"/>
      <c r="G432" s="20"/>
      <c r="H432" s="17"/>
      <c r="I432" s="17"/>
      <c r="J432" s="20"/>
      <c r="K432" s="19"/>
      <c r="L432" s="21" t="str">
        <f>IF($A432="","",SUMIF(Payments!$B$4:$B$1003,$A432,Payments!$C$4:$C$1003))</f>
        <v/>
      </c>
      <c r="M432" s="21" t="str">
        <f t="shared" si="12"/>
        <v/>
      </c>
      <c r="N432" s="21" t="str">
        <f t="shared" si="13"/>
        <v/>
      </c>
      <c r="O432" s="22" t="str">
        <f>IF(OR($J432="",$B432=""),"",$J432+N(IFERROR(INDEX(Clients!$F$4:$F$203,MATCH($B432,Clients!$A$4:$A$203,0)),"")))</f>
        <v/>
      </c>
      <c r="P432" s="18" t="str">
        <f>IF(OR($O432="",N($M432)&lt;=0),"",MAX(0,Settings!$B$5-$O432))</f>
        <v/>
      </c>
      <c r="Q432" s="18" t="str">
        <f>IF($A432="","",IF(N($P432)&gt;0,"Payment overdue",IF(AND(ISNUMBER($G432),$G432&lt;Settings!$B$5,OR($H432="Lead",$H432="Proposal sent",$H432="In progress",$H432="On hold")),"Deadline passed",IF(AND($K432&lt;&gt;"",N($M432)&lt;=0),IF(N($N432)&gt;0,"Invoices paid","Paid in full"),""))))</f>
        <v/>
      </c>
      <c r="R432" s="17"/>
    </row>
    <row r="433" spans="1:18" x14ac:dyDescent="0.3">
      <c r="A433" s="17"/>
      <c r="B433" s="17"/>
      <c r="C433" s="18" t="str">
        <f>IF($B433="","",IFERROR(INDEX(Clients!$C$4:$C$203,MATCH($B433,Clients!$A$4:$A$203,0)),"")&amp;"")</f>
        <v/>
      </c>
      <c r="D433" s="17"/>
      <c r="E433" s="19"/>
      <c r="F433" s="20"/>
      <c r="G433" s="20"/>
      <c r="H433" s="17"/>
      <c r="I433" s="17"/>
      <c r="J433" s="20"/>
      <c r="K433" s="19"/>
      <c r="L433" s="21" t="str">
        <f>IF($A433="","",SUMIF(Payments!$B$4:$B$1003,$A433,Payments!$C$4:$C$1003))</f>
        <v/>
      </c>
      <c r="M433" s="21" t="str">
        <f t="shared" si="12"/>
        <v/>
      </c>
      <c r="N433" s="21" t="str">
        <f t="shared" si="13"/>
        <v/>
      </c>
      <c r="O433" s="22" t="str">
        <f>IF(OR($J433="",$B433=""),"",$J433+N(IFERROR(INDEX(Clients!$F$4:$F$203,MATCH($B433,Clients!$A$4:$A$203,0)),"")))</f>
        <v/>
      </c>
      <c r="P433" s="18" t="str">
        <f>IF(OR($O433="",N($M433)&lt;=0),"",MAX(0,Settings!$B$5-$O433))</f>
        <v/>
      </c>
      <c r="Q433" s="18" t="str">
        <f>IF($A433="","",IF(N($P433)&gt;0,"Payment overdue",IF(AND(ISNUMBER($G433),$G433&lt;Settings!$B$5,OR($H433="Lead",$H433="Proposal sent",$H433="In progress",$H433="On hold")),"Deadline passed",IF(AND($K433&lt;&gt;"",N($M433)&lt;=0),IF(N($N433)&gt;0,"Invoices paid","Paid in full"),""))))</f>
        <v/>
      </c>
      <c r="R433" s="17"/>
    </row>
    <row r="434" spans="1:18" x14ac:dyDescent="0.3">
      <c r="A434" s="17"/>
      <c r="B434" s="17"/>
      <c r="C434" s="18" t="str">
        <f>IF($B434="","",IFERROR(INDEX(Clients!$C$4:$C$203,MATCH($B434,Clients!$A$4:$A$203,0)),"")&amp;"")</f>
        <v/>
      </c>
      <c r="D434" s="17"/>
      <c r="E434" s="19"/>
      <c r="F434" s="20"/>
      <c r="G434" s="20"/>
      <c r="H434" s="17"/>
      <c r="I434" s="17"/>
      <c r="J434" s="20"/>
      <c r="K434" s="19"/>
      <c r="L434" s="21" t="str">
        <f>IF($A434="","",SUMIF(Payments!$B$4:$B$1003,$A434,Payments!$C$4:$C$1003))</f>
        <v/>
      </c>
      <c r="M434" s="21" t="str">
        <f t="shared" si="12"/>
        <v/>
      </c>
      <c r="N434" s="21" t="str">
        <f t="shared" si="13"/>
        <v/>
      </c>
      <c r="O434" s="22" t="str">
        <f>IF(OR($J434="",$B434=""),"",$J434+N(IFERROR(INDEX(Clients!$F$4:$F$203,MATCH($B434,Clients!$A$4:$A$203,0)),"")))</f>
        <v/>
      </c>
      <c r="P434" s="18" t="str">
        <f>IF(OR($O434="",N($M434)&lt;=0),"",MAX(0,Settings!$B$5-$O434))</f>
        <v/>
      </c>
      <c r="Q434" s="18" t="str">
        <f>IF($A434="","",IF(N($P434)&gt;0,"Payment overdue",IF(AND(ISNUMBER($G434),$G434&lt;Settings!$B$5,OR($H434="Lead",$H434="Proposal sent",$H434="In progress",$H434="On hold")),"Deadline passed",IF(AND($K434&lt;&gt;"",N($M434)&lt;=0),IF(N($N434)&gt;0,"Invoices paid","Paid in full"),""))))</f>
        <v/>
      </c>
      <c r="R434" s="17"/>
    </row>
    <row r="435" spans="1:18" x14ac:dyDescent="0.3">
      <c r="A435" s="17"/>
      <c r="B435" s="17"/>
      <c r="C435" s="18" t="str">
        <f>IF($B435="","",IFERROR(INDEX(Clients!$C$4:$C$203,MATCH($B435,Clients!$A$4:$A$203,0)),"")&amp;"")</f>
        <v/>
      </c>
      <c r="D435" s="17"/>
      <c r="E435" s="19"/>
      <c r="F435" s="20"/>
      <c r="G435" s="20"/>
      <c r="H435" s="17"/>
      <c r="I435" s="17"/>
      <c r="J435" s="20"/>
      <c r="K435" s="19"/>
      <c r="L435" s="21" t="str">
        <f>IF($A435="","",SUMIF(Payments!$B$4:$B$1003,$A435,Payments!$C$4:$C$1003))</f>
        <v/>
      </c>
      <c r="M435" s="21" t="str">
        <f t="shared" si="12"/>
        <v/>
      </c>
      <c r="N435" s="21" t="str">
        <f t="shared" si="13"/>
        <v/>
      </c>
      <c r="O435" s="22" t="str">
        <f>IF(OR($J435="",$B435=""),"",$J435+N(IFERROR(INDEX(Clients!$F$4:$F$203,MATCH($B435,Clients!$A$4:$A$203,0)),"")))</f>
        <v/>
      </c>
      <c r="P435" s="18" t="str">
        <f>IF(OR($O435="",N($M435)&lt;=0),"",MAX(0,Settings!$B$5-$O435))</f>
        <v/>
      </c>
      <c r="Q435" s="18" t="str">
        <f>IF($A435="","",IF(N($P435)&gt;0,"Payment overdue",IF(AND(ISNUMBER($G435),$G435&lt;Settings!$B$5,OR($H435="Lead",$H435="Proposal sent",$H435="In progress",$H435="On hold")),"Deadline passed",IF(AND($K435&lt;&gt;"",N($M435)&lt;=0),IF(N($N435)&gt;0,"Invoices paid","Paid in full"),""))))</f>
        <v/>
      </c>
      <c r="R435" s="17"/>
    </row>
    <row r="436" spans="1:18" x14ac:dyDescent="0.3">
      <c r="A436" s="17"/>
      <c r="B436" s="17"/>
      <c r="C436" s="18" t="str">
        <f>IF($B436="","",IFERROR(INDEX(Clients!$C$4:$C$203,MATCH($B436,Clients!$A$4:$A$203,0)),"")&amp;"")</f>
        <v/>
      </c>
      <c r="D436" s="17"/>
      <c r="E436" s="19"/>
      <c r="F436" s="20"/>
      <c r="G436" s="20"/>
      <c r="H436" s="17"/>
      <c r="I436" s="17"/>
      <c r="J436" s="20"/>
      <c r="K436" s="19"/>
      <c r="L436" s="21" t="str">
        <f>IF($A436="","",SUMIF(Payments!$B$4:$B$1003,$A436,Payments!$C$4:$C$1003))</f>
        <v/>
      </c>
      <c r="M436" s="21" t="str">
        <f t="shared" si="12"/>
        <v/>
      </c>
      <c r="N436" s="21" t="str">
        <f t="shared" si="13"/>
        <v/>
      </c>
      <c r="O436" s="22" t="str">
        <f>IF(OR($J436="",$B436=""),"",$J436+N(IFERROR(INDEX(Clients!$F$4:$F$203,MATCH($B436,Clients!$A$4:$A$203,0)),"")))</f>
        <v/>
      </c>
      <c r="P436" s="18" t="str">
        <f>IF(OR($O436="",N($M436)&lt;=0),"",MAX(0,Settings!$B$5-$O436))</f>
        <v/>
      </c>
      <c r="Q436" s="18" t="str">
        <f>IF($A436="","",IF(N($P436)&gt;0,"Payment overdue",IF(AND(ISNUMBER($G436),$G436&lt;Settings!$B$5,OR($H436="Lead",$H436="Proposal sent",$H436="In progress",$H436="On hold")),"Deadline passed",IF(AND($K436&lt;&gt;"",N($M436)&lt;=0),IF(N($N436)&gt;0,"Invoices paid","Paid in full"),""))))</f>
        <v/>
      </c>
      <c r="R436" s="17"/>
    </row>
    <row r="437" spans="1:18" x14ac:dyDescent="0.3">
      <c r="A437" s="17"/>
      <c r="B437" s="17"/>
      <c r="C437" s="18" t="str">
        <f>IF($B437="","",IFERROR(INDEX(Clients!$C$4:$C$203,MATCH($B437,Clients!$A$4:$A$203,0)),"")&amp;"")</f>
        <v/>
      </c>
      <c r="D437" s="17"/>
      <c r="E437" s="19"/>
      <c r="F437" s="20"/>
      <c r="G437" s="20"/>
      <c r="H437" s="17"/>
      <c r="I437" s="17"/>
      <c r="J437" s="20"/>
      <c r="K437" s="19"/>
      <c r="L437" s="21" t="str">
        <f>IF($A437="","",SUMIF(Payments!$B$4:$B$1003,$A437,Payments!$C$4:$C$1003))</f>
        <v/>
      </c>
      <c r="M437" s="21" t="str">
        <f t="shared" si="12"/>
        <v/>
      </c>
      <c r="N437" s="21" t="str">
        <f t="shared" si="13"/>
        <v/>
      </c>
      <c r="O437" s="22" t="str">
        <f>IF(OR($J437="",$B437=""),"",$J437+N(IFERROR(INDEX(Clients!$F$4:$F$203,MATCH($B437,Clients!$A$4:$A$203,0)),"")))</f>
        <v/>
      </c>
      <c r="P437" s="18" t="str">
        <f>IF(OR($O437="",N($M437)&lt;=0),"",MAX(0,Settings!$B$5-$O437))</f>
        <v/>
      </c>
      <c r="Q437" s="18" t="str">
        <f>IF($A437="","",IF(N($P437)&gt;0,"Payment overdue",IF(AND(ISNUMBER($G437),$G437&lt;Settings!$B$5,OR($H437="Lead",$H437="Proposal sent",$H437="In progress",$H437="On hold")),"Deadline passed",IF(AND($K437&lt;&gt;"",N($M437)&lt;=0),IF(N($N437)&gt;0,"Invoices paid","Paid in full"),""))))</f>
        <v/>
      </c>
      <c r="R437" s="17"/>
    </row>
    <row r="438" spans="1:18" x14ac:dyDescent="0.3">
      <c r="A438" s="17"/>
      <c r="B438" s="17"/>
      <c r="C438" s="18" t="str">
        <f>IF($B438="","",IFERROR(INDEX(Clients!$C$4:$C$203,MATCH($B438,Clients!$A$4:$A$203,0)),"")&amp;"")</f>
        <v/>
      </c>
      <c r="D438" s="17"/>
      <c r="E438" s="19"/>
      <c r="F438" s="20"/>
      <c r="G438" s="20"/>
      <c r="H438" s="17"/>
      <c r="I438" s="17"/>
      <c r="J438" s="20"/>
      <c r="K438" s="19"/>
      <c r="L438" s="21" t="str">
        <f>IF($A438="","",SUMIF(Payments!$B$4:$B$1003,$A438,Payments!$C$4:$C$1003))</f>
        <v/>
      </c>
      <c r="M438" s="21" t="str">
        <f t="shared" si="12"/>
        <v/>
      </c>
      <c r="N438" s="21" t="str">
        <f t="shared" si="13"/>
        <v/>
      </c>
      <c r="O438" s="22" t="str">
        <f>IF(OR($J438="",$B438=""),"",$J438+N(IFERROR(INDEX(Clients!$F$4:$F$203,MATCH($B438,Clients!$A$4:$A$203,0)),"")))</f>
        <v/>
      </c>
      <c r="P438" s="18" t="str">
        <f>IF(OR($O438="",N($M438)&lt;=0),"",MAX(0,Settings!$B$5-$O438))</f>
        <v/>
      </c>
      <c r="Q438" s="18" t="str">
        <f>IF($A438="","",IF(N($P438)&gt;0,"Payment overdue",IF(AND(ISNUMBER($G438),$G438&lt;Settings!$B$5,OR($H438="Lead",$H438="Proposal sent",$H438="In progress",$H438="On hold")),"Deadline passed",IF(AND($K438&lt;&gt;"",N($M438)&lt;=0),IF(N($N438)&gt;0,"Invoices paid","Paid in full"),""))))</f>
        <v/>
      </c>
      <c r="R438" s="17"/>
    </row>
    <row r="439" spans="1:18" x14ac:dyDescent="0.3">
      <c r="A439" s="17"/>
      <c r="B439" s="17"/>
      <c r="C439" s="18" t="str">
        <f>IF($B439="","",IFERROR(INDEX(Clients!$C$4:$C$203,MATCH($B439,Clients!$A$4:$A$203,0)),"")&amp;"")</f>
        <v/>
      </c>
      <c r="D439" s="17"/>
      <c r="E439" s="19"/>
      <c r="F439" s="20"/>
      <c r="G439" s="20"/>
      <c r="H439" s="17"/>
      <c r="I439" s="17"/>
      <c r="J439" s="20"/>
      <c r="K439" s="19"/>
      <c r="L439" s="21" t="str">
        <f>IF($A439="","",SUMIF(Payments!$B$4:$B$1003,$A439,Payments!$C$4:$C$1003))</f>
        <v/>
      </c>
      <c r="M439" s="21" t="str">
        <f t="shared" si="12"/>
        <v/>
      </c>
      <c r="N439" s="21" t="str">
        <f t="shared" si="13"/>
        <v/>
      </c>
      <c r="O439" s="22" t="str">
        <f>IF(OR($J439="",$B439=""),"",$J439+N(IFERROR(INDEX(Clients!$F$4:$F$203,MATCH($B439,Clients!$A$4:$A$203,0)),"")))</f>
        <v/>
      </c>
      <c r="P439" s="18" t="str">
        <f>IF(OR($O439="",N($M439)&lt;=0),"",MAX(0,Settings!$B$5-$O439))</f>
        <v/>
      </c>
      <c r="Q439" s="18" t="str">
        <f>IF($A439="","",IF(N($P439)&gt;0,"Payment overdue",IF(AND(ISNUMBER($G439),$G439&lt;Settings!$B$5,OR($H439="Lead",$H439="Proposal sent",$H439="In progress",$H439="On hold")),"Deadline passed",IF(AND($K439&lt;&gt;"",N($M439)&lt;=0),IF(N($N439)&gt;0,"Invoices paid","Paid in full"),""))))</f>
        <v/>
      </c>
      <c r="R439" s="17"/>
    </row>
    <row r="440" spans="1:18" x14ac:dyDescent="0.3">
      <c r="A440" s="17"/>
      <c r="B440" s="17"/>
      <c r="C440" s="18" t="str">
        <f>IF($B440="","",IFERROR(INDEX(Clients!$C$4:$C$203,MATCH($B440,Clients!$A$4:$A$203,0)),"")&amp;"")</f>
        <v/>
      </c>
      <c r="D440" s="17"/>
      <c r="E440" s="19"/>
      <c r="F440" s="20"/>
      <c r="G440" s="20"/>
      <c r="H440" s="17"/>
      <c r="I440" s="17"/>
      <c r="J440" s="20"/>
      <c r="K440" s="19"/>
      <c r="L440" s="21" t="str">
        <f>IF($A440="","",SUMIF(Payments!$B$4:$B$1003,$A440,Payments!$C$4:$C$1003))</f>
        <v/>
      </c>
      <c r="M440" s="21" t="str">
        <f t="shared" si="12"/>
        <v/>
      </c>
      <c r="N440" s="21" t="str">
        <f t="shared" si="13"/>
        <v/>
      </c>
      <c r="O440" s="22" t="str">
        <f>IF(OR($J440="",$B440=""),"",$J440+N(IFERROR(INDEX(Clients!$F$4:$F$203,MATCH($B440,Clients!$A$4:$A$203,0)),"")))</f>
        <v/>
      </c>
      <c r="P440" s="18" t="str">
        <f>IF(OR($O440="",N($M440)&lt;=0),"",MAX(0,Settings!$B$5-$O440))</f>
        <v/>
      </c>
      <c r="Q440" s="18" t="str">
        <f>IF($A440="","",IF(N($P440)&gt;0,"Payment overdue",IF(AND(ISNUMBER($G440),$G440&lt;Settings!$B$5,OR($H440="Lead",$H440="Proposal sent",$H440="In progress",$H440="On hold")),"Deadline passed",IF(AND($K440&lt;&gt;"",N($M440)&lt;=0),IF(N($N440)&gt;0,"Invoices paid","Paid in full"),""))))</f>
        <v/>
      </c>
      <c r="R440" s="17"/>
    </row>
    <row r="441" spans="1:18" x14ac:dyDescent="0.3">
      <c r="A441" s="17"/>
      <c r="B441" s="17"/>
      <c r="C441" s="18" t="str">
        <f>IF($B441="","",IFERROR(INDEX(Clients!$C$4:$C$203,MATCH($B441,Clients!$A$4:$A$203,0)),"")&amp;"")</f>
        <v/>
      </c>
      <c r="D441" s="17"/>
      <c r="E441" s="19"/>
      <c r="F441" s="20"/>
      <c r="G441" s="20"/>
      <c r="H441" s="17"/>
      <c r="I441" s="17"/>
      <c r="J441" s="20"/>
      <c r="K441" s="19"/>
      <c r="L441" s="21" t="str">
        <f>IF($A441="","",SUMIF(Payments!$B$4:$B$1003,$A441,Payments!$C$4:$C$1003))</f>
        <v/>
      </c>
      <c r="M441" s="21" t="str">
        <f t="shared" si="12"/>
        <v/>
      </c>
      <c r="N441" s="21" t="str">
        <f t="shared" si="13"/>
        <v/>
      </c>
      <c r="O441" s="22" t="str">
        <f>IF(OR($J441="",$B441=""),"",$J441+N(IFERROR(INDEX(Clients!$F$4:$F$203,MATCH($B441,Clients!$A$4:$A$203,0)),"")))</f>
        <v/>
      </c>
      <c r="P441" s="18" t="str">
        <f>IF(OR($O441="",N($M441)&lt;=0),"",MAX(0,Settings!$B$5-$O441))</f>
        <v/>
      </c>
      <c r="Q441" s="18" t="str">
        <f>IF($A441="","",IF(N($P441)&gt;0,"Payment overdue",IF(AND(ISNUMBER($G441),$G441&lt;Settings!$B$5,OR($H441="Lead",$H441="Proposal sent",$H441="In progress",$H441="On hold")),"Deadline passed",IF(AND($K441&lt;&gt;"",N($M441)&lt;=0),IF(N($N441)&gt;0,"Invoices paid","Paid in full"),""))))</f>
        <v/>
      </c>
      <c r="R441" s="17"/>
    </row>
    <row r="442" spans="1:18" x14ac:dyDescent="0.3">
      <c r="A442" s="17"/>
      <c r="B442" s="17"/>
      <c r="C442" s="18" t="str">
        <f>IF($B442="","",IFERROR(INDEX(Clients!$C$4:$C$203,MATCH($B442,Clients!$A$4:$A$203,0)),"")&amp;"")</f>
        <v/>
      </c>
      <c r="D442" s="17"/>
      <c r="E442" s="19"/>
      <c r="F442" s="20"/>
      <c r="G442" s="20"/>
      <c r="H442" s="17"/>
      <c r="I442" s="17"/>
      <c r="J442" s="20"/>
      <c r="K442" s="19"/>
      <c r="L442" s="21" t="str">
        <f>IF($A442="","",SUMIF(Payments!$B$4:$B$1003,$A442,Payments!$C$4:$C$1003))</f>
        <v/>
      </c>
      <c r="M442" s="21" t="str">
        <f t="shared" si="12"/>
        <v/>
      </c>
      <c r="N442" s="21" t="str">
        <f t="shared" si="13"/>
        <v/>
      </c>
      <c r="O442" s="22" t="str">
        <f>IF(OR($J442="",$B442=""),"",$J442+N(IFERROR(INDEX(Clients!$F$4:$F$203,MATCH($B442,Clients!$A$4:$A$203,0)),"")))</f>
        <v/>
      </c>
      <c r="P442" s="18" t="str">
        <f>IF(OR($O442="",N($M442)&lt;=0),"",MAX(0,Settings!$B$5-$O442))</f>
        <v/>
      </c>
      <c r="Q442" s="18" t="str">
        <f>IF($A442="","",IF(N($P442)&gt;0,"Payment overdue",IF(AND(ISNUMBER($G442),$G442&lt;Settings!$B$5,OR($H442="Lead",$H442="Proposal sent",$H442="In progress",$H442="On hold")),"Deadline passed",IF(AND($K442&lt;&gt;"",N($M442)&lt;=0),IF(N($N442)&gt;0,"Invoices paid","Paid in full"),""))))</f>
        <v/>
      </c>
      <c r="R442" s="17"/>
    </row>
    <row r="443" spans="1:18" x14ac:dyDescent="0.3">
      <c r="A443" s="17"/>
      <c r="B443" s="17"/>
      <c r="C443" s="18" t="str">
        <f>IF($B443="","",IFERROR(INDEX(Clients!$C$4:$C$203,MATCH($B443,Clients!$A$4:$A$203,0)),"")&amp;"")</f>
        <v/>
      </c>
      <c r="D443" s="17"/>
      <c r="E443" s="19"/>
      <c r="F443" s="20"/>
      <c r="G443" s="20"/>
      <c r="H443" s="17"/>
      <c r="I443" s="17"/>
      <c r="J443" s="20"/>
      <c r="K443" s="19"/>
      <c r="L443" s="21" t="str">
        <f>IF($A443="","",SUMIF(Payments!$B$4:$B$1003,$A443,Payments!$C$4:$C$1003))</f>
        <v/>
      </c>
      <c r="M443" s="21" t="str">
        <f t="shared" si="12"/>
        <v/>
      </c>
      <c r="N443" s="21" t="str">
        <f t="shared" si="13"/>
        <v/>
      </c>
      <c r="O443" s="22" t="str">
        <f>IF(OR($J443="",$B443=""),"",$J443+N(IFERROR(INDEX(Clients!$F$4:$F$203,MATCH($B443,Clients!$A$4:$A$203,0)),"")))</f>
        <v/>
      </c>
      <c r="P443" s="18" t="str">
        <f>IF(OR($O443="",N($M443)&lt;=0),"",MAX(0,Settings!$B$5-$O443))</f>
        <v/>
      </c>
      <c r="Q443" s="18" t="str">
        <f>IF($A443="","",IF(N($P443)&gt;0,"Payment overdue",IF(AND(ISNUMBER($G443),$G443&lt;Settings!$B$5,OR($H443="Lead",$H443="Proposal sent",$H443="In progress",$H443="On hold")),"Deadline passed",IF(AND($K443&lt;&gt;"",N($M443)&lt;=0),IF(N($N443)&gt;0,"Invoices paid","Paid in full"),""))))</f>
        <v/>
      </c>
      <c r="R443" s="17"/>
    </row>
    <row r="444" spans="1:18" x14ac:dyDescent="0.3">
      <c r="A444" s="17"/>
      <c r="B444" s="17"/>
      <c r="C444" s="18" t="str">
        <f>IF($B444="","",IFERROR(INDEX(Clients!$C$4:$C$203,MATCH($B444,Clients!$A$4:$A$203,0)),"")&amp;"")</f>
        <v/>
      </c>
      <c r="D444" s="17"/>
      <c r="E444" s="19"/>
      <c r="F444" s="20"/>
      <c r="G444" s="20"/>
      <c r="H444" s="17"/>
      <c r="I444" s="17"/>
      <c r="J444" s="20"/>
      <c r="K444" s="19"/>
      <c r="L444" s="21" t="str">
        <f>IF($A444="","",SUMIF(Payments!$B$4:$B$1003,$A444,Payments!$C$4:$C$1003))</f>
        <v/>
      </c>
      <c r="M444" s="21" t="str">
        <f t="shared" si="12"/>
        <v/>
      </c>
      <c r="N444" s="21" t="str">
        <f t="shared" si="13"/>
        <v/>
      </c>
      <c r="O444" s="22" t="str">
        <f>IF(OR($J444="",$B444=""),"",$J444+N(IFERROR(INDEX(Clients!$F$4:$F$203,MATCH($B444,Clients!$A$4:$A$203,0)),"")))</f>
        <v/>
      </c>
      <c r="P444" s="18" t="str">
        <f>IF(OR($O444="",N($M444)&lt;=0),"",MAX(0,Settings!$B$5-$O444))</f>
        <v/>
      </c>
      <c r="Q444" s="18" t="str">
        <f>IF($A444="","",IF(N($P444)&gt;0,"Payment overdue",IF(AND(ISNUMBER($G444),$G444&lt;Settings!$B$5,OR($H444="Lead",$H444="Proposal sent",$H444="In progress",$H444="On hold")),"Deadline passed",IF(AND($K444&lt;&gt;"",N($M444)&lt;=0),IF(N($N444)&gt;0,"Invoices paid","Paid in full"),""))))</f>
        <v/>
      </c>
      <c r="R444" s="17"/>
    </row>
    <row r="445" spans="1:18" x14ac:dyDescent="0.3">
      <c r="A445" s="17"/>
      <c r="B445" s="17"/>
      <c r="C445" s="18" t="str">
        <f>IF($B445="","",IFERROR(INDEX(Clients!$C$4:$C$203,MATCH($B445,Clients!$A$4:$A$203,0)),"")&amp;"")</f>
        <v/>
      </c>
      <c r="D445" s="17"/>
      <c r="E445" s="19"/>
      <c r="F445" s="20"/>
      <c r="G445" s="20"/>
      <c r="H445" s="17"/>
      <c r="I445" s="17"/>
      <c r="J445" s="20"/>
      <c r="K445" s="19"/>
      <c r="L445" s="21" t="str">
        <f>IF($A445="","",SUMIF(Payments!$B$4:$B$1003,$A445,Payments!$C$4:$C$1003))</f>
        <v/>
      </c>
      <c r="M445" s="21" t="str">
        <f t="shared" si="12"/>
        <v/>
      </c>
      <c r="N445" s="21" t="str">
        <f t="shared" si="13"/>
        <v/>
      </c>
      <c r="O445" s="22" t="str">
        <f>IF(OR($J445="",$B445=""),"",$J445+N(IFERROR(INDEX(Clients!$F$4:$F$203,MATCH($B445,Clients!$A$4:$A$203,0)),"")))</f>
        <v/>
      </c>
      <c r="P445" s="18" t="str">
        <f>IF(OR($O445="",N($M445)&lt;=0),"",MAX(0,Settings!$B$5-$O445))</f>
        <v/>
      </c>
      <c r="Q445" s="18" t="str">
        <f>IF($A445="","",IF(N($P445)&gt;0,"Payment overdue",IF(AND(ISNUMBER($G445),$G445&lt;Settings!$B$5,OR($H445="Lead",$H445="Proposal sent",$H445="In progress",$H445="On hold")),"Deadline passed",IF(AND($K445&lt;&gt;"",N($M445)&lt;=0),IF(N($N445)&gt;0,"Invoices paid","Paid in full"),""))))</f>
        <v/>
      </c>
      <c r="R445" s="17"/>
    </row>
    <row r="446" spans="1:18" x14ac:dyDescent="0.3">
      <c r="A446" s="17"/>
      <c r="B446" s="17"/>
      <c r="C446" s="18" t="str">
        <f>IF($B446="","",IFERROR(INDEX(Clients!$C$4:$C$203,MATCH($B446,Clients!$A$4:$A$203,0)),"")&amp;"")</f>
        <v/>
      </c>
      <c r="D446" s="17"/>
      <c r="E446" s="19"/>
      <c r="F446" s="20"/>
      <c r="G446" s="20"/>
      <c r="H446" s="17"/>
      <c r="I446" s="17"/>
      <c r="J446" s="20"/>
      <c r="K446" s="19"/>
      <c r="L446" s="21" t="str">
        <f>IF($A446="","",SUMIF(Payments!$B$4:$B$1003,$A446,Payments!$C$4:$C$1003))</f>
        <v/>
      </c>
      <c r="M446" s="21" t="str">
        <f t="shared" si="12"/>
        <v/>
      </c>
      <c r="N446" s="21" t="str">
        <f t="shared" si="13"/>
        <v/>
      </c>
      <c r="O446" s="22" t="str">
        <f>IF(OR($J446="",$B446=""),"",$J446+N(IFERROR(INDEX(Clients!$F$4:$F$203,MATCH($B446,Clients!$A$4:$A$203,0)),"")))</f>
        <v/>
      </c>
      <c r="P446" s="18" t="str">
        <f>IF(OR($O446="",N($M446)&lt;=0),"",MAX(0,Settings!$B$5-$O446))</f>
        <v/>
      </c>
      <c r="Q446" s="18" t="str">
        <f>IF($A446="","",IF(N($P446)&gt;0,"Payment overdue",IF(AND(ISNUMBER($G446),$G446&lt;Settings!$B$5,OR($H446="Lead",$H446="Proposal sent",$H446="In progress",$H446="On hold")),"Deadline passed",IF(AND($K446&lt;&gt;"",N($M446)&lt;=0),IF(N($N446)&gt;0,"Invoices paid","Paid in full"),""))))</f>
        <v/>
      </c>
      <c r="R446" s="17"/>
    </row>
    <row r="447" spans="1:18" x14ac:dyDescent="0.3">
      <c r="A447" s="17"/>
      <c r="B447" s="17"/>
      <c r="C447" s="18" t="str">
        <f>IF($B447="","",IFERROR(INDEX(Clients!$C$4:$C$203,MATCH($B447,Clients!$A$4:$A$203,0)),"")&amp;"")</f>
        <v/>
      </c>
      <c r="D447" s="17"/>
      <c r="E447" s="19"/>
      <c r="F447" s="20"/>
      <c r="G447" s="20"/>
      <c r="H447" s="17"/>
      <c r="I447" s="17"/>
      <c r="J447" s="20"/>
      <c r="K447" s="19"/>
      <c r="L447" s="21" t="str">
        <f>IF($A447="","",SUMIF(Payments!$B$4:$B$1003,$A447,Payments!$C$4:$C$1003))</f>
        <v/>
      </c>
      <c r="M447" s="21" t="str">
        <f t="shared" si="12"/>
        <v/>
      </c>
      <c r="N447" s="21" t="str">
        <f t="shared" si="13"/>
        <v/>
      </c>
      <c r="O447" s="22" t="str">
        <f>IF(OR($J447="",$B447=""),"",$J447+N(IFERROR(INDEX(Clients!$F$4:$F$203,MATCH($B447,Clients!$A$4:$A$203,0)),"")))</f>
        <v/>
      </c>
      <c r="P447" s="18" t="str">
        <f>IF(OR($O447="",N($M447)&lt;=0),"",MAX(0,Settings!$B$5-$O447))</f>
        <v/>
      </c>
      <c r="Q447" s="18" t="str">
        <f>IF($A447="","",IF(N($P447)&gt;0,"Payment overdue",IF(AND(ISNUMBER($G447),$G447&lt;Settings!$B$5,OR($H447="Lead",$H447="Proposal sent",$H447="In progress",$H447="On hold")),"Deadline passed",IF(AND($K447&lt;&gt;"",N($M447)&lt;=0),IF(N($N447)&gt;0,"Invoices paid","Paid in full"),""))))</f>
        <v/>
      </c>
      <c r="R447" s="17"/>
    </row>
    <row r="448" spans="1:18" x14ac:dyDescent="0.3">
      <c r="A448" s="17"/>
      <c r="B448" s="17"/>
      <c r="C448" s="18" t="str">
        <f>IF($B448="","",IFERROR(INDEX(Clients!$C$4:$C$203,MATCH($B448,Clients!$A$4:$A$203,0)),"")&amp;"")</f>
        <v/>
      </c>
      <c r="D448" s="17"/>
      <c r="E448" s="19"/>
      <c r="F448" s="20"/>
      <c r="G448" s="20"/>
      <c r="H448" s="17"/>
      <c r="I448" s="17"/>
      <c r="J448" s="20"/>
      <c r="K448" s="19"/>
      <c r="L448" s="21" t="str">
        <f>IF($A448="","",SUMIF(Payments!$B$4:$B$1003,$A448,Payments!$C$4:$C$1003))</f>
        <v/>
      </c>
      <c r="M448" s="21" t="str">
        <f t="shared" si="12"/>
        <v/>
      </c>
      <c r="N448" s="21" t="str">
        <f t="shared" si="13"/>
        <v/>
      </c>
      <c r="O448" s="22" t="str">
        <f>IF(OR($J448="",$B448=""),"",$J448+N(IFERROR(INDEX(Clients!$F$4:$F$203,MATCH($B448,Clients!$A$4:$A$203,0)),"")))</f>
        <v/>
      </c>
      <c r="P448" s="18" t="str">
        <f>IF(OR($O448="",N($M448)&lt;=0),"",MAX(0,Settings!$B$5-$O448))</f>
        <v/>
      </c>
      <c r="Q448" s="18" t="str">
        <f>IF($A448="","",IF(N($P448)&gt;0,"Payment overdue",IF(AND(ISNUMBER($G448),$G448&lt;Settings!$B$5,OR($H448="Lead",$H448="Proposal sent",$H448="In progress",$H448="On hold")),"Deadline passed",IF(AND($K448&lt;&gt;"",N($M448)&lt;=0),IF(N($N448)&gt;0,"Invoices paid","Paid in full"),""))))</f>
        <v/>
      </c>
      <c r="R448" s="17"/>
    </row>
    <row r="449" spans="1:18" x14ac:dyDescent="0.3">
      <c r="A449" s="17"/>
      <c r="B449" s="17"/>
      <c r="C449" s="18" t="str">
        <f>IF($B449="","",IFERROR(INDEX(Clients!$C$4:$C$203,MATCH($B449,Clients!$A$4:$A$203,0)),"")&amp;"")</f>
        <v/>
      </c>
      <c r="D449" s="17"/>
      <c r="E449" s="19"/>
      <c r="F449" s="20"/>
      <c r="G449" s="20"/>
      <c r="H449" s="17"/>
      <c r="I449" s="17"/>
      <c r="J449" s="20"/>
      <c r="K449" s="19"/>
      <c r="L449" s="21" t="str">
        <f>IF($A449="","",SUMIF(Payments!$B$4:$B$1003,$A449,Payments!$C$4:$C$1003))</f>
        <v/>
      </c>
      <c r="M449" s="21" t="str">
        <f t="shared" si="12"/>
        <v/>
      </c>
      <c r="N449" s="21" t="str">
        <f t="shared" si="13"/>
        <v/>
      </c>
      <c r="O449" s="22" t="str">
        <f>IF(OR($J449="",$B449=""),"",$J449+N(IFERROR(INDEX(Clients!$F$4:$F$203,MATCH($B449,Clients!$A$4:$A$203,0)),"")))</f>
        <v/>
      </c>
      <c r="P449" s="18" t="str">
        <f>IF(OR($O449="",N($M449)&lt;=0),"",MAX(0,Settings!$B$5-$O449))</f>
        <v/>
      </c>
      <c r="Q449" s="18" t="str">
        <f>IF($A449="","",IF(N($P449)&gt;0,"Payment overdue",IF(AND(ISNUMBER($G449),$G449&lt;Settings!$B$5,OR($H449="Lead",$H449="Proposal sent",$H449="In progress",$H449="On hold")),"Deadline passed",IF(AND($K449&lt;&gt;"",N($M449)&lt;=0),IF(N($N449)&gt;0,"Invoices paid","Paid in full"),""))))</f>
        <v/>
      </c>
      <c r="R449" s="17"/>
    </row>
    <row r="450" spans="1:18" x14ac:dyDescent="0.3">
      <c r="A450" s="17"/>
      <c r="B450" s="17"/>
      <c r="C450" s="18" t="str">
        <f>IF($B450="","",IFERROR(INDEX(Clients!$C$4:$C$203,MATCH($B450,Clients!$A$4:$A$203,0)),"")&amp;"")</f>
        <v/>
      </c>
      <c r="D450" s="17"/>
      <c r="E450" s="19"/>
      <c r="F450" s="20"/>
      <c r="G450" s="20"/>
      <c r="H450" s="17"/>
      <c r="I450" s="17"/>
      <c r="J450" s="20"/>
      <c r="K450" s="19"/>
      <c r="L450" s="21" t="str">
        <f>IF($A450="","",SUMIF(Payments!$B$4:$B$1003,$A450,Payments!$C$4:$C$1003))</f>
        <v/>
      </c>
      <c r="M450" s="21" t="str">
        <f t="shared" si="12"/>
        <v/>
      </c>
      <c r="N450" s="21" t="str">
        <f t="shared" si="13"/>
        <v/>
      </c>
      <c r="O450" s="22" t="str">
        <f>IF(OR($J450="",$B450=""),"",$J450+N(IFERROR(INDEX(Clients!$F$4:$F$203,MATCH($B450,Clients!$A$4:$A$203,0)),"")))</f>
        <v/>
      </c>
      <c r="P450" s="18" t="str">
        <f>IF(OR($O450="",N($M450)&lt;=0),"",MAX(0,Settings!$B$5-$O450))</f>
        <v/>
      </c>
      <c r="Q450" s="18" t="str">
        <f>IF($A450="","",IF(N($P450)&gt;0,"Payment overdue",IF(AND(ISNUMBER($G450),$G450&lt;Settings!$B$5,OR($H450="Lead",$H450="Proposal sent",$H450="In progress",$H450="On hold")),"Deadline passed",IF(AND($K450&lt;&gt;"",N($M450)&lt;=0),IF(N($N450)&gt;0,"Invoices paid","Paid in full"),""))))</f>
        <v/>
      </c>
      <c r="R450" s="17"/>
    </row>
    <row r="451" spans="1:18" x14ac:dyDescent="0.3">
      <c r="A451" s="17"/>
      <c r="B451" s="17"/>
      <c r="C451" s="18" t="str">
        <f>IF($B451="","",IFERROR(INDEX(Clients!$C$4:$C$203,MATCH($B451,Clients!$A$4:$A$203,0)),"")&amp;"")</f>
        <v/>
      </c>
      <c r="D451" s="17"/>
      <c r="E451" s="19"/>
      <c r="F451" s="20"/>
      <c r="G451" s="20"/>
      <c r="H451" s="17"/>
      <c r="I451" s="17"/>
      <c r="J451" s="20"/>
      <c r="K451" s="19"/>
      <c r="L451" s="21" t="str">
        <f>IF($A451="","",SUMIF(Payments!$B$4:$B$1003,$A451,Payments!$C$4:$C$1003))</f>
        <v/>
      </c>
      <c r="M451" s="21" t="str">
        <f t="shared" si="12"/>
        <v/>
      </c>
      <c r="N451" s="21" t="str">
        <f t="shared" si="13"/>
        <v/>
      </c>
      <c r="O451" s="22" t="str">
        <f>IF(OR($J451="",$B451=""),"",$J451+N(IFERROR(INDEX(Clients!$F$4:$F$203,MATCH($B451,Clients!$A$4:$A$203,0)),"")))</f>
        <v/>
      </c>
      <c r="P451" s="18" t="str">
        <f>IF(OR($O451="",N($M451)&lt;=0),"",MAX(0,Settings!$B$5-$O451))</f>
        <v/>
      </c>
      <c r="Q451" s="18" t="str">
        <f>IF($A451="","",IF(N($P451)&gt;0,"Payment overdue",IF(AND(ISNUMBER($G451),$G451&lt;Settings!$B$5,OR($H451="Lead",$H451="Proposal sent",$H451="In progress",$H451="On hold")),"Deadline passed",IF(AND($K451&lt;&gt;"",N($M451)&lt;=0),IF(N($N451)&gt;0,"Invoices paid","Paid in full"),""))))</f>
        <v/>
      </c>
      <c r="R451" s="17"/>
    </row>
    <row r="452" spans="1:18" x14ac:dyDescent="0.3">
      <c r="A452" s="17"/>
      <c r="B452" s="17"/>
      <c r="C452" s="18" t="str">
        <f>IF($B452="","",IFERROR(INDEX(Clients!$C$4:$C$203,MATCH($B452,Clients!$A$4:$A$203,0)),"")&amp;"")</f>
        <v/>
      </c>
      <c r="D452" s="17"/>
      <c r="E452" s="19"/>
      <c r="F452" s="20"/>
      <c r="G452" s="20"/>
      <c r="H452" s="17"/>
      <c r="I452" s="17"/>
      <c r="J452" s="20"/>
      <c r="K452" s="19"/>
      <c r="L452" s="21" t="str">
        <f>IF($A452="","",SUMIF(Payments!$B$4:$B$1003,$A452,Payments!$C$4:$C$1003))</f>
        <v/>
      </c>
      <c r="M452" s="21" t="str">
        <f t="shared" ref="M452:M503" si="14">IF(OR($A452="",$K452=""),"",ROUND(N($K452)-N($L452),2))</f>
        <v/>
      </c>
      <c r="N452" s="21" t="str">
        <f t="shared" ref="N452:N503" si="15">IF(OR($A452="",$E452="",$H452="Cancelled"),"",MAX(0,ROUND(N($E452)-N($K452),2)))</f>
        <v/>
      </c>
      <c r="O452" s="22" t="str">
        <f>IF(OR($J452="",$B452=""),"",$J452+N(IFERROR(INDEX(Clients!$F$4:$F$203,MATCH($B452,Clients!$A$4:$A$203,0)),"")))</f>
        <v/>
      </c>
      <c r="P452" s="18" t="str">
        <f>IF(OR($O452="",N($M452)&lt;=0),"",MAX(0,Settings!$B$5-$O452))</f>
        <v/>
      </c>
      <c r="Q452" s="18" t="str">
        <f>IF($A452="","",IF(N($P452)&gt;0,"Payment overdue",IF(AND(ISNUMBER($G452),$G452&lt;Settings!$B$5,OR($H452="Lead",$H452="Proposal sent",$H452="In progress",$H452="On hold")),"Deadline passed",IF(AND($K452&lt;&gt;"",N($M452)&lt;=0),IF(N($N452)&gt;0,"Invoices paid","Paid in full"),""))))</f>
        <v/>
      </c>
      <c r="R452" s="17"/>
    </row>
    <row r="453" spans="1:18" x14ac:dyDescent="0.3">
      <c r="A453" s="17"/>
      <c r="B453" s="17"/>
      <c r="C453" s="18" t="str">
        <f>IF($B453="","",IFERROR(INDEX(Clients!$C$4:$C$203,MATCH($B453,Clients!$A$4:$A$203,0)),"")&amp;"")</f>
        <v/>
      </c>
      <c r="D453" s="17"/>
      <c r="E453" s="19"/>
      <c r="F453" s="20"/>
      <c r="G453" s="20"/>
      <c r="H453" s="17"/>
      <c r="I453" s="17"/>
      <c r="J453" s="20"/>
      <c r="K453" s="19"/>
      <c r="L453" s="21" t="str">
        <f>IF($A453="","",SUMIF(Payments!$B$4:$B$1003,$A453,Payments!$C$4:$C$1003))</f>
        <v/>
      </c>
      <c r="M453" s="21" t="str">
        <f t="shared" si="14"/>
        <v/>
      </c>
      <c r="N453" s="21" t="str">
        <f t="shared" si="15"/>
        <v/>
      </c>
      <c r="O453" s="22" t="str">
        <f>IF(OR($J453="",$B453=""),"",$J453+N(IFERROR(INDEX(Clients!$F$4:$F$203,MATCH($B453,Clients!$A$4:$A$203,0)),"")))</f>
        <v/>
      </c>
      <c r="P453" s="18" t="str">
        <f>IF(OR($O453="",N($M453)&lt;=0),"",MAX(0,Settings!$B$5-$O453))</f>
        <v/>
      </c>
      <c r="Q453" s="18" t="str">
        <f>IF($A453="","",IF(N($P453)&gt;0,"Payment overdue",IF(AND(ISNUMBER($G453),$G453&lt;Settings!$B$5,OR($H453="Lead",$H453="Proposal sent",$H453="In progress",$H453="On hold")),"Deadline passed",IF(AND($K453&lt;&gt;"",N($M453)&lt;=0),IF(N($N453)&gt;0,"Invoices paid","Paid in full"),""))))</f>
        <v/>
      </c>
      <c r="R453" s="17"/>
    </row>
    <row r="454" spans="1:18" x14ac:dyDescent="0.3">
      <c r="A454" s="17"/>
      <c r="B454" s="17"/>
      <c r="C454" s="18" t="str">
        <f>IF($B454="","",IFERROR(INDEX(Clients!$C$4:$C$203,MATCH($B454,Clients!$A$4:$A$203,0)),"")&amp;"")</f>
        <v/>
      </c>
      <c r="D454" s="17"/>
      <c r="E454" s="19"/>
      <c r="F454" s="20"/>
      <c r="G454" s="20"/>
      <c r="H454" s="17"/>
      <c r="I454" s="17"/>
      <c r="J454" s="20"/>
      <c r="K454" s="19"/>
      <c r="L454" s="21" t="str">
        <f>IF($A454="","",SUMIF(Payments!$B$4:$B$1003,$A454,Payments!$C$4:$C$1003))</f>
        <v/>
      </c>
      <c r="M454" s="21" t="str">
        <f t="shared" si="14"/>
        <v/>
      </c>
      <c r="N454" s="21" t="str">
        <f t="shared" si="15"/>
        <v/>
      </c>
      <c r="O454" s="22" t="str">
        <f>IF(OR($J454="",$B454=""),"",$J454+N(IFERROR(INDEX(Clients!$F$4:$F$203,MATCH($B454,Clients!$A$4:$A$203,0)),"")))</f>
        <v/>
      </c>
      <c r="P454" s="18" t="str">
        <f>IF(OR($O454="",N($M454)&lt;=0),"",MAX(0,Settings!$B$5-$O454))</f>
        <v/>
      </c>
      <c r="Q454" s="18" t="str">
        <f>IF($A454="","",IF(N($P454)&gt;0,"Payment overdue",IF(AND(ISNUMBER($G454),$G454&lt;Settings!$B$5,OR($H454="Lead",$H454="Proposal sent",$H454="In progress",$H454="On hold")),"Deadline passed",IF(AND($K454&lt;&gt;"",N($M454)&lt;=0),IF(N($N454)&gt;0,"Invoices paid","Paid in full"),""))))</f>
        <v/>
      </c>
      <c r="R454" s="17"/>
    </row>
    <row r="455" spans="1:18" x14ac:dyDescent="0.3">
      <c r="A455" s="17"/>
      <c r="B455" s="17"/>
      <c r="C455" s="18" t="str">
        <f>IF($B455="","",IFERROR(INDEX(Clients!$C$4:$C$203,MATCH($B455,Clients!$A$4:$A$203,0)),"")&amp;"")</f>
        <v/>
      </c>
      <c r="D455" s="17"/>
      <c r="E455" s="19"/>
      <c r="F455" s="20"/>
      <c r="G455" s="20"/>
      <c r="H455" s="17"/>
      <c r="I455" s="17"/>
      <c r="J455" s="20"/>
      <c r="K455" s="19"/>
      <c r="L455" s="21" t="str">
        <f>IF($A455="","",SUMIF(Payments!$B$4:$B$1003,$A455,Payments!$C$4:$C$1003))</f>
        <v/>
      </c>
      <c r="M455" s="21" t="str">
        <f t="shared" si="14"/>
        <v/>
      </c>
      <c r="N455" s="21" t="str">
        <f t="shared" si="15"/>
        <v/>
      </c>
      <c r="O455" s="22" t="str">
        <f>IF(OR($J455="",$B455=""),"",$J455+N(IFERROR(INDEX(Clients!$F$4:$F$203,MATCH($B455,Clients!$A$4:$A$203,0)),"")))</f>
        <v/>
      </c>
      <c r="P455" s="18" t="str">
        <f>IF(OR($O455="",N($M455)&lt;=0),"",MAX(0,Settings!$B$5-$O455))</f>
        <v/>
      </c>
      <c r="Q455" s="18" t="str">
        <f>IF($A455="","",IF(N($P455)&gt;0,"Payment overdue",IF(AND(ISNUMBER($G455),$G455&lt;Settings!$B$5,OR($H455="Lead",$H455="Proposal sent",$H455="In progress",$H455="On hold")),"Deadline passed",IF(AND($K455&lt;&gt;"",N($M455)&lt;=0),IF(N($N455)&gt;0,"Invoices paid","Paid in full"),""))))</f>
        <v/>
      </c>
      <c r="R455" s="17"/>
    </row>
    <row r="456" spans="1:18" x14ac:dyDescent="0.3">
      <c r="A456" s="17"/>
      <c r="B456" s="17"/>
      <c r="C456" s="18" t="str">
        <f>IF($B456="","",IFERROR(INDEX(Clients!$C$4:$C$203,MATCH($B456,Clients!$A$4:$A$203,0)),"")&amp;"")</f>
        <v/>
      </c>
      <c r="D456" s="17"/>
      <c r="E456" s="19"/>
      <c r="F456" s="20"/>
      <c r="G456" s="20"/>
      <c r="H456" s="17"/>
      <c r="I456" s="17"/>
      <c r="J456" s="20"/>
      <c r="K456" s="19"/>
      <c r="L456" s="21" t="str">
        <f>IF($A456="","",SUMIF(Payments!$B$4:$B$1003,$A456,Payments!$C$4:$C$1003))</f>
        <v/>
      </c>
      <c r="M456" s="21" t="str">
        <f t="shared" si="14"/>
        <v/>
      </c>
      <c r="N456" s="21" t="str">
        <f t="shared" si="15"/>
        <v/>
      </c>
      <c r="O456" s="22" t="str">
        <f>IF(OR($J456="",$B456=""),"",$J456+N(IFERROR(INDEX(Clients!$F$4:$F$203,MATCH($B456,Clients!$A$4:$A$203,0)),"")))</f>
        <v/>
      </c>
      <c r="P456" s="18" t="str">
        <f>IF(OR($O456="",N($M456)&lt;=0),"",MAX(0,Settings!$B$5-$O456))</f>
        <v/>
      </c>
      <c r="Q456" s="18" t="str">
        <f>IF($A456="","",IF(N($P456)&gt;0,"Payment overdue",IF(AND(ISNUMBER($G456),$G456&lt;Settings!$B$5,OR($H456="Lead",$H456="Proposal sent",$H456="In progress",$H456="On hold")),"Deadline passed",IF(AND($K456&lt;&gt;"",N($M456)&lt;=0),IF(N($N456)&gt;0,"Invoices paid","Paid in full"),""))))</f>
        <v/>
      </c>
      <c r="R456" s="17"/>
    </row>
    <row r="457" spans="1:18" x14ac:dyDescent="0.3">
      <c r="A457" s="17"/>
      <c r="B457" s="17"/>
      <c r="C457" s="18" t="str">
        <f>IF($B457="","",IFERROR(INDEX(Clients!$C$4:$C$203,MATCH($B457,Clients!$A$4:$A$203,0)),"")&amp;"")</f>
        <v/>
      </c>
      <c r="D457" s="17"/>
      <c r="E457" s="19"/>
      <c r="F457" s="20"/>
      <c r="G457" s="20"/>
      <c r="H457" s="17"/>
      <c r="I457" s="17"/>
      <c r="J457" s="20"/>
      <c r="K457" s="19"/>
      <c r="L457" s="21" t="str">
        <f>IF($A457="","",SUMIF(Payments!$B$4:$B$1003,$A457,Payments!$C$4:$C$1003))</f>
        <v/>
      </c>
      <c r="M457" s="21" t="str">
        <f t="shared" si="14"/>
        <v/>
      </c>
      <c r="N457" s="21" t="str">
        <f t="shared" si="15"/>
        <v/>
      </c>
      <c r="O457" s="22" t="str">
        <f>IF(OR($J457="",$B457=""),"",$J457+N(IFERROR(INDEX(Clients!$F$4:$F$203,MATCH($B457,Clients!$A$4:$A$203,0)),"")))</f>
        <v/>
      </c>
      <c r="P457" s="18" t="str">
        <f>IF(OR($O457="",N($M457)&lt;=0),"",MAX(0,Settings!$B$5-$O457))</f>
        <v/>
      </c>
      <c r="Q457" s="18" t="str">
        <f>IF($A457="","",IF(N($P457)&gt;0,"Payment overdue",IF(AND(ISNUMBER($G457),$G457&lt;Settings!$B$5,OR($H457="Lead",$H457="Proposal sent",$H457="In progress",$H457="On hold")),"Deadline passed",IF(AND($K457&lt;&gt;"",N($M457)&lt;=0),IF(N($N457)&gt;0,"Invoices paid","Paid in full"),""))))</f>
        <v/>
      </c>
      <c r="R457" s="17"/>
    </row>
    <row r="458" spans="1:18" x14ac:dyDescent="0.3">
      <c r="A458" s="17"/>
      <c r="B458" s="17"/>
      <c r="C458" s="18" t="str">
        <f>IF($B458="","",IFERROR(INDEX(Clients!$C$4:$C$203,MATCH($B458,Clients!$A$4:$A$203,0)),"")&amp;"")</f>
        <v/>
      </c>
      <c r="D458" s="17"/>
      <c r="E458" s="19"/>
      <c r="F458" s="20"/>
      <c r="G458" s="20"/>
      <c r="H458" s="17"/>
      <c r="I458" s="17"/>
      <c r="J458" s="20"/>
      <c r="K458" s="19"/>
      <c r="L458" s="21" t="str">
        <f>IF($A458="","",SUMIF(Payments!$B$4:$B$1003,$A458,Payments!$C$4:$C$1003))</f>
        <v/>
      </c>
      <c r="M458" s="21" t="str">
        <f t="shared" si="14"/>
        <v/>
      </c>
      <c r="N458" s="21" t="str">
        <f t="shared" si="15"/>
        <v/>
      </c>
      <c r="O458" s="22" t="str">
        <f>IF(OR($J458="",$B458=""),"",$J458+N(IFERROR(INDEX(Clients!$F$4:$F$203,MATCH($B458,Clients!$A$4:$A$203,0)),"")))</f>
        <v/>
      </c>
      <c r="P458" s="18" t="str">
        <f>IF(OR($O458="",N($M458)&lt;=0),"",MAX(0,Settings!$B$5-$O458))</f>
        <v/>
      </c>
      <c r="Q458" s="18" t="str">
        <f>IF($A458="","",IF(N($P458)&gt;0,"Payment overdue",IF(AND(ISNUMBER($G458),$G458&lt;Settings!$B$5,OR($H458="Lead",$H458="Proposal sent",$H458="In progress",$H458="On hold")),"Deadline passed",IF(AND($K458&lt;&gt;"",N($M458)&lt;=0),IF(N($N458)&gt;0,"Invoices paid","Paid in full"),""))))</f>
        <v/>
      </c>
      <c r="R458" s="17"/>
    </row>
    <row r="459" spans="1:18" x14ac:dyDescent="0.3">
      <c r="A459" s="17"/>
      <c r="B459" s="17"/>
      <c r="C459" s="18" t="str">
        <f>IF($B459="","",IFERROR(INDEX(Clients!$C$4:$C$203,MATCH($B459,Clients!$A$4:$A$203,0)),"")&amp;"")</f>
        <v/>
      </c>
      <c r="D459" s="17"/>
      <c r="E459" s="19"/>
      <c r="F459" s="20"/>
      <c r="G459" s="20"/>
      <c r="H459" s="17"/>
      <c r="I459" s="17"/>
      <c r="J459" s="20"/>
      <c r="K459" s="19"/>
      <c r="L459" s="21" t="str">
        <f>IF($A459="","",SUMIF(Payments!$B$4:$B$1003,$A459,Payments!$C$4:$C$1003))</f>
        <v/>
      </c>
      <c r="M459" s="21" t="str">
        <f t="shared" si="14"/>
        <v/>
      </c>
      <c r="N459" s="21" t="str">
        <f t="shared" si="15"/>
        <v/>
      </c>
      <c r="O459" s="22" t="str">
        <f>IF(OR($J459="",$B459=""),"",$J459+N(IFERROR(INDEX(Clients!$F$4:$F$203,MATCH($B459,Clients!$A$4:$A$203,0)),"")))</f>
        <v/>
      </c>
      <c r="P459" s="18" t="str">
        <f>IF(OR($O459="",N($M459)&lt;=0),"",MAX(0,Settings!$B$5-$O459))</f>
        <v/>
      </c>
      <c r="Q459" s="18" t="str">
        <f>IF($A459="","",IF(N($P459)&gt;0,"Payment overdue",IF(AND(ISNUMBER($G459),$G459&lt;Settings!$B$5,OR($H459="Lead",$H459="Proposal sent",$H459="In progress",$H459="On hold")),"Deadline passed",IF(AND($K459&lt;&gt;"",N($M459)&lt;=0),IF(N($N459)&gt;0,"Invoices paid","Paid in full"),""))))</f>
        <v/>
      </c>
      <c r="R459" s="17"/>
    </row>
    <row r="460" spans="1:18" x14ac:dyDescent="0.3">
      <c r="A460" s="17"/>
      <c r="B460" s="17"/>
      <c r="C460" s="18" t="str">
        <f>IF($B460="","",IFERROR(INDEX(Clients!$C$4:$C$203,MATCH($B460,Clients!$A$4:$A$203,0)),"")&amp;"")</f>
        <v/>
      </c>
      <c r="D460" s="17"/>
      <c r="E460" s="19"/>
      <c r="F460" s="20"/>
      <c r="G460" s="20"/>
      <c r="H460" s="17"/>
      <c r="I460" s="17"/>
      <c r="J460" s="20"/>
      <c r="K460" s="19"/>
      <c r="L460" s="21" t="str">
        <f>IF($A460="","",SUMIF(Payments!$B$4:$B$1003,$A460,Payments!$C$4:$C$1003))</f>
        <v/>
      </c>
      <c r="M460" s="21" t="str">
        <f t="shared" si="14"/>
        <v/>
      </c>
      <c r="N460" s="21" t="str">
        <f t="shared" si="15"/>
        <v/>
      </c>
      <c r="O460" s="22" t="str">
        <f>IF(OR($J460="",$B460=""),"",$J460+N(IFERROR(INDEX(Clients!$F$4:$F$203,MATCH($B460,Clients!$A$4:$A$203,0)),"")))</f>
        <v/>
      </c>
      <c r="P460" s="18" t="str">
        <f>IF(OR($O460="",N($M460)&lt;=0),"",MAX(0,Settings!$B$5-$O460))</f>
        <v/>
      </c>
      <c r="Q460" s="18" t="str">
        <f>IF($A460="","",IF(N($P460)&gt;0,"Payment overdue",IF(AND(ISNUMBER($G460),$G460&lt;Settings!$B$5,OR($H460="Lead",$H460="Proposal sent",$H460="In progress",$H460="On hold")),"Deadline passed",IF(AND($K460&lt;&gt;"",N($M460)&lt;=0),IF(N($N460)&gt;0,"Invoices paid","Paid in full"),""))))</f>
        <v/>
      </c>
      <c r="R460" s="17"/>
    </row>
    <row r="461" spans="1:18" x14ac:dyDescent="0.3">
      <c r="A461" s="17"/>
      <c r="B461" s="17"/>
      <c r="C461" s="18" t="str">
        <f>IF($B461="","",IFERROR(INDEX(Clients!$C$4:$C$203,MATCH($B461,Clients!$A$4:$A$203,0)),"")&amp;"")</f>
        <v/>
      </c>
      <c r="D461" s="17"/>
      <c r="E461" s="19"/>
      <c r="F461" s="20"/>
      <c r="G461" s="20"/>
      <c r="H461" s="17"/>
      <c r="I461" s="17"/>
      <c r="J461" s="20"/>
      <c r="K461" s="19"/>
      <c r="L461" s="21" t="str">
        <f>IF($A461="","",SUMIF(Payments!$B$4:$B$1003,$A461,Payments!$C$4:$C$1003))</f>
        <v/>
      </c>
      <c r="M461" s="21" t="str">
        <f t="shared" si="14"/>
        <v/>
      </c>
      <c r="N461" s="21" t="str">
        <f t="shared" si="15"/>
        <v/>
      </c>
      <c r="O461" s="22" t="str">
        <f>IF(OR($J461="",$B461=""),"",$J461+N(IFERROR(INDEX(Clients!$F$4:$F$203,MATCH($B461,Clients!$A$4:$A$203,0)),"")))</f>
        <v/>
      </c>
      <c r="P461" s="18" t="str">
        <f>IF(OR($O461="",N($M461)&lt;=0),"",MAX(0,Settings!$B$5-$O461))</f>
        <v/>
      </c>
      <c r="Q461" s="18" t="str">
        <f>IF($A461="","",IF(N($P461)&gt;0,"Payment overdue",IF(AND(ISNUMBER($G461),$G461&lt;Settings!$B$5,OR($H461="Lead",$H461="Proposal sent",$H461="In progress",$H461="On hold")),"Deadline passed",IF(AND($K461&lt;&gt;"",N($M461)&lt;=0),IF(N($N461)&gt;0,"Invoices paid","Paid in full"),""))))</f>
        <v/>
      </c>
      <c r="R461" s="17"/>
    </row>
    <row r="462" spans="1:18" x14ac:dyDescent="0.3">
      <c r="A462" s="17"/>
      <c r="B462" s="17"/>
      <c r="C462" s="18" t="str">
        <f>IF($B462="","",IFERROR(INDEX(Clients!$C$4:$C$203,MATCH($B462,Clients!$A$4:$A$203,0)),"")&amp;"")</f>
        <v/>
      </c>
      <c r="D462" s="17"/>
      <c r="E462" s="19"/>
      <c r="F462" s="20"/>
      <c r="G462" s="20"/>
      <c r="H462" s="17"/>
      <c r="I462" s="17"/>
      <c r="J462" s="20"/>
      <c r="K462" s="19"/>
      <c r="L462" s="21" t="str">
        <f>IF($A462="","",SUMIF(Payments!$B$4:$B$1003,$A462,Payments!$C$4:$C$1003))</f>
        <v/>
      </c>
      <c r="M462" s="21" t="str">
        <f t="shared" si="14"/>
        <v/>
      </c>
      <c r="N462" s="21" t="str">
        <f t="shared" si="15"/>
        <v/>
      </c>
      <c r="O462" s="22" t="str">
        <f>IF(OR($J462="",$B462=""),"",$J462+N(IFERROR(INDEX(Clients!$F$4:$F$203,MATCH($B462,Clients!$A$4:$A$203,0)),"")))</f>
        <v/>
      </c>
      <c r="P462" s="18" t="str">
        <f>IF(OR($O462="",N($M462)&lt;=0),"",MAX(0,Settings!$B$5-$O462))</f>
        <v/>
      </c>
      <c r="Q462" s="18" t="str">
        <f>IF($A462="","",IF(N($P462)&gt;0,"Payment overdue",IF(AND(ISNUMBER($G462),$G462&lt;Settings!$B$5,OR($H462="Lead",$H462="Proposal sent",$H462="In progress",$H462="On hold")),"Deadline passed",IF(AND($K462&lt;&gt;"",N($M462)&lt;=0),IF(N($N462)&gt;0,"Invoices paid","Paid in full"),""))))</f>
        <v/>
      </c>
      <c r="R462" s="17"/>
    </row>
    <row r="463" spans="1:18" x14ac:dyDescent="0.3">
      <c r="A463" s="17"/>
      <c r="B463" s="17"/>
      <c r="C463" s="18" t="str">
        <f>IF($B463="","",IFERROR(INDEX(Clients!$C$4:$C$203,MATCH($B463,Clients!$A$4:$A$203,0)),"")&amp;"")</f>
        <v/>
      </c>
      <c r="D463" s="17"/>
      <c r="E463" s="19"/>
      <c r="F463" s="20"/>
      <c r="G463" s="20"/>
      <c r="H463" s="17"/>
      <c r="I463" s="17"/>
      <c r="J463" s="20"/>
      <c r="K463" s="19"/>
      <c r="L463" s="21" t="str">
        <f>IF($A463="","",SUMIF(Payments!$B$4:$B$1003,$A463,Payments!$C$4:$C$1003))</f>
        <v/>
      </c>
      <c r="M463" s="21" t="str">
        <f t="shared" si="14"/>
        <v/>
      </c>
      <c r="N463" s="21" t="str">
        <f t="shared" si="15"/>
        <v/>
      </c>
      <c r="O463" s="22" t="str">
        <f>IF(OR($J463="",$B463=""),"",$J463+N(IFERROR(INDEX(Clients!$F$4:$F$203,MATCH($B463,Clients!$A$4:$A$203,0)),"")))</f>
        <v/>
      </c>
      <c r="P463" s="18" t="str">
        <f>IF(OR($O463="",N($M463)&lt;=0),"",MAX(0,Settings!$B$5-$O463))</f>
        <v/>
      </c>
      <c r="Q463" s="18" t="str">
        <f>IF($A463="","",IF(N($P463)&gt;0,"Payment overdue",IF(AND(ISNUMBER($G463),$G463&lt;Settings!$B$5,OR($H463="Lead",$H463="Proposal sent",$H463="In progress",$H463="On hold")),"Deadline passed",IF(AND($K463&lt;&gt;"",N($M463)&lt;=0),IF(N($N463)&gt;0,"Invoices paid","Paid in full"),""))))</f>
        <v/>
      </c>
      <c r="R463" s="17"/>
    </row>
    <row r="464" spans="1:18" x14ac:dyDescent="0.3">
      <c r="A464" s="17"/>
      <c r="B464" s="17"/>
      <c r="C464" s="18" t="str">
        <f>IF($B464="","",IFERROR(INDEX(Clients!$C$4:$C$203,MATCH($B464,Clients!$A$4:$A$203,0)),"")&amp;"")</f>
        <v/>
      </c>
      <c r="D464" s="17"/>
      <c r="E464" s="19"/>
      <c r="F464" s="20"/>
      <c r="G464" s="20"/>
      <c r="H464" s="17"/>
      <c r="I464" s="17"/>
      <c r="J464" s="20"/>
      <c r="K464" s="19"/>
      <c r="L464" s="21" t="str">
        <f>IF($A464="","",SUMIF(Payments!$B$4:$B$1003,$A464,Payments!$C$4:$C$1003))</f>
        <v/>
      </c>
      <c r="M464" s="21" t="str">
        <f t="shared" si="14"/>
        <v/>
      </c>
      <c r="N464" s="21" t="str">
        <f t="shared" si="15"/>
        <v/>
      </c>
      <c r="O464" s="22" t="str">
        <f>IF(OR($J464="",$B464=""),"",$J464+N(IFERROR(INDEX(Clients!$F$4:$F$203,MATCH($B464,Clients!$A$4:$A$203,0)),"")))</f>
        <v/>
      </c>
      <c r="P464" s="18" t="str">
        <f>IF(OR($O464="",N($M464)&lt;=0),"",MAX(0,Settings!$B$5-$O464))</f>
        <v/>
      </c>
      <c r="Q464" s="18" t="str">
        <f>IF($A464="","",IF(N($P464)&gt;0,"Payment overdue",IF(AND(ISNUMBER($G464),$G464&lt;Settings!$B$5,OR($H464="Lead",$H464="Proposal sent",$H464="In progress",$H464="On hold")),"Deadline passed",IF(AND($K464&lt;&gt;"",N($M464)&lt;=0),IF(N($N464)&gt;0,"Invoices paid","Paid in full"),""))))</f>
        <v/>
      </c>
      <c r="R464" s="17"/>
    </row>
    <row r="465" spans="1:18" x14ac:dyDescent="0.3">
      <c r="A465" s="17"/>
      <c r="B465" s="17"/>
      <c r="C465" s="18" t="str">
        <f>IF($B465="","",IFERROR(INDEX(Clients!$C$4:$C$203,MATCH($B465,Clients!$A$4:$A$203,0)),"")&amp;"")</f>
        <v/>
      </c>
      <c r="D465" s="17"/>
      <c r="E465" s="19"/>
      <c r="F465" s="20"/>
      <c r="G465" s="20"/>
      <c r="H465" s="17"/>
      <c r="I465" s="17"/>
      <c r="J465" s="20"/>
      <c r="K465" s="19"/>
      <c r="L465" s="21" t="str">
        <f>IF($A465="","",SUMIF(Payments!$B$4:$B$1003,$A465,Payments!$C$4:$C$1003))</f>
        <v/>
      </c>
      <c r="M465" s="21" t="str">
        <f t="shared" si="14"/>
        <v/>
      </c>
      <c r="N465" s="21" t="str">
        <f t="shared" si="15"/>
        <v/>
      </c>
      <c r="O465" s="22" t="str">
        <f>IF(OR($J465="",$B465=""),"",$J465+N(IFERROR(INDEX(Clients!$F$4:$F$203,MATCH($B465,Clients!$A$4:$A$203,0)),"")))</f>
        <v/>
      </c>
      <c r="P465" s="18" t="str">
        <f>IF(OR($O465="",N($M465)&lt;=0),"",MAX(0,Settings!$B$5-$O465))</f>
        <v/>
      </c>
      <c r="Q465" s="18" t="str">
        <f>IF($A465="","",IF(N($P465)&gt;0,"Payment overdue",IF(AND(ISNUMBER($G465),$G465&lt;Settings!$B$5,OR($H465="Lead",$H465="Proposal sent",$H465="In progress",$H465="On hold")),"Deadline passed",IF(AND($K465&lt;&gt;"",N($M465)&lt;=0),IF(N($N465)&gt;0,"Invoices paid","Paid in full"),""))))</f>
        <v/>
      </c>
      <c r="R465" s="17"/>
    </row>
    <row r="466" spans="1:18" x14ac:dyDescent="0.3">
      <c r="A466" s="17"/>
      <c r="B466" s="17"/>
      <c r="C466" s="18" t="str">
        <f>IF($B466="","",IFERROR(INDEX(Clients!$C$4:$C$203,MATCH($B466,Clients!$A$4:$A$203,0)),"")&amp;"")</f>
        <v/>
      </c>
      <c r="D466" s="17"/>
      <c r="E466" s="19"/>
      <c r="F466" s="20"/>
      <c r="G466" s="20"/>
      <c r="H466" s="17"/>
      <c r="I466" s="17"/>
      <c r="J466" s="20"/>
      <c r="K466" s="19"/>
      <c r="L466" s="21" t="str">
        <f>IF($A466="","",SUMIF(Payments!$B$4:$B$1003,$A466,Payments!$C$4:$C$1003))</f>
        <v/>
      </c>
      <c r="M466" s="21" t="str">
        <f t="shared" si="14"/>
        <v/>
      </c>
      <c r="N466" s="21" t="str">
        <f t="shared" si="15"/>
        <v/>
      </c>
      <c r="O466" s="22" t="str">
        <f>IF(OR($J466="",$B466=""),"",$J466+N(IFERROR(INDEX(Clients!$F$4:$F$203,MATCH($B466,Clients!$A$4:$A$203,0)),"")))</f>
        <v/>
      </c>
      <c r="P466" s="18" t="str">
        <f>IF(OR($O466="",N($M466)&lt;=0),"",MAX(0,Settings!$B$5-$O466))</f>
        <v/>
      </c>
      <c r="Q466" s="18" t="str">
        <f>IF($A466="","",IF(N($P466)&gt;0,"Payment overdue",IF(AND(ISNUMBER($G466),$G466&lt;Settings!$B$5,OR($H466="Lead",$H466="Proposal sent",$H466="In progress",$H466="On hold")),"Deadline passed",IF(AND($K466&lt;&gt;"",N($M466)&lt;=0),IF(N($N466)&gt;0,"Invoices paid","Paid in full"),""))))</f>
        <v/>
      </c>
      <c r="R466" s="17"/>
    </row>
    <row r="467" spans="1:18" x14ac:dyDescent="0.3">
      <c r="A467" s="17"/>
      <c r="B467" s="17"/>
      <c r="C467" s="18" t="str">
        <f>IF($B467="","",IFERROR(INDEX(Clients!$C$4:$C$203,MATCH($B467,Clients!$A$4:$A$203,0)),"")&amp;"")</f>
        <v/>
      </c>
      <c r="D467" s="17"/>
      <c r="E467" s="19"/>
      <c r="F467" s="20"/>
      <c r="G467" s="20"/>
      <c r="H467" s="17"/>
      <c r="I467" s="17"/>
      <c r="J467" s="20"/>
      <c r="K467" s="19"/>
      <c r="L467" s="21" t="str">
        <f>IF($A467="","",SUMIF(Payments!$B$4:$B$1003,$A467,Payments!$C$4:$C$1003))</f>
        <v/>
      </c>
      <c r="M467" s="21" t="str">
        <f t="shared" si="14"/>
        <v/>
      </c>
      <c r="N467" s="21" t="str">
        <f t="shared" si="15"/>
        <v/>
      </c>
      <c r="O467" s="22" t="str">
        <f>IF(OR($J467="",$B467=""),"",$J467+N(IFERROR(INDEX(Clients!$F$4:$F$203,MATCH($B467,Clients!$A$4:$A$203,0)),"")))</f>
        <v/>
      </c>
      <c r="P467" s="18" t="str">
        <f>IF(OR($O467="",N($M467)&lt;=0),"",MAX(0,Settings!$B$5-$O467))</f>
        <v/>
      </c>
      <c r="Q467" s="18" t="str">
        <f>IF($A467="","",IF(N($P467)&gt;0,"Payment overdue",IF(AND(ISNUMBER($G467),$G467&lt;Settings!$B$5,OR($H467="Lead",$H467="Proposal sent",$H467="In progress",$H467="On hold")),"Deadline passed",IF(AND($K467&lt;&gt;"",N($M467)&lt;=0),IF(N($N467)&gt;0,"Invoices paid","Paid in full"),""))))</f>
        <v/>
      </c>
      <c r="R467" s="17"/>
    </row>
    <row r="468" spans="1:18" x14ac:dyDescent="0.3">
      <c r="A468" s="17"/>
      <c r="B468" s="17"/>
      <c r="C468" s="18" t="str">
        <f>IF($B468="","",IFERROR(INDEX(Clients!$C$4:$C$203,MATCH($B468,Clients!$A$4:$A$203,0)),"")&amp;"")</f>
        <v/>
      </c>
      <c r="D468" s="17"/>
      <c r="E468" s="19"/>
      <c r="F468" s="20"/>
      <c r="G468" s="20"/>
      <c r="H468" s="17"/>
      <c r="I468" s="17"/>
      <c r="J468" s="20"/>
      <c r="K468" s="19"/>
      <c r="L468" s="21" t="str">
        <f>IF($A468="","",SUMIF(Payments!$B$4:$B$1003,$A468,Payments!$C$4:$C$1003))</f>
        <v/>
      </c>
      <c r="M468" s="21" t="str">
        <f t="shared" si="14"/>
        <v/>
      </c>
      <c r="N468" s="21" t="str">
        <f t="shared" si="15"/>
        <v/>
      </c>
      <c r="O468" s="22" t="str">
        <f>IF(OR($J468="",$B468=""),"",$J468+N(IFERROR(INDEX(Clients!$F$4:$F$203,MATCH($B468,Clients!$A$4:$A$203,0)),"")))</f>
        <v/>
      </c>
      <c r="P468" s="18" t="str">
        <f>IF(OR($O468="",N($M468)&lt;=0),"",MAX(0,Settings!$B$5-$O468))</f>
        <v/>
      </c>
      <c r="Q468" s="18" t="str">
        <f>IF($A468="","",IF(N($P468)&gt;0,"Payment overdue",IF(AND(ISNUMBER($G468),$G468&lt;Settings!$B$5,OR($H468="Lead",$H468="Proposal sent",$H468="In progress",$H468="On hold")),"Deadline passed",IF(AND($K468&lt;&gt;"",N($M468)&lt;=0),IF(N($N468)&gt;0,"Invoices paid","Paid in full"),""))))</f>
        <v/>
      </c>
      <c r="R468" s="17"/>
    </row>
    <row r="469" spans="1:18" x14ac:dyDescent="0.3">
      <c r="A469" s="17"/>
      <c r="B469" s="17"/>
      <c r="C469" s="18" t="str">
        <f>IF($B469="","",IFERROR(INDEX(Clients!$C$4:$C$203,MATCH($B469,Clients!$A$4:$A$203,0)),"")&amp;"")</f>
        <v/>
      </c>
      <c r="D469" s="17"/>
      <c r="E469" s="19"/>
      <c r="F469" s="20"/>
      <c r="G469" s="20"/>
      <c r="H469" s="17"/>
      <c r="I469" s="17"/>
      <c r="J469" s="20"/>
      <c r="K469" s="19"/>
      <c r="L469" s="21" t="str">
        <f>IF($A469="","",SUMIF(Payments!$B$4:$B$1003,$A469,Payments!$C$4:$C$1003))</f>
        <v/>
      </c>
      <c r="M469" s="21" t="str">
        <f t="shared" si="14"/>
        <v/>
      </c>
      <c r="N469" s="21" t="str">
        <f t="shared" si="15"/>
        <v/>
      </c>
      <c r="O469" s="22" t="str">
        <f>IF(OR($J469="",$B469=""),"",$J469+N(IFERROR(INDEX(Clients!$F$4:$F$203,MATCH($B469,Clients!$A$4:$A$203,0)),"")))</f>
        <v/>
      </c>
      <c r="P469" s="18" t="str">
        <f>IF(OR($O469="",N($M469)&lt;=0),"",MAX(0,Settings!$B$5-$O469))</f>
        <v/>
      </c>
      <c r="Q469" s="18" t="str">
        <f>IF($A469="","",IF(N($P469)&gt;0,"Payment overdue",IF(AND(ISNUMBER($G469),$G469&lt;Settings!$B$5,OR($H469="Lead",$H469="Proposal sent",$H469="In progress",$H469="On hold")),"Deadline passed",IF(AND($K469&lt;&gt;"",N($M469)&lt;=0),IF(N($N469)&gt;0,"Invoices paid","Paid in full"),""))))</f>
        <v/>
      </c>
      <c r="R469" s="17"/>
    </row>
    <row r="470" spans="1:18" x14ac:dyDescent="0.3">
      <c r="A470" s="17"/>
      <c r="B470" s="17"/>
      <c r="C470" s="18" t="str">
        <f>IF($B470="","",IFERROR(INDEX(Clients!$C$4:$C$203,MATCH($B470,Clients!$A$4:$A$203,0)),"")&amp;"")</f>
        <v/>
      </c>
      <c r="D470" s="17"/>
      <c r="E470" s="19"/>
      <c r="F470" s="20"/>
      <c r="G470" s="20"/>
      <c r="H470" s="17"/>
      <c r="I470" s="17"/>
      <c r="J470" s="20"/>
      <c r="K470" s="19"/>
      <c r="L470" s="21" t="str">
        <f>IF($A470="","",SUMIF(Payments!$B$4:$B$1003,$A470,Payments!$C$4:$C$1003))</f>
        <v/>
      </c>
      <c r="M470" s="21" t="str">
        <f t="shared" si="14"/>
        <v/>
      </c>
      <c r="N470" s="21" t="str">
        <f t="shared" si="15"/>
        <v/>
      </c>
      <c r="O470" s="22" t="str">
        <f>IF(OR($J470="",$B470=""),"",$J470+N(IFERROR(INDEX(Clients!$F$4:$F$203,MATCH($B470,Clients!$A$4:$A$203,0)),"")))</f>
        <v/>
      </c>
      <c r="P470" s="18" t="str">
        <f>IF(OR($O470="",N($M470)&lt;=0),"",MAX(0,Settings!$B$5-$O470))</f>
        <v/>
      </c>
      <c r="Q470" s="18" t="str">
        <f>IF($A470="","",IF(N($P470)&gt;0,"Payment overdue",IF(AND(ISNUMBER($G470),$G470&lt;Settings!$B$5,OR($H470="Lead",$H470="Proposal sent",$H470="In progress",$H470="On hold")),"Deadline passed",IF(AND($K470&lt;&gt;"",N($M470)&lt;=0),IF(N($N470)&gt;0,"Invoices paid","Paid in full"),""))))</f>
        <v/>
      </c>
      <c r="R470" s="17"/>
    </row>
    <row r="471" spans="1:18" x14ac:dyDescent="0.3">
      <c r="A471" s="17"/>
      <c r="B471" s="17"/>
      <c r="C471" s="18" t="str">
        <f>IF($B471="","",IFERROR(INDEX(Clients!$C$4:$C$203,MATCH($B471,Clients!$A$4:$A$203,0)),"")&amp;"")</f>
        <v/>
      </c>
      <c r="D471" s="17"/>
      <c r="E471" s="19"/>
      <c r="F471" s="20"/>
      <c r="G471" s="20"/>
      <c r="H471" s="17"/>
      <c r="I471" s="17"/>
      <c r="J471" s="20"/>
      <c r="K471" s="19"/>
      <c r="L471" s="21" t="str">
        <f>IF($A471="","",SUMIF(Payments!$B$4:$B$1003,$A471,Payments!$C$4:$C$1003))</f>
        <v/>
      </c>
      <c r="M471" s="21" t="str">
        <f t="shared" si="14"/>
        <v/>
      </c>
      <c r="N471" s="21" t="str">
        <f t="shared" si="15"/>
        <v/>
      </c>
      <c r="O471" s="22" t="str">
        <f>IF(OR($J471="",$B471=""),"",$J471+N(IFERROR(INDEX(Clients!$F$4:$F$203,MATCH($B471,Clients!$A$4:$A$203,0)),"")))</f>
        <v/>
      </c>
      <c r="P471" s="18" t="str">
        <f>IF(OR($O471="",N($M471)&lt;=0),"",MAX(0,Settings!$B$5-$O471))</f>
        <v/>
      </c>
      <c r="Q471" s="18" t="str">
        <f>IF($A471="","",IF(N($P471)&gt;0,"Payment overdue",IF(AND(ISNUMBER($G471),$G471&lt;Settings!$B$5,OR($H471="Lead",$H471="Proposal sent",$H471="In progress",$H471="On hold")),"Deadline passed",IF(AND($K471&lt;&gt;"",N($M471)&lt;=0),IF(N($N471)&gt;0,"Invoices paid","Paid in full"),""))))</f>
        <v/>
      </c>
      <c r="R471" s="17"/>
    </row>
    <row r="472" spans="1:18" x14ac:dyDescent="0.3">
      <c r="A472" s="17"/>
      <c r="B472" s="17"/>
      <c r="C472" s="18" t="str">
        <f>IF($B472="","",IFERROR(INDEX(Clients!$C$4:$C$203,MATCH($B472,Clients!$A$4:$A$203,0)),"")&amp;"")</f>
        <v/>
      </c>
      <c r="D472" s="17"/>
      <c r="E472" s="19"/>
      <c r="F472" s="20"/>
      <c r="G472" s="20"/>
      <c r="H472" s="17"/>
      <c r="I472" s="17"/>
      <c r="J472" s="20"/>
      <c r="K472" s="19"/>
      <c r="L472" s="21" t="str">
        <f>IF($A472="","",SUMIF(Payments!$B$4:$B$1003,$A472,Payments!$C$4:$C$1003))</f>
        <v/>
      </c>
      <c r="M472" s="21" t="str">
        <f t="shared" si="14"/>
        <v/>
      </c>
      <c r="N472" s="21" t="str">
        <f t="shared" si="15"/>
        <v/>
      </c>
      <c r="O472" s="22" t="str">
        <f>IF(OR($J472="",$B472=""),"",$J472+N(IFERROR(INDEX(Clients!$F$4:$F$203,MATCH($B472,Clients!$A$4:$A$203,0)),"")))</f>
        <v/>
      </c>
      <c r="P472" s="18" t="str">
        <f>IF(OR($O472="",N($M472)&lt;=0),"",MAX(0,Settings!$B$5-$O472))</f>
        <v/>
      </c>
      <c r="Q472" s="18" t="str">
        <f>IF($A472="","",IF(N($P472)&gt;0,"Payment overdue",IF(AND(ISNUMBER($G472),$G472&lt;Settings!$B$5,OR($H472="Lead",$H472="Proposal sent",$H472="In progress",$H472="On hold")),"Deadline passed",IF(AND($K472&lt;&gt;"",N($M472)&lt;=0),IF(N($N472)&gt;0,"Invoices paid","Paid in full"),""))))</f>
        <v/>
      </c>
      <c r="R472" s="17"/>
    </row>
    <row r="473" spans="1:18" x14ac:dyDescent="0.3">
      <c r="A473" s="17"/>
      <c r="B473" s="17"/>
      <c r="C473" s="18" t="str">
        <f>IF($B473="","",IFERROR(INDEX(Clients!$C$4:$C$203,MATCH($B473,Clients!$A$4:$A$203,0)),"")&amp;"")</f>
        <v/>
      </c>
      <c r="D473" s="17"/>
      <c r="E473" s="19"/>
      <c r="F473" s="20"/>
      <c r="G473" s="20"/>
      <c r="H473" s="17"/>
      <c r="I473" s="17"/>
      <c r="J473" s="20"/>
      <c r="K473" s="19"/>
      <c r="L473" s="21" t="str">
        <f>IF($A473="","",SUMIF(Payments!$B$4:$B$1003,$A473,Payments!$C$4:$C$1003))</f>
        <v/>
      </c>
      <c r="M473" s="21" t="str">
        <f t="shared" si="14"/>
        <v/>
      </c>
      <c r="N473" s="21" t="str">
        <f t="shared" si="15"/>
        <v/>
      </c>
      <c r="O473" s="22" t="str">
        <f>IF(OR($J473="",$B473=""),"",$J473+N(IFERROR(INDEX(Clients!$F$4:$F$203,MATCH($B473,Clients!$A$4:$A$203,0)),"")))</f>
        <v/>
      </c>
      <c r="P473" s="18" t="str">
        <f>IF(OR($O473="",N($M473)&lt;=0),"",MAX(0,Settings!$B$5-$O473))</f>
        <v/>
      </c>
      <c r="Q473" s="18" t="str">
        <f>IF($A473="","",IF(N($P473)&gt;0,"Payment overdue",IF(AND(ISNUMBER($G473),$G473&lt;Settings!$B$5,OR($H473="Lead",$H473="Proposal sent",$H473="In progress",$H473="On hold")),"Deadline passed",IF(AND($K473&lt;&gt;"",N($M473)&lt;=0),IF(N($N473)&gt;0,"Invoices paid","Paid in full"),""))))</f>
        <v/>
      </c>
      <c r="R473" s="17"/>
    </row>
    <row r="474" spans="1:18" x14ac:dyDescent="0.3">
      <c r="A474" s="17"/>
      <c r="B474" s="17"/>
      <c r="C474" s="18" t="str">
        <f>IF($B474="","",IFERROR(INDEX(Clients!$C$4:$C$203,MATCH($B474,Clients!$A$4:$A$203,0)),"")&amp;"")</f>
        <v/>
      </c>
      <c r="D474" s="17"/>
      <c r="E474" s="19"/>
      <c r="F474" s="20"/>
      <c r="G474" s="20"/>
      <c r="H474" s="17"/>
      <c r="I474" s="17"/>
      <c r="J474" s="20"/>
      <c r="K474" s="19"/>
      <c r="L474" s="21" t="str">
        <f>IF($A474="","",SUMIF(Payments!$B$4:$B$1003,$A474,Payments!$C$4:$C$1003))</f>
        <v/>
      </c>
      <c r="M474" s="21" t="str">
        <f t="shared" si="14"/>
        <v/>
      </c>
      <c r="N474" s="21" t="str">
        <f t="shared" si="15"/>
        <v/>
      </c>
      <c r="O474" s="22" t="str">
        <f>IF(OR($J474="",$B474=""),"",$J474+N(IFERROR(INDEX(Clients!$F$4:$F$203,MATCH($B474,Clients!$A$4:$A$203,0)),"")))</f>
        <v/>
      </c>
      <c r="P474" s="18" t="str">
        <f>IF(OR($O474="",N($M474)&lt;=0),"",MAX(0,Settings!$B$5-$O474))</f>
        <v/>
      </c>
      <c r="Q474" s="18" t="str">
        <f>IF($A474="","",IF(N($P474)&gt;0,"Payment overdue",IF(AND(ISNUMBER($G474),$G474&lt;Settings!$B$5,OR($H474="Lead",$H474="Proposal sent",$H474="In progress",$H474="On hold")),"Deadline passed",IF(AND($K474&lt;&gt;"",N($M474)&lt;=0),IF(N($N474)&gt;0,"Invoices paid","Paid in full"),""))))</f>
        <v/>
      </c>
      <c r="R474" s="17"/>
    </row>
    <row r="475" spans="1:18" x14ac:dyDescent="0.3">
      <c r="A475" s="17"/>
      <c r="B475" s="17"/>
      <c r="C475" s="18" t="str">
        <f>IF($B475="","",IFERROR(INDEX(Clients!$C$4:$C$203,MATCH($B475,Clients!$A$4:$A$203,0)),"")&amp;"")</f>
        <v/>
      </c>
      <c r="D475" s="17"/>
      <c r="E475" s="19"/>
      <c r="F475" s="20"/>
      <c r="G475" s="20"/>
      <c r="H475" s="17"/>
      <c r="I475" s="17"/>
      <c r="J475" s="20"/>
      <c r="K475" s="19"/>
      <c r="L475" s="21" t="str">
        <f>IF($A475="","",SUMIF(Payments!$B$4:$B$1003,$A475,Payments!$C$4:$C$1003))</f>
        <v/>
      </c>
      <c r="M475" s="21" t="str">
        <f t="shared" si="14"/>
        <v/>
      </c>
      <c r="N475" s="21" t="str">
        <f t="shared" si="15"/>
        <v/>
      </c>
      <c r="O475" s="22" t="str">
        <f>IF(OR($J475="",$B475=""),"",$J475+N(IFERROR(INDEX(Clients!$F$4:$F$203,MATCH($B475,Clients!$A$4:$A$203,0)),"")))</f>
        <v/>
      </c>
      <c r="P475" s="18" t="str">
        <f>IF(OR($O475="",N($M475)&lt;=0),"",MAX(0,Settings!$B$5-$O475))</f>
        <v/>
      </c>
      <c r="Q475" s="18" t="str">
        <f>IF($A475="","",IF(N($P475)&gt;0,"Payment overdue",IF(AND(ISNUMBER($G475),$G475&lt;Settings!$B$5,OR($H475="Lead",$H475="Proposal sent",$H475="In progress",$H475="On hold")),"Deadline passed",IF(AND($K475&lt;&gt;"",N($M475)&lt;=0),IF(N($N475)&gt;0,"Invoices paid","Paid in full"),""))))</f>
        <v/>
      </c>
      <c r="R475" s="17"/>
    </row>
    <row r="476" spans="1:18" x14ac:dyDescent="0.3">
      <c r="A476" s="17"/>
      <c r="B476" s="17"/>
      <c r="C476" s="18" t="str">
        <f>IF($B476="","",IFERROR(INDEX(Clients!$C$4:$C$203,MATCH($B476,Clients!$A$4:$A$203,0)),"")&amp;"")</f>
        <v/>
      </c>
      <c r="D476" s="17"/>
      <c r="E476" s="19"/>
      <c r="F476" s="20"/>
      <c r="G476" s="20"/>
      <c r="H476" s="17"/>
      <c r="I476" s="17"/>
      <c r="J476" s="20"/>
      <c r="K476" s="19"/>
      <c r="L476" s="21" t="str">
        <f>IF($A476="","",SUMIF(Payments!$B$4:$B$1003,$A476,Payments!$C$4:$C$1003))</f>
        <v/>
      </c>
      <c r="M476" s="21" t="str">
        <f t="shared" si="14"/>
        <v/>
      </c>
      <c r="N476" s="21" t="str">
        <f t="shared" si="15"/>
        <v/>
      </c>
      <c r="O476" s="22" t="str">
        <f>IF(OR($J476="",$B476=""),"",$J476+N(IFERROR(INDEX(Clients!$F$4:$F$203,MATCH($B476,Clients!$A$4:$A$203,0)),"")))</f>
        <v/>
      </c>
      <c r="P476" s="18" t="str">
        <f>IF(OR($O476="",N($M476)&lt;=0),"",MAX(0,Settings!$B$5-$O476))</f>
        <v/>
      </c>
      <c r="Q476" s="18" t="str">
        <f>IF($A476="","",IF(N($P476)&gt;0,"Payment overdue",IF(AND(ISNUMBER($G476),$G476&lt;Settings!$B$5,OR($H476="Lead",$H476="Proposal sent",$H476="In progress",$H476="On hold")),"Deadline passed",IF(AND($K476&lt;&gt;"",N($M476)&lt;=0),IF(N($N476)&gt;0,"Invoices paid","Paid in full"),""))))</f>
        <v/>
      </c>
      <c r="R476" s="17"/>
    </row>
    <row r="477" spans="1:18" x14ac:dyDescent="0.3">
      <c r="A477" s="17"/>
      <c r="B477" s="17"/>
      <c r="C477" s="18" t="str">
        <f>IF($B477="","",IFERROR(INDEX(Clients!$C$4:$C$203,MATCH($B477,Clients!$A$4:$A$203,0)),"")&amp;"")</f>
        <v/>
      </c>
      <c r="D477" s="17"/>
      <c r="E477" s="19"/>
      <c r="F477" s="20"/>
      <c r="G477" s="20"/>
      <c r="H477" s="17"/>
      <c r="I477" s="17"/>
      <c r="J477" s="20"/>
      <c r="K477" s="19"/>
      <c r="L477" s="21" t="str">
        <f>IF($A477="","",SUMIF(Payments!$B$4:$B$1003,$A477,Payments!$C$4:$C$1003))</f>
        <v/>
      </c>
      <c r="M477" s="21" t="str">
        <f t="shared" si="14"/>
        <v/>
      </c>
      <c r="N477" s="21" t="str">
        <f t="shared" si="15"/>
        <v/>
      </c>
      <c r="O477" s="22" t="str">
        <f>IF(OR($J477="",$B477=""),"",$J477+N(IFERROR(INDEX(Clients!$F$4:$F$203,MATCH($B477,Clients!$A$4:$A$203,0)),"")))</f>
        <v/>
      </c>
      <c r="P477" s="18" t="str">
        <f>IF(OR($O477="",N($M477)&lt;=0),"",MAX(0,Settings!$B$5-$O477))</f>
        <v/>
      </c>
      <c r="Q477" s="18" t="str">
        <f>IF($A477="","",IF(N($P477)&gt;0,"Payment overdue",IF(AND(ISNUMBER($G477),$G477&lt;Settings!$B$5,OR($H477="Lead",$H477="Proposal sent",$H477="In progress",$H477="On hold")),"Deadline passed",IF(AND($K477&lt;&gt;"",N($M477)&lt;=0),IF(N($N477)&gt;0,"Invoices paid","Paid in full"),""))))</f>
        <v/>
      </c>
      <c r="R477" s="17"/>
    </row>
    <row r="478" spans="1:18" x14ac:dyDescent="0.3">
      <c r="A478" s="17"/>
      <c r="B478" s="17"/>
      <c r="C478" s="18" t="str">
        <f>IF($B478="","",IFERROR(INDEX(Clients!$C$4:$C$203,MATCH($B478,Clients!$A$4:$A$203,0)),"")&amp;"")</f>
        <v/>
      </c>
      <c r="D478" s="17"/>
      <c r="E478" s="19"/>
      <c r="F478" s="20"/>
      <c r="G478" s="20"/>
      <c r="H478" s="17"/>
      <c r="I478" s="17"/>
      <c r="J478" s="20"/>
      <c r="K478" s="19"/>
      <c r="L478" s="21" t="str">
        <f>IF($A478="","",SUMIF(Payments!$B$4:$B$1003,$A478,Payments!$C$4:$C$1003))</f>
        <v/>
      </c>
      <c r="M478" s="21" t="str">
        <f t="shared" si="14"/>
        <v/>
      </c>
      <c r="N478" s="21" t="str">
        <f t="shared" si="15"/>
        <v/>
      </c>
      <c r="O478" s="22" t="str">
        <f>IF(OR($J478="",$B478=""),"",$J478+N(IFERROR(INDEX(Clients!$F$4:$F$203,MATCH($B478,Clients!$A$4:$A$203,0)),"")))</f>
        <v/>
      </c>
      <c r="P478" s="18" t="str">
        <f>IF(OR($O478="",N($M478)&lt;=0),"",MAX(0,Settings!$B$5-$O478))</f>
        <v/>
      </c>
      <c r="Q478" s="18" t="str">
        <f>IF($A478="","",IF(N($P478)&gt;0,"Payment overdue",IF(AND(ISNUMBER($G478),$G478&lt;Settings!$B$5,OR($H478="Lead",$H478="Proposal sent",$H478="In progress",$H478="On hold")),"Deadline passed",IF(AND($K478&lt;&gt;"",N($M478)&lt;=0),IF(N($N478)&gt;0,"Invoices paid","Paid in full"),""))))</f>
        <v/>
      </c>
      <c r="R478" s="17"/>
    </row>
    <row r="479" spans="1:18" x14ac:dyDescent="0.3">
      <c r="A479" s="17"/>
      <c r="B479" s="17"/>
      <c r="C479" s="18" t="str">
        <f>IF($B479="","",IFERROR(INDEX(Clients!$C$4:$C$203,MATCH($B479,Clients!$A$4:$A$203,0)),"")&amp;"")</f>
        <v/>
      </c>
      <c r="D479" s="17"/>
      <c r="E479" s="19"/>
      <c r="F479" s="20"/>
      <c r="G479" s="20"/>
      <c r="H479" s="17"/>
      <c r="I479" s="17"/>
      <c r="J479" s="20"/>
      <c r="K479" s="19"/>
      <c r="L479" s="21" t="str">
        <f>IF($A479="","",SUMIF(Payments!$B$4:$B$1003,$A479,Payments!$C$4:$C$1003))</f>
        <v/>
      </c>
      <c r="M479" s="21" t="str">
        <f t="shared" si="14"/>
        <v/>
      </c>
      <c r="N479" s="21" t="str">
        <f t="shared" si="15"/>
        <v/>
      </c>
      <c r="O479" s="22" t="str">
        <f>IF(OR($J479="",$B479=""),"",$J479+N(IFERROR(INDEX(Clients!$F$4:$F$203,MATCH($B479,Clients!$A$4:$A$203,0)),"")))</f>
        <v/>
      </c>
      <c r="P479" s="18" t="str">
        <f>IF(OR($O479="",N($M479)&lt;=0),"",MAX(0,Settings!$B$5-$O479))</f>
        <v/>
      </c>
      <c r="Q479" s="18" t="str">
        <f>IF($A479="","",IF(N($P479)&gt;0,"Payment overdue",IF(AND(ISNUMBER($G479),$G479&lt;Settings!$B$5,OR($H479="Lead",$H479="Proposal sent",$H479="In progress",$H479="On hold")),"Deadline passed",IF(AND($K479&lt;&gt;"",N($M479)&lt;=0),IF(N($N479)&gt;0,"Invoices paid","Paid in full"),""))))</f>
        <v/>
      </c>
      <c r="R479" s="17"/>
    </row>
    <row r="480" spans="1:18" x14ac:dyDescent="0.3">
      <c r="A480" s="17"/>
      <c r="B480" s="17"/>
      <c r="C480" s="18" t="str">
        <f>IF($B480="","",IFERROR(INDEX(Clients!$C$4:$C$203,MATCH($B480,Clients!$A$4:$A$203,0)),"")&amp;"")</f>
        <v/>
      </c>
      <c r="D480" s="17"/>
      <c r="E480" s="19"/>
      <c r="F480" s="20"/>
      <c r="G480" s="20"/>
      <c r="H480" s="17"/>
      <c r="I480" s="17"/>
      <c r="J480" s="20"/>
      <c r="K480" s="19"/>
      <c r="L480" s="21" t="str">
        <f>IF($A480="","",SUMIF(Payments!$B$4:$B$1003,$A480,Payments!$C$4:$C$1003))</f>
        <v/>
      </c>
      <c r="M480" s="21" t="str">
        <f t="shared" si="14"/>
        <v/>
      </c>
      <c r="N480" s="21" t="str">
        <f t="shared" si="15"/>
        <v/>
      </c>
      <c r="O480" s="22" t="str">
        <f>IF(OR($J480="",$B480=""),"",$J480+N(IFERROR(INDEX(Clients!$F$4:$F$203,MATCH($B480,Clients!$A$4:$A$203,0)),"")))</f>
        <v/>
      </c>
      <c r="P480" s="18" t="str">
        <f>IF(OR($O480="",N($M480)&lt;=0),"",MAX(0,Settings!$B$5-$O480))</f>
        <v/>
      </c>
      <c r="Q480" s="18" t="str">
        <f>IF($A480="","",IF(N($P480)&gt;0,"Payment overdue",IF(AND(ISNUMBER($G480),$G480&lt;Settings!$B$5,OR($H480="Lead",$H480="Proposal sent",$H480="In progress",$H480="On hold")),"Deadline passed",IF(AND($K480&lt;&gt;"",N($M480)&lt;=0),IF(N($N480)&gt;0,"Invoices paid","Paid in full"),""))))</f>
        <v/>
      </c>
      <c r="R480" s="17"/>
    </row>
    <row r="481" spans="1:18" x14ac:dyDescent="0.3">
      <c r="A481" s="17"/>
      <c r="B481" s="17"/>
      <c r="C481" s="18" t="str">
        <f>IF($B481="","",IFERROR(INDEX(Clients!$C$4:$C$203,MATCH($B481,Clients!$A$4:$A$203,0)),"")&amp;"")</f>
        <v/>
      </c>
      <c r="D481" s="17"/>
      <c r="E481" s="19"/>
      <c r="F481" s="20"/>
      <c r="G481" s="20"/>
      <c r="H481" s="17"/>
      <c r="I481" s="17"/>
      <c r="J481" s="20"/>
      <c r="K481" s="19"/>
      <c r="L481" s="21" t="str">
        <f>IF($A481="","",SUMIF(Payments!$B$4:$B$1003,$A481,Payments!$C$4:$C$1003))</f>
        <v/>
      </c>
      <c r="M481" s="21" t="str">
        <f t="shared" si="14"/>
        <v/>
      </c>
      <c r="N481" s="21" t="str">
        <f t="shared" si="15"/>
        <v/>
      </c>
      <c r="O481" s="22" t="str">
        <f>IF(OR($J481="",$B481=""),"",$J481+N(IFERROR(INDEX(Clients!$F$4:$F$203,MATCH($B481,Clients!$A$4:$A$203,0)),"")))</f>
        <v/>
      </c>
      <c r="P481" s="18" t="str">
        <f>IF(OR($O481="",N($M481)&lt;=0),"",MAX(0,Settings!$B$5-$O481))</f>
        <v/>
      </c>
      <c r="Q481" s="18" t="str">
        <f>IF($A481="","",IF(N($P481)&gt;0,"Payment overdue",IF(AND(ISNUMBER($G481),$G481&lt;Settings!$B$5,OR($H481="Lead",$H481="Proposal sent",$H481="In progress",$H481="On hold")),"Deadline passed",IF(AND($K481&lt;&gt;"",N($M481)&lt;=0),IF(N($N481)&gt;0,"Invoices paid","Paid in full"),""))))</f>
        <v/>
      </c>
      <c r="R481" s="17"/>
    </row>
    <row r="482" spans="1:18" x14ac:dyDescent="0.3">
      <c r="A482" s="17"/>
      <c r="B482" s="17"/>
      <c r="C482" s="18" t="str">
        <f>IF($B482="","",IFERROR(INDEX(Clients!$C$4:$C$203,MATCH($B482,Clients!$A$4:$A$203,0)),"")&amp;"")</f>
        <v/>
      </c>
      <c r="D482" s="17"/>
      <c r="E482" s="19"/>
      <c r="F482" s="20"/>
      <c r="G482" s="20"/>
      <c r="H482" s="17"/>
      <c r="I482" s="17"/>
      <c r="J482" s="20"/>
      <c r="K482" s="19"/>
      <c r="L482" s="21" t="str">
        <f>IF($A482="","",SUMIF(Payments!$B$4:$B$1003,$A482,Payments!$C$4:$C$1003))</f>
        <v/>
      </c>
      <c r="M482" s="21" t="str">
        <f t="shared" si="14"/>
        <v/>
      </c>
      <c r="N482" s="21" t="str">
        <f t="shared" si="15"/>
        <v/>
      </c>
      <c r="O482" s="22" t="str">
        <f>IF(OR($J482="",$B482=""),"",$J482+N(IFERROR(INDEX(Clients!$F$4:$F$203,MATCH($B482,Clients!$A$4:$A$203,0)),"")))</f>
        <v/>
      </c>
      <c r="P482" s="18" t="str">
        <f>IF(OR($O482="",N($M482)&lt;=0),"",MAX(0,Settings!$B$5-$O482))</f>
        <v/>
      </c>
      <c r="Q482" s="18" t="str">
        <f>IF($A482="","",IF(N($P482)&gt;0,"Payment overdue",IF(AND(ISNUMBER($G482),$G482&lt;Settings!$B$5,OR($H482="Lead",$H482="Proposal sent",$H482="In progress",$H482="On hold")),"Deadline passed",IF(AND($K482&lt;&gt;"",N($M482)&lt;=0),IF(N($N482)&gt;0,"Invoices paid","Paid in full"),""))))</f>
        <v/>
      </c>
      <c r="R482" s="17"/>
    </row>
    <row r="483" spans="1:18" x14ac:dyDescent="0.3">
      <c r="A483" s="17"/>
      <c r="B483" s="17"/>
      <c r="C483" s="18" t="str">
        <f>IF($B483="","",IFERROR(INDEX(Clients!$C$4:$C$203,MATCH($B483,Clients!$A$4:$A$203,0)),"")&amp;"")</f>
        <v/>
      </c>
      <c r="D483" s="17"/>
      <c r="E483" s="19"/>
      <c r="F483" s="20"/>
      <c r="G483" s="20"/>
      <c r="H483" s="17"/>
      <c r="I483" s="17"/>
      <c r="J483" s="20"/>
      <c r="K483" s="19"/>
      <c r="L483" s="21" t="str">
        <f>IF($A483="","",SUMIF(Payments!$B$4:$B$1003,$A483,Payments!$C$4:$C$1003))</f>
        <v/>
      </c>
      <c r="M483" s="21" t="str">
        <f t="shared" si="14"/>
        <v/>
      </c>
      <c r="N483" s="21" t="str">
        <f t="shared" si="15"/>
        <v/>
      </c>
      <c r="O483" s="22" t="str">
        <f>IF(OR($J483="",$B483=""),"",$J483+N(IFERROR(INDEX(Clients!$F$4:$F$203,MATCH($B483,Clients!$A$4:$A$203,0)),"")))</f>
        <v/>
      </c>
      <c r="P483" s="18" t="str">
        <f>IF(OR($O483="",N($M483)&lt;=0),"",MAX(0,Settings!$B$5-$O483))</f>
        <v/>
      </c>
      <c r="Q483" s="18" t="str">
        <f>IF($A483="","",IF(N($P483)&gt;0,"Payment overdue",IF(AND(ISNUMBER($G483),$G483&lt;Settings!$B$5,OR($H483="Lead",$H483="Proposal sent",$H483="In progress",$H483="On hold")),"Deadline passed",IF(AND($K483&lt;&gt;"",N($M483)&lt;=0),IF(N($N483)&gt;0,"Invoices paid","Paid in full"),""))))</f>
        <v/>
      </c>
      <c r="R483" s="17"/>
    </row>
    <row r="484" spans="1:18" x14ac:dyDescent="0.3">
      <c r="A484" s="17"/>
      <c r="B484" s="17"/>
      <c r="C484" s="18" t="str">
        <f>IF($B484="","",IFERROR(INDEX(Clients!$C$4:$C$203,MATCH($B484,Clients!$A$4:$A$203,0)),"")&amp;"")</f>
        <v/>
      </c>
      <c r="D484" s="17"/>
      <c r="E484" s="19"/>
      <c r="F484" s="20"/>
      <c r="G484" s="20"/>
      <c r="H484" s="17"/>
      <c r="I484" s="17"/>
      <c r="J484" s="20"/>
      <c r="K484" s="19"/>
      <c r="L484" s="21" t="str">
        <f>IF($A484="","",SUMIF(Payments!$B$4:$B$1003,$A484,Payments!$C$4:$C$1003))</f>
        <v/>
      </c>
      <c r="M484" s="21" t="str">
        <f t="shared" si="14"/>
        <v/>
      </c>
      <c r="N484" s="21" t="str">
        <f t="shared" si="15"/>
        <v/>
      </c>
      <c r="O484" s="22" t="str">
        <f>IF(OR($J484="",$B484=""),"",$J484+N(IFERROR(INDEX(Clients!$F$4:$F$203,MATCH($B484,Clients!$A$4:$A$203,0)),"")))</f>
        <v/>
      </c>
      <c r="P484" s="18" t="str">
        <f>IF(OR($O484="",N($M484)&lt;=0),"",MAX(0,Settings!$B$5-$O484))</f>
        <v/>
      </c>
      <c r="Q484" s="18" t="str">
        <f>IF($A484="","",IF(N($P484)&gt;0,"Payment overdue",IF(AND(ISNUMBER($G484),$G484&lt;Settings!$B$5,OR($H484="Lead",$H484="Proposal sent",$H484="In progress",$H484="On hold")),"Deadline passed",IF(AND($K484&lt;&gt;"",N($M484)&lt;=0),IF(N($N484)&gt;0,"Invoices paid","Paid in full"),""))))</f>
        <v/>
      </c>
      <c r="R484" s="17"/>
    </row>
    <row r="485" spans="1:18" x14ac:dyDescent="0.3">
      <c r="A485" s="17"/>
      <c r="B485" s="17"/>
      <c r="C485" s="18" t="str">
        <f>IF($B485="","",IFERROR(INDEX(Clients!$C$4:$C$203,MATCH($B485,Clients!$A$4:$A$203,0)),"")&amp;"")</f>
        <v/>
      </c>
      <c r="D485" s="17"/>
      <c r="E485" s="19"/>
      <c r="F485" s="20"/>
      <c r="G485" s="20"/>
      <c r="H485" s="17"/>
      <c r="I485" s="17"/>
      <c r="J485" s="20"/>
      <c r="K485" s="19"/>
      <c r="L485" s="21" t="str">
        <f>IF($A485="","",SUMIF(Payments!$B$4:$B$1003,$A485,Payments!$C$4:$C$1003))</f>
        <v/>
      </c>
      <c r="M485" s="21" t="str">
        <f t="shared" si="14"/>
        <v/>
      </c>
      <c r="N485" s="21" t="str">
        <f t="shared" si="15"/>
        <v/>
      </c>
      <c r="O485" s="22" t="str">
        <f>IF(OR($J485="",$B485=""),"",$J485+N(IFERROR(INDEX(Clients!$F$4:$F$203,MATCH($B485,Clients!$A$4:$A$203,0)),"")))</f>
        <v/>
      </c>
      <c r="P485" s="18" t="str">
        <f>IF(OR($O485="",N($M485)&lt;=0),"",MAX(0,Settings!$B$5-$O485))</f>
        <v/>
      </c>
      <c r="Q485" s="18" t="str">
        <f>IF($A485="","",IF(N($P485)&gt;0,"Payment overdue",IF(AND(ISNUMBER($G485),$G485&lt;Settings!$B$5,OR($H485="Lead",$H485="Proposal sent",$H485="In progress",$H485="On hold")),"Deadline passed",IF(AND($K485&lt;&gt;"",N($M485)&lt;=0),IF(N($N485)&gt;0,"Invoices paid","Paid in full"),""))))</f>
        <v/>
      </c>
      <c r="R485" s="17"/>
    </row>
    <row r="486" spans="1:18" x14ac:dyDescent="0.3">
      <c r="A486" s="17"/>
      <c r="B486" s="17"/>
      <c r="C486" s="18" t="str">
        <f>IF($B486="","",IFERROR(INDEX(Clients!$C$4:$C$203,MATCH($B486,Clients!$A$4:$A$203,0)),"")&amp;"")</f>
        <v/>
      </c>
      <c r="D486" s="17"/>
      <c r="E486" s="19"/>
      <c r="F486" s="20"/>
      <c r="G486" s="20"/>
      <c r="H486" s="17"/>
      <c r="I486" s="17"/>
      <c r="J486" s="20"/>
      <c r="K486" s="19"/>
      <c r="L486" s="21" t="str">
        <f>IF($A486="","",SUMIF(Payments!$B$4:$B$1003,$A486,Payments!$C$4:$C$1003))</f>
        <v/>
      </c>
      <c r="M486" s="21" t="str">
        <f t="shared" si="14"/>
        <v/>
      </c>
      <c r="N486" s="21" t="str">
        <f t="shared" si="15"/>
        <v/>
      </c>
      <c r="O486" s="22" t="str">
        <f>IF(OR($J486="",$B486=""),"",$J486+N(IFERROR(INDEX(Clients!$F$4:$F$203,MATCH($B486,Clients!$A$4:$A$203,0)),"")))</f>
        <v/>
      </c>
      <c r="P486" s="18" t="str">
        <f>IF(OR($O486="",N($M486)&lt;=0),"",MAX(0,Settings!$B$5-$O486))</f>
        <v/>
      </c>
      <c r="Q486" s="18" t="str">
        <f>IF($A486="","",IF(N($P486)&gt;0,"Payment overdue",IF(AND(ISNUMBER($G486),$G486&lt;Settings!$B$5,OR($H486="Lead",$H486="Proposal sent",$H486="In progress",$H486="On hold")),"Deadline passed",IF(AND($K486&lt;&gt;"",N($M486)&lt;=0),IF(N($N486)&gt;0,"Invoices paid","Paid in full"),""))))</f>
        <v/>
      </c>
      <c r="R486" s="17"/>
    </row>
    <row r="487" spans="1:18" x14ac:dyDescent="0.3">
      <c r="A487" s="17"/>
      <c r="B487" s="17"/>
      <c r="C487" s="18" t="str">
        <f>IF($B487="","",IFERROR(INDEX(Clients!$C$4:$C$203,MATCH($B487,Clients!$A$4:$A$203,0)),"")&amp;"")</f>
        <v/>
      </c>
      <c r="D487" s="17"/>
      <c r="E487" s="19"/>
      <c r="F487" s="20"/>
      <c r="G487" s="20"/>
      <c r="H487" s="17"/>
      <c r="I487" s="17"/>
      <c r="J487" s="20"/>
      <c r="K487" s="19"/>
      <c r="L487" s="21" t="str">
        <f>IF($A487="","",SUMIF(Payments!$B$4:$B$1003,$A487,Payments!$C$4:$C$1003))</f>
        <v/>
      </c>
      <c r="M487" s="21" t="str">
        <f t="shared" si="14"/>
        <v/>
      </c>
      <c r="N487" s="21" t="str">
        <f t="shared" si="15"/>
        <v/>
      </c>
      <c r="O487" s="22" t="str">
        <f>IF(OR($J487="",$B487=""),"",$J487+N(IFERROR(INDEX(Clients!$F$4:$F$203,MATCH($B487,Clients!$A$4:$A$203,0)),"")))</f>
        <v/>
      </c>
      <c r="P487" s="18" t="str">
        <f>IF(OR($O487="",N($M487)&lt;=0),"",MAX(0,Settings!$B$5-$O487))</f>
        <v/>
      </c>
      <c r="Q487" s="18" t="str">
        <f>IF($A487="","",IF(N($P487)&gt;0,"Payment overdue",IF(AND(ISNUMBER($G487),$G487&lt;Settings!$B$5,OR($H487="Lead",$H487="Proposal sent",$H487="In progress",$H487="On hold")),"Deadline passed",IF(AND($K487&lt;&gt;"",N($M487)&lt;=0),IF(N($N487)&gt;0,"Invoices paid","Paid in full"),""))))</f>
        <v/>
      </c>
      <c r="R487" s="17"/>
    </row>
    <row r="488" spans="1:18" x14ac:dyDescent="0.3">
      <c r="A488" s="17"/>
      <c r="B488" s="17"/>
      <c r="C488" s="18" t="str">
        <f>IF($B488="","",IFERROR(INDEX(Clients!$C$4:$C$203,MATCH($B488,Clients!$A$4:$A$203,0)),"")&amp;"")</f>
        <v/>
      </c>
      <c r="D488" s="17"/>
      <c r="E488" s="19"/>
      <c r="F488" s="20"/>
      <c r="G488" s="20"/>
      <c r="H488" s="17"/>
      <c r="I488" s="17"/>
      <c r="J488" s="20"/>
      <c r="K488" s="19"/>
      <c r="L488" s="21" t="str">
        <f>IF($A488="","",SUMIF(Payments!$B$4:$B$1003,$A488,Payments!$C$4:$C$1003))</f>
        <v/>
      </c>
      <c r="M488" s="21" t="str">
        <f t="shared" si="14"/>
        <v/>
      </c>
      <c r="N488" s="21" t="str">
        <f t="shared" si="15"/>
        <v/>
      </c>
      <c r="O488" s="22" t="str">
        <f>IF(OR($J488="",$B488=""),"",$J488+N(IFERROR(INDEX(Clients!$F$4:$F$203,MATCH($B488,Clients!$A$4:$A$203,0)),"")))</f>
        <v/>
      </c>
      <c r="P488" s="18" t="str">
        <f>IF(OR($O488="",N($M488)&lt;=0),"",MAX(0,Settings!$B$5-$O488))</f>
        <v/>
      </c>
      <c r="Q488" s="18" t="str">
        <f>IF($A488="","",IF(N($P488)&gt;0,"Payment overdue",IF(AND(ISNUMBER($G488),$G488&lt;Settings!$B$5,OR($H488="Lead",$H488="Proposal sent",$H488="In progress",$H488="On hold")),"Deadline passed",IF(AND($K488&lt;&gt;"",N($M488)&lt;=0),IF(N($N488)&gt;0,"Invoices paid","Paid in full"),""))))</f>
        <v/>
      </c>
      <c r="R488" s="17"/>
    </row>
    <row r="489" spans="1:18" x14ac:dyDescent="0.3">
      <c r="A489" s="17"/>
      <c r="B489" s="17"/>
      <c r="C489" s="18" t="str">
        <f>IF($B489="","",IFERROR(INDEX(Clients!$C$4:$C$203,MATCH($B489,Clients!$A$4:$A$203,0)),"")&amp;"")</f>
        <v/>
      </c>
      <c r="D489" s="17"/>
      <c r="E489" s="19"/>
      <c r="F489" s="20"/>
      <c r="G489" s="20"/>
      <c r="H489" s="17"/>
      <c r="I489" s="17"/>
      <c r="J489" s="20"/>
      <c r="K489" s="19"/>
      <c r="L489" s="21" t="str">
        <f>IF($A489="","",SUMIF(Payments!$B$4:$B$1003,$A489,Payments!$C$4:$C$1003))</f>
        <v/>
      </c>
      <c r="M489" s="21" t="str">
        <f t="shared" si="14"/>
        <v/>
      </c>
      <c r="N489" s="21" t="str">
        <f t="shared" si="15"/>
        <v/>
      </c>
      <c r="O489" s="22" t="str">
        <f>IF(OR($J489="",$B489=""),"",$J489+N(IFERROR(INDEX(Clients!$F$4:$F$203,MATCH($B489,Clients!$A$4:$A$203,0)),"")))</f>
        <v/>
      </c>
      <c r="P489" s="18" t="str">
        <f>IF(OR($O489="",N($M489)&lt;=0),"",MAX(0,Settings!$B$5-$O489))</f>
        <v/>
      </c>
      <c r="Q489" s="18" t="str">
        <f>IF($A489="","",IF(N($P489)&gt;0,"Payment overdue",IF(AND(ISNUMBER($G489),$G489&lt;Settings!$B$5,OR($H489="Lead",$H489="Proposal sent",$H489="In progress",$H489="On hold")),"Deadline passed",IF(AND($K489&lt;&gt;"",N($M489)&lt;=0),IF(N($N489)&gt;0,"Invoices paid","Paid in full"),""))))</f>
        <v/>
      </c>
      <c r="R489" s="17"/>
    </row>
    <row r="490" spans="1:18" x14ac:dyDescent="0.3">
      <c r="A490" s="17"/>
      <c r="B490" s="17"/>
      <c r="C490" s="18" t="str">
        <f>IF($B490="","",IFERROR(INDEX(Clients!$C$4:$C$203,MATCH($B490,Clients!$A$4:$A$203,0)),"")&amp;"")</f>
        <v/>
      </c>
      <c r="D490" s="17"/>
      <c r="E490" s="19"/>
      <c r="F490" s="20"/>
      <c r="G490" s="20"/>
      <c r="H490" s="17"/>
      <c r="I490" s="17"/>
      <c r="J490" s="20"/>
      <c r="K490" s="19"/>
      <c r="L490" s="21" t="str">
        <f>IF($A490="","",SUMIF(Payments!$B$4:$B$1003,$A490,Payments!$C$4:$C$1003))</f>
        <v/>
      </c>
      <c r="M490" s="21" t="str">
        <f t="shared" si="14"/>
        <v/>
      </c>
      <c r="N490" s="21" t="str">
        <f t="shared" si="15"/>
        <v/>
      </c>
      <c r="O490" s="22" t="str">
        <f>IF(OR($J490="",$B490=""),"",$J490+N(IFERROR(INDEX(Clients!$F$4:$F$203,MATCH($B490,Clients!$A$4:$A$203,0)),"")))</f>
        <v/>
      </c>
      <c r="P490" s="18" t="str">
        <f>IF(OR($O490="",N($M490)&lt;=0),"",MAX(0,Settings!$B$5-$O490))</f>
        <v/>
      </c>
      <c r="Q490" s="18" t="str">
        <f>IF($A490="","",IF(N($P490)&gt;0,"Payment overdue",IF(AND(ISNUMBER($G490),$G490&lt;Settings!$B$5,OR($H490="Lead",$H490="Proposal sent",$H490="In progress",$H490="On hold")),"Deadline passed",IF(AND($K490&lt;&gt;"",N($M490)&lt;=0),IF(N($N490)&gt;0,"Invoices paid","Paid in full"),""))))</f>
        <v/>
      </c>
      <c r="R490" s="17"/>
    </row>
    <row r="491" spans="1:18" x14ac:dyDescent="0.3">
      <c r="A491" s="17"/>
      <c r="B491" s="17"/>
      <c r="C491" s="18" t="str">
        <f>IF($B491="","",IFERROR(INDEX(Clients!$C$4:$C$203,MATCH($B491,Clients!$A$4:$A$203,0)),"")&amp;"")</f>
        <v/>
      </c>
      <c r="D491" s="17"/>
      <c r="E491" s="19"/>
      <c r="F491" s="20"/>
      <c r="G491" s="20"/>
      <c r="H491" s="17"/>
      <c r="I491" s="17"/>
      <c r="J491" s="20"/>
      <c r="K491" s="19"/>
      <c r="L491" s="21" t="str">
        <f>IF($A491="","",SUMIF(Payments!$B$4:$B$1003,$A491,Payments!$C$4:$C$1003))</f>
        <v/>
      </c>
      <c r="M491" s="21" t="str">
        <f t="shared" si="14"/>
        <v/>
      </c>
      <c r="N491" s="21" t="str">
        <f t="shared" si="15"/>
        <v/>
      </c>
      <c r="O491" s="22" t="str">
        <f>IF(OR($J491="",$B491=""),"",$J491+N(IFERROR(INDEX(Clients!$F$4:$F$203,MATCH($B491,Clients!$A$4:$A$203,0)),"")))</f>
        <v/>
      </c>
      <c r="P491" s="18" t="str">
        <f>IF(OR($O491="",N($M491)&lt;=0),"",MAX(0,Settings!$B$5-$O491))</f>
        <v/>
      </c>
      <c r="Q491" s="18" t="str">
        <f>IF($A491="","",IF(N($P491)&gt;0,"Payment overdue",IF(AND(ISNUMBER($G491),$G491&lt;Settings!$B$5,OR($H491="Lead",$H491="Proposal sent",$H491="In progress",$H491="On hold")),"Deadline passed",IF(AND($K491&lt;&gt;"",N($M491)&lt;=0),IF(N($N491)&gt;0,"Invoices paid","Paid in full"),""))))</f>
        <v/>
      </c>
      <c r="R491" s="17"/>
    </row>
    <row r="492" spans="1:18" x14ac:dyDescent="0.3">
      <c r="A492" s="17"/>
      <c r="B492" s="17"/>
      <c r="C492" s="18" t="str">
        <f>IF($B492="","",IFERROR(INDEX(Clients!$C$4:$C$203,MATCH($B492,Clients!$A$4:$A$203,0)),"")&amp;"")</f>
        <v/>
      </c>
      <c r="D492" s="17"/>
      <c r="E492" s="19"/>
      <c r="F492" s="20"/>
      <c r="G492" s="20"/>
      <c r="H492" s="17"/>
      <c r="I492" s="17"/>
      <c r="J492" s="20"/>
      <c r="K492" s="19"/>
      <c r="L492" s="21" t="str">
        <f>IF($A492="","",SUMIF(Payments!$B$4:$B$1003,$A492,Payments!$C$4:$C$1003))</f>
        <v/>
      </c>
      <c r="M492" s="21" t="str">
        <f t="shared" si="14"/>
        <v/>
      </c>
      <c r="N492" s="21" t="str">
        <f t="shared" si="15"/>
        <v/>
      </c>
      <c r="O492" s="22" t="str">
        <f>IF(OR($J492="",$B492=""),"",$J492+N(IFERROR(INDEX(Clients!$F$4:$F$203,MATCH($B492,Clients!$A$4:$A$203,0)),"")))</f>
        <v/>
      </c>
      <c r="P492" s="18" t="str">
        <f>IF(OR($O492="",N($M492)&lt;=0),"",MAX(0,Settings!$B$5-$O492))</f>
        <v/>
      </c>
      <c r="Q492" s="18" t="str">
        <f>IF($A492="","",IF(N($P492)&gt;0,"Payment overdue",IF(AND(ISNUMBER($G492),$G492&lt;Settings!$B$5,OR($H492="Lead",$H492="Proposal sent",$H492="In progress",$H492="On hold")),"Deadline passed",IF(AND($K492&lt;&gt;"",N($M492)&lt;=0),IF(N($N492)&gt;0,"Invoices paid","Paid in full"),""))))</f>
        <v/>
      </c>
      <c r="R492" s="17"/>
    </row>
    <row r="493" spans="1:18" x14ac:dyDescent="0.3">
      <c r="A493" s="17"/>
      <c r="B493" s="17"/>
      <c r="C493" s="18" t="str">
        <f>IF($B493="","",IFERROR(INDEX(Clients!$C$4:$C$203,MATCH($B493,Clients!$A$4:$A$203,0)),"")&amp;"")</f>
        <v/>
      </c>
      <c r="D493" s="17"/>
      <c r="E493" s="19"/>
      <c r="F493" s="20"/>
      <c r="G493" s="20"/>
      <c r="H493" s="17"/>
      <c r="I493" s="17"/>
      <c r="J493" s="20"/>
      <c r="K493" s="19"/>
      <c r="L493" s="21" t="str">
        <f>IF($A493="","",SUMIF(Payments!$B$4:$B$1003,$A493,Payments!$C$4:$C$1003))</f>
        <v/>
      </c>
      <c r="M493" s="21" t="str">
        <f t="shared" si="14"/>
        <v/>
      </c>
      <c r="N493" s="21" t="str">
        <f t="shared" si="15"/>
        <v/>
      </c>
      <c r="O493" s="22" t="str">
        <f>IF(OR($J493="",$B493=""),"",$J493+N(IFERROR(INDEX(Clients!$F$4:$F$203,MATCH($B493,Clients!$A$4:$A$203,0)),"")))</f>
        <v/>
      </c>
      <c r="P493" s="18" t="str">
        <f>IF(OR($O493="",N($M493)&lt;=0),"",MAX(0,Settings!$B$5-$O493))</f>
        <v/>
      </c>
      <c r="Q493" s="18" t="str">
        <f>IF($A493="","",IF(N($P493)&gt;0,"Payment overdue",IF(AND(ISNUMBER($G493),$G493&lt;Settings!$B$5,OR($H493="Lead",$H493="Proposal sent",$H493="In progress",$H493="On hold")),"Deadline passed",IF(AND($K493&lt;&gt;"",N($M493)&lt;=0),IF(N($N493)&gt;0,"Invoices paid","Paid in full"),""))))</f>
        <v/>
      </c>
      <c r="R493" s="17"/>
    </row>
    <row r="494" spans="1:18" x14ac:dyDescent="0.3">
      <c r="A494" s="17"/>
      <c r="B494" s="17"/>
      <c r="C494" s="18" t="str">
        <f>IF($B494="","",IFERROR(INDEX(Clients!$C$4:$C$203,MATCH($B494,Clients!$A$4:$A$203,0)),"")&amp;"")</f>
        <v/>
      </c>
      <c r="D494" s="17"/>
      <c r="E494" s="19"/>
      <c r="F494" s="20"/>
      <c r="G494" s="20"/>
      <c r="H494" s="17"/>
      <c r="I494" s="17"/>
      <c r="J494" s="20"/>
      <c r="K494" s="19"/>
      <c r="L494" s="21" t="str">
        <f>IF($A494="","",SUMIF(Payments!$B$4:$B$1003,$A494,Payments!$C$4:$C$1003))</f>
        <v/>
      </c>
      <c r="M494" s="21" t="str">
        <f t="shared" si="14"/>
        <v/>
      </c>
      <c r="N494" s="21" t="str">
        <f t="shared" si="15"/>
        <v/>
      </c>
      <c r="O494" s="22" t="str">
        <f>IF(OR($J494="",$B494=""),"",$J494+N(IFERROR(INDEX(Clients!$F$4:$F$203,MATCH($B494,Clients!$A$4:$A$203,0)),"")))</f>
        <v/>
      </c>
      <c r="P494" s="18" t="str">
        <f>IF(OR($O494="",N($M494)&lt;=0),"",MAX(0,Settings!$B$5-$O494))</f>
        <v/>
      </c>
      <c r="Q494" s="18" t="str">
        <f>IF($A494="","",IF(N($P494)&gt;0,"Payment overdue",IF(AND(ISNUMBER($G494),$G494&lt;Settings!$B$5,OR($H494="Lead",$H494="Proposal sent",$H494="In progress",$H494="On hold")),"Deadline passed",IF(AND($K494&lt;&gt;"",N($M494)&lt;=0),IF(N($N494)&gt;0,"Invoices paid","Paid in full"),""))))</f>
        <v/>
      </c>
      <c r="R494" s="17"/>
    </row>
    <row r="495" spans="1:18" x14ac:dyDescent="0.3">
      <c r="A495" s="17"/>
      <c r="B495" s="17"/>
      <c r="C495" s="18" t="str">
        <f>IF($B495="","",IFERROR(INDEX(Clients!$C$4:$C$203,MATCH($B495,Clients!$A$4:$A$203,0)),"")&amp;"")</f>
        <v/>
      </c>
      <c r="D495" s="17"/>
      <c r="E495" s="19"/>
      <c r="F495" s="20"/>
      <c r="G495" s="20"/>
      <c r="H495" s="17"/>
      <c r="I495" s="17"/>
      <c r="J495" s="20"/>
      <c r="K495" s="19"/>
      <c r="L495" s="21" t="str">
        <f>IF($A495="","",SUMIF(Payments!$B$4:$B$1003,$A495,Payments!$C$4:$C$1003))</f>
        <v/>
      </c>
      <c r="M495" s="21" t="str">
        <f t="shared" si="14"/>
        <v/>
      </c>
      <c r="N495" s="21" t="str">
        <f t="shared" si="15"/>
        <v/>
      </c>
      <c r="O495" s="22" t="str">
        <f>IF(OR($J495="",$B495=""),"",$J495+N(IFERROR(INDEX(Clients!$F$4:$F$203,MATCH($B495,Clients!$A$4:$A$203,0)),"")))</f>
        <v/>
      </c>
      <c r="P495" s="18" t="str">
        <f>IF(OR($O495="",N($M495)&lt;=0),"",MAX(0,Settings!$B$5-$O495))</f>
        <v/>
      </c>
      <c r="Q495" s="18" t="str">
        <f>IF($A495="","",IF(N($P495)&gt;0,"Payment overdue",IF(AND(ISNUMBER($G495),$G495&lt;Settings!$B$5,OR($H495="Lead",$H495="Proposal sent",$H495="In progress",$H495="On hold")),"Deadline passed",IF(AND($K495&lt;&gt;"",N($M495)&lt;=0),IF(N($N495)&gt;0,"Invoices paid","Paid in full"),""))))</f>
        <v/>
      </c>
      <c r="R495" s="17"/>
    </row>
    <row r="496" spans="1:18" x14ac:dyDescent="0.3">
      <c r="A496" s="17"/>
      <c r="B496" s="17"/>
      <c r="C496" s="18" t="str">
        <f>IF($B496="","",IFERROR(INDEX(Clients!$C$4:$C$203,MATCH($B496,Clients!$A$4:$A$203,0)),"")&amp;"")</f>
        <v/>
      </c>
      <c r="D496" s="17"/>
      <c r="E496" s="19"/>
      <c r="F496" s="20"/>
      <c r="G496" s="20"/>
      <c r="H496" s="17"/>
      <c r="I496" s="17"/>
      <c r="J496" s="20"/>
      <c r="K496" s="19"/>
      <c r="L496" s="21" t="str">
        <f>IF($A496="","",SUMIF(Payments!$B$4:$B$1003,$A496,Payments!$C$4:$C$1003))</f>
        <v/>
      </c>
      <c r="M496" s="21" t="str">
        <f t="shared" si="14"/>
        <v/>
      </c>
      <c r="N496" s="21" t="str">
        <f t="shared" si="15"/>
        <v/>
      </c>
      <c r="O496" s="22" t="str">
        <f>IF(OR($J496="",$B496=""),"",$J496+N(IFERROR(INDEX(Clients!$F$4:$F$203,MATCH($B496,Clients!$A$4:$A$203,0)),"")))</f>
        <v/>
      </c>
      <c r="P496" s="18" t="str">
        <f>IF(OR($O496="",N($M496)&lt;=0),"",MAX(0,Settings!$B$5-$O496))</f>
        <v/>
      </c>
      <c r="Q496" s="18" t="str">
        <f>IF($A496="","",IF(N($P496)&gt;0,"Payment overdue",IF(AND(ISNUMBER($G496),$G496&lt;Settings!$B$5,OR($H496="Lead",$H496="Proposal sent",$H496="In progress",$H496="On hold")),"Deadline passed",IF(AND($K496&lt;&gt;"",N($M496)&lt;=0),IF(N($N496)&gt;0,"Invoices paid","Paid in full"),""))))</f>
        <v/>
      </c>
      <c r="R496" s="17"/>
    </row>
    <row r="497" spans="1:18" x14ac:dyDescent="0.3">
      <c r="A497" s="17"/>
      <c r="B497" s="17"/>
      <c r="C497" s="18" t="str">
        <f>IF($B497="","",IFERROR(INDEX(Clients!$C$4:$C$203,MATCH($B497,Clients!$A$4:$A$203,0)),"")&amp;"")</f>
        <v/>
      </c>
      <c r="D497" s="17"/>
      <c r="E497" s="19"/>
      <c r="F497" s="20"/>
      <c r="G497" s="20"/>
      <c r="H497" s="17"/>
      <c r="I497" s="17"/>
      <c r="J497" s="20"/>
      <c r="K497" s="19"/>
      <c r="L497" s="21" t="str">
        <f>IF($A497="","",SUMIF(Payments!$B$4:$B$1003,$A497,Payments!$C$4:$C$1003))</f>
        <v/>
      </c>
      <c r="M497" s="21" t="str">
        <f t="shared" si="14"/>
        <v/>
      </c>
      <c r="N497" s="21" t="str">
        <f t="shared" si="15"/>
        <v/>
      </c>
      <c r="O497" s="22" t="str">
        <f>IF(OR($J497="",$B497=""),"",$J497+N(IFERROR(INDEX(Clients!$F$4:$F$203,MATCH($B497,Clients!$A$4:$A$203,0)),"")))</f>
        <v/>
      </c>
      <c r="P497" s="18" t="str">
        <f>IF(OR($O497="",N($M497)&lt;=0),"",MAX(0,Settings!$B$5-$O497))</f>
        <v/>
      </c>
      <c r="Q497" s="18" t="str">
        <f>IF($A497="","",IF(N($P497)&gt;0,"Payment overdue",IF(AND(ISNUMBER($G497),$G497&lt;Settings!$B$5,OR($H497="Lead",$H497="Proposal sent",$H497="In progress",$H497="On hold")),"Deadline passed",IF(AND($K497&lt;&gt;"",N($M497)&lt;=0),IF(N($N497)&gt;0,"Invoices paid","Paid in full"),""))))</f>
        <v/>
      </c>
      <c r="R497" s="17"/>
    </row>
    <row r="498" spans="1:18" x14ac:dyDescent="0.3">
      <c r="A498" s="17"/>
      <c r="B498" s="17"/>
      <c r="C498" s="18" t="str">
        <f>IF($B498="","",IFERROR(INDEX(Clients!$C$4:$C$203,MATCH($B498,Clients!$A$4:$A$203,0)),"")&amp;"")</f>
        <v/>
      </c>
      <c r="D498" s="17"/>
      <c r="E498" s="19"/>
      <c r="F498" s="20"/>
      <c r="G498" s="20"/>
      <c r="H498" s="17"/>
      <c r="I498" s="17"/>
      <c r="J498" s="20"/>
      <c r="K498" s="19"/>
      <c r="L498" s="21" t="str">
        <f>IF($A498="","",SUMIF(Payments!$B$4:$B$1003,$A498,Payments!$C$4:$C$1003))</f>
        <v/>
      </c>
      <c r="M498" s="21" t="str">
        <f t="shared" si="14"/>
        <v/>
      </c>
      <c r="N498" s="21" t="str">
        <f t="shared" si="15"/>
        <v/>
      </c>
      <c r="O498" s="22" t="str">
        <f>IF(OR($J498="",$B498=""),"",$J498+N(IFERROR(INDEX(Clients!$F$4:$F$203,MATCH($B498,Clients!$A$4:$A$203,0)),"")))</f>
        <v/>
      </c>
      <c r="P498" s="18" t="str">
        <f>IF(OR($O498="",N($M498)&lt;=0),"",MAX(0,Settings!$B$5-$O498))</f>
        <v/>
      </c>
      <c r="Q498" s="18" t="str">
        <f>IF($A498="","",IF(N($P498)&gt;0,"Payment overdue",IF(AND(ISNUMBER($G498),$G498&lt;Settings!$B$5,OR($H498="Lead",$H498="Proposal sent",$H498="In progress",$H498="On hold")),"Deadline passed",IF(AND($K498&lt;&gt;"",N($M498)&lt;=0),IF(N($N498)&gt;0,"Invoices paid","Paid in full"),""))))</f>
        <v/>
      </c>
      <c r="R498" s="17"/>
    </row>
    <row r="499" spans="1:18" x14ac:dyDescent="0.3">
      <c r="A499" s="17"/>
      <c r="B499" s="17"/>
      <c r="C499" s="18" t="str">
        <f>IF($B499="","",IFERROR(INDEX(Clients!$C$4:$C$203,MATCH($B499,Clients!$A$4:$A$203,0)),"")&amp;"")</f>
        <v/>
      </c>
      <c r="D499" s="17"/>
      <c r="E499" s="19"/>
      <c r="F499" s="20"/>
      <c r="G499" s="20"/>
      <c r="H499" s="17"/>
      <c r="I499" s="17"/>
      <c r="J499" s="20"/>
      <c r="K499" s="19"/>
      <c r="L499" s="21" t="str">
        <f>IF($A499="","",SUMIF(Payments!$B$4:$B$1003,$A499,Payments!$C$4:$C$1003))</f>
        <v/>
      </c>
      <c r="M499" s="21" t="str">
        <f t="shared" si="14"/>
        <v/>
      </c>
      <c r="N499" s="21" t="str">
        <f t="shared" si="15"/>
        <v/>
      </c>
      <c r="O499" s="22" t="str">
        <f>IF(OR($J499="",$B499=""),"",$J499+N(IFERROR(INDEX(Clients!$F$4:$F$203,MATCH($B499,Clients!$A$4:$A$203,0)),"")))</f>
        <v/>
      </c>
      <c r="P499" s="18" t="str">
        <f>IF(OR($O499="",N($M499)&lt;=0),"",MAX(0,Settings!$B$5-$O499))</f>
        <v/>
      </c>
      <c r="Q499" s="18" t="str">
        <f>IF($A499="","",IF(N($P499)&gt;0,"Payment overdue",IF(AND(ISNUMBER($G499),$G499&lt;Settings!$B$5,OR($H499="Lead",$H499="Proposal sent",$H499="In progress",$H499="On hold")),"Deadline passed",IF(AND($K499&lt;&gt;"",N($M499)&lt;=0),IF(N($N499)&gt;0,"Invoices paid","Paid in full"),""))))</f>
        <v/>
      </c>
      <c r="R499" s="17"/>
    </row>
    <row r="500" spans="1:18" x14ac:dyDescent="0.3">
      <c r="A500" s="17"/>
      <c r="B500" s="17"/>
      <c r="C500" s="18" t="str">
        <f>IF($B500="","",IFERROR(INDEX(Clients!$C$4:$C$203,MATCH($B500,Clients!$A$4:$A$203,0)),"")&amp;"")</f>
        <v/>
      </c>
      <c r="D500" s="17"/>
      <c r="E500" s="19"/>
      <c r="F500" s="20"/>
      <c r="G500" s="20"/>
      <c r="H500" s="17"/>
      <c r="I500" s="17"/>
      <c r="J500" s="20"/>
      <c r="K500" s="19"/>
      <c r="L500" s="21" t="str">
        <f>IF($A500="","",SUMIF(Payments!$B$4:$B$1003,$A500,Payments!$C$4:$C$1003))</f>
        <v/>
      </c>
      <c r="M500" s="21" t="str">
        <f t="shared" si="14"/>
        <v/>
      </c>
      <c r="N500" s="21" t="str">
        <f t="shared" si="15"/>
        <v/>
      </c>
      <c r="O500" s="22" t="str">
        <f>IF(OR($J500="",$B500=""),"",$J500+N(IFERROR(INDEX(Clients!$F$4:$F$203,MATCH($B500,Clients!$A$4:$A$203,0)),"")))</f>
        <v/>
      </c>
      <c r="P500" s="18" t="str">
        <f>IF(OR($O500="",N($M500)&lt;=0),"",MAX(0,Settings!$B$5-$O500))</f>
        <v/>
      </c>
      <c r="Q500" s="18" t="str">
        <f>IF($A500="","",IF(N($P500)&gt;0,"Payment overdue",IF(AND(ISNUMBER($G500),$G500&lt;Settings!$B$5,OR($H500="Lead",$H500="Proposal sent",$H500="In progress",$H500="On hold")),"Deadline passed",IF(AND($K500&lt;&gt;"",N($M500)&lt;=0),IF(N($N500)&gt;0,"Invoices paid","Paid in full"),""))))</f>
        <v/>
      </c>
      <c r="R500" s="17"/>
    </row>
    <row r="501" spans="1:18" x14ac:dyDescent="0.3">
      <c r="A501" s="17"/>
      <c r="B501" s="17"/>
      <c r="C501" s="18" t="str">
        <f>IF($B501="","",IFERROR(INDEX(Clients!$C$4:$C$203,MATCH($B501,Clients!$A$4:$A$203,0)),"")&amp;"")</f>
        <v/>
      </c>
      <c r="D501" s="17"/>
      <c r="E501" s="19"/>
      <c r="F501" s="20"/>
      <c r="G501" s="20"/>
      <c r="H501" s="17"/>
      <c r="I501" s="17"/>
      <c r="J501" s="20"/>
      <c r="K501" s="19"/>
      <c r="L501" s="21" t="str">
        <f>IF($A501="","",SUMIF(Payments!$B$4:$B$1003,$A501,Payments!$C$4:$C$1003))</f>
        <v/>
      </c>
      <c r="M501" s="21" t="str">
        <f t="shared" si="14"/>
        <v/>
      </c>
      <c r="N501" s="21" t="str">
        <f t="shared" si="15"/>
        <v/>
      </c>
      <c r="O501" s="22" t="str">
        <f>IF(OR($J501="",$B501=""),"",$J501+N(IFERROR(INDEX(Clients!$F$4:$F$203,MATCH($B501,Clients!$A$4:$A$203,0)),"")))</f>
        <v/>
      </c>
      <c r="P501" s="18" t="str">
        <f>IF(OR($O501="",N($M501)&lt;=0),"",MAX(0,Settings!$B$5-$O501))</f>
        <v/>
      </c>
      <c r="Q501" s="18" t="str">
        <f>IF($A501="","",IF(N($P501)&gt;0,"Payment overdue",IF(AND(ISNUMBER($G501),$G501&lt;Settings!$B$5,OR($H501="Lead",$H501="Proposal sent",$H501="In progress",$H501="On hold")),"Deadline passed",IF(AND($K501&lt;&gt;"",N($M501)&lt;=0),IF(N($N501)&gt;0,"Invoices paid","Paid in full"),""))))</f>
        <v/>
      </c>
      <c r="R501" s="17"/>
    </row>
    <row r="502" spans="1:18" x14ac:dyDescent="0.3">
      <c r="A502" s="17"/>
      <c r="B502" s="17"/>
      <c r="C502" s="18" t="str">
        <f>IF($B502="","",IFERROR(INDEX(Clients!$C$4:$C$203,MATCH($B502,Clients!$A$4:$A$203,0)),"")&amp;"")</f>
        <v/>
      </c>
      <c r="D502" s="17"/>
      <c r="E502" s="19"/>
      <c r="F502" s="20"/>
      <c r="G502" s="20"/>
      <c r="H502" s="17"/>
      <c r="I502" s="17"/>
      <c r="J502" s="20"/>
      <c r="K502" s="19"/>
      <c r="L502" s="21" t="str">
        <f>IF($A502="","",SUMIF(Payments!$B$4:$B$1003,$A502,Payments!$C$4:$C$1003))</f>
        <v/>
      </c>
      <c r="M502" s="21" t="str">
        <f t="shared" si="14"/>
        <v/>
      </c>
      <c r="N502" s="21" t="str">
        <f t="shared" si="15"/>
        <v/>
      </c>
      <c r="O502" s="22" t="str">
        <f>IF(OR($J502="",$B502=""),"",$J502+N(IFERROR(INDEX(Clients!$F$4:$F$203,MATCH($B502,Clients!$A$4:$A$203,0)),"")))</f>
        <v/>
      </c>
      <c r="P502" s="18" t="str">
        <f>IF(OR($O502="",N($M502)&lt;=0),"",MAX(0,Settings!$B$5-$O502))</f>
        <v/>
      </c>
      <c r="Q502" s="18" t="str">
        <f>IF($A502="","",IF(N($P502)&gt;0,"Payment overdue",IF(AND(ISNUMBER($G502),$G502&lt;Settings!$B$5,OR($H502="Lead",$H502="Proposal sent",$H502="In progress",$H502="On hold")),"Deadline passed",IF(AND($K502&lt;&gt;"",N($M502)&lt;=0),IF(N($N502)&gt;0,"Invoices paid","Paid in full"),""))))</f>
        <v/>
      </c>
      <c r="R502" s="17"/>
    </row>
    <row r="503" spans="1:18" x14ac:dyDescent="0.3">
      <c r="A503" s="17"/>
      <c r="B503" s="17"/>
      <c r="C503" s="18" t="str">
        <f>IF($B503="","",IFERROR(INDEX(Clients!$C$4:$C$203,MATCH($B503,Clients!$A$4:$A$203,0)),"")&amp;"")</f>
        <v/>
      </c>
      <c r="D503" s="17"/>
      <c r="E503" s="19"/>
      <c r="F503" s="20"/>
      <c r="G503" s="20"/>
      <c r="H503" s="17"/>
      <c r="I503" s="17"/>
      <c r="J503" s="20"/>
      <c r="K503" s="19"/>
      <c r="L503" s="21" t="str">
        <f>IF($A503="","",SUMIF(Payments!$B$4:$B$1003,$A503,Payments!$C$4:$C$1003))</f>
        <v/>
      </c>
      <c r="M503" s="21" t="str">
        <f t="shared" si="14"/>
        <v/>
      </c>
      <c r="N503" s="21" t="str">
        <f t="shared" si="15"/>
        <v/>
      </c>
      <c r="O503" s="22" t="str">
        <f>IF(OR($J503="",$B503=""),"",$J503+N(IFERROR(INDEX(Clients!$F$4:$F$203,MATCH($B503,Clients!$A$4:$A$203,0)),"")))</f>
        <v/>
      </c>
      <c r="P503" s="18" t="str">
        <f>IF(OR($O503="",N($M503)&lt;=0),"",MAX(0,Settings!$B$5-$O503))</f>
        <v/>
      </c>
      <c r="Q503" s="18" t="str">
        <f>IF($A503="","",IF(N($P503)&gt;0,"Payment overdue",IF(AND(ISNUMBER($G503),$G503&lt;Settings!$B$5,OR($H503="Lead",$H503="Proposal sent",$H503="In progress",$H503="On hold")),"Deadline passed",IF(AND($K503&lt;&gt;"",N($M503)&lt;=0),IF(N($N503)&gt;0,"Invoices paid","Paid in full"),""))))</f>
        <v/>
      </c>
      <c r="R503" s="17"/>
    </row>
  </sheetData>
  <autoFilter ref="A3:R503" xr:uid="{00000000-0009-0000-0000-000003000000}"/>
  <conditionalFormatting sqref="A4:R503">
    <cfRule type="expression" dxfId="22" priority="5">
      <formula>$H4="Cancelled"</formula>
    </cfRule>
  </conditionalFormatting>
  <conditionalFormatting sqref="F4:G503">
    <cfRule type="expression" dxfId="21" priority="6">
      <formula>DateStyle="DD-MM-YYYY"</formula>
    </cfRule>
    <cfRule type="expression" dxfId="20" priority="7">
      <formula>DateStyle="MM/DD/YYYY"</formula>
    </cfRule>
    <cfRule type="expression" dxfId="19" priority="8">
      <formula>DateStyle="YYYY-MM-DD"</formula>
    </cfRule>
    <cfRule type="expression" dxfId="18" priority="9">
      <formula>DateStyle="DD MMM YYYY"</formula>
    </cfRule>
  </conditionalFormatting>
  <conditionalFormatting sqref="J4:J503">
    <cfRule type="expression" dxfId="17" priority="10">
      <formula>DateStyle="DD-MM-YYYY"</formula>
    </cfRule>
    <cfRule type="expression" dxfId="16" priority="11">
      <formula>DateStyle="MM/DD/YYYY"</formula>
    </cfRule>
    <cfRule type="expression" dxfId="15" priority="12">
      <formula>DateStyle="YYYY-MM-DD"</formula>
    </cfRule>
    <cfRule type="expression" dxfId="14" priority="13">
      <formula>DateStyle="DD MMM YYYY"</formula>
    </cfRule>
  </conditionalFormatting>
  <conditionalFormatting sqref="O4:O503">
    <cfRule type="expression" dxfId="13" priority="14">
      <formula>DateStyle="DD-MM-YYYY"</formula>
    </cfRule>
    <cfRule type="expression" dxfId="12" priority="15">
      <formula>DateStyle="MM/DD/YYYY"</formula>
    </cfRule>
    <cfRule type="expression" dxfId="11" priority="16">
      <formula>DateStyle="YYYY-MM-DD"</formula>
    </cfRule>
    <cfRule type="expression" dxfId="10" priority="17">
      <formula>DateStyle="DD MMM YYYY"</formula>
    </cfRule>
  </conditionalFormatting>
  <conditionalFormatting sqref="Q4:Q503">
    <cfRule type="cellIs" dxfId="9" priority="1" operator="equal">
      <formula>"Payment overdue"</formula>
    </cfRule>
    <cfRule type="cellIs" dxfId="8" priority="2" operator="equal">
      <formula>"Deadline passed"</formula>
    </cfRule>
    <cfRule type="cellIs" dxfId="7" priority="3" operator="equal">
      <formula>"Paid in full"</formula>
    </cfRule>
    <cfRule type="cellIs" dxfId="6" priority="4" operator="equal">
      <formula>"Invoices paid"</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3">
        <x14:dataValidation type="list" allowBlank="1" showInputMessage="1" promptTitle="Pick from the list" prompt="Pick a client from the Clients sheet" xr:uid="{00000000-0002-0000-0300-000000000000}">
          <x14:formula1>
            <xm:f>Clients!$A$4:$A$203</xm:f>
          </x14:formula1>
          <xm:sqref>B4:B503</xm:sqref>
        </x14:dataValidation>
        <x14:dataValidation type="list" allowBlank="1" xr:uid="{00000000-0002-0000-0300-000001000000}">
          <x14:formula1>
            <xm:f>Lists!$E$1:$E$4</xm:f>
          </x14:formula1>
          <xm:sqref>D4:D503</xm:sqref>
        </x14:dataValidation>
        <x14:dataValidation type="list" allowBlank="1" xr:uid="{00000000-0002-0000-0300-000002000000}">
          <x14:formula1>
            <xm:f>Lists!$D$1:$D$7</xm:f>
          </x14:formula1>
          <xm:sqref>H4:H503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003"/>
  <sheetViews>
    <sheetView showGridLines="0" workbookViewId="0">
      <pane ySplit="3" topLeftCell="A4" activePane="bottomLeft" state="frozen"/>
      <selection pane="bottomLeft"/>
    </sheetView>
  </sheetViews>
  <sheetFormatPr defaultRowHeight="14.4" x14ac:dyDescent="0.3"/>
  <cols>
    <col min="1" max="1" width="12" customWidth="1"/>
    <col min="2" max="2" width="28" customWidth="1"/>
    <col min="3" max="3" width="14" customWidth="1"/>
    <col min="4" max="4" width="20" customWidth="1"/>
    <col min="5" max="5" width="30" customWidth="1"/>
    <col min="6" max="6" width="26" customWidth="1"/>
  </cols>
  <sheetData>
    <row r="1" spans="1:6" ht="25.95" customHeight="1" x14ac:dyDescent="0.4">
      <c r="A1" s="1" t="s">
        <v>103</v>
      </c>
    </row>
    <row r="2" spans="1:6" x14ac:dyDescent="0.3">
      <c r="A2" s="2" t="s">
        <v>104</v>
      </c>
    </row>
    <row r="3" spans="1:6" ht="31.95" customHeight="1" x14ac:dyDescent="0.3">
      <c r="A3" s="16" t="s">
        <v>105</v>
      </c>
      <c r="B3" s="16" t="s">
        <v>67</v>
      </c>
      <c r="C3" s="16" t="s">
        <v>106</v>
      </c>
      <c r="D3" s="16" t="s">
        <v>107</v>
      </c>
      <c r="E3" s="16" t="s">
        <v>108</v>
      </c>
      <c r="F3" s="16" t="s">
        <v>34</v>
      </c>
    </row>
    <row r="4" spans="1:6" x14ac:dyDescent="0.3">
      <c r="A4" s="20">
        <v>46270</v>
      </c>
      <c r="B4" s="17" t="s">
        <v>83</v>
      </c>
      <c r="C4" s="19">
        <v>3200</v>
      </c>
      <c r="D4" s="17" t="s">
        <v>109</v>
      </c>
      <c r="E4" s="17" t="s">
        <v>110</v>
      </c>
      <c r="F4" s="18" t="str">
        <f>IF($B4="","",IFERROR(INDEX(Projects!$B$4:$B$503,MATCH($B4,Projects!$A$4:$A$503,0))&amp;"","Project not found"))</f>
        <v>Northwind Labs</v>
      </c>
    </row>
    <row r="5" spans="1:6" x14ac:dyDescent="0.3">
      <c r="A5" s="20">
        <v>46280</v>
      </c>
      <c r="B5" s="17" t="s">
        <v>95</v>
      </c>
      <c r="C5" s="19">
        <v>4400</v>
      </c>
      <c r="D5" s="17" t="s">
        <v>109</v>
      </c>
      <c r="E5" s="17" t="s">
        <v>111</v>
      </c>
      <c r="F5" s="18" t="str">
        <f>IF($B5="","",IFERROR(INDEX(Projects!$B$4:$B$503,MATCH($B5,Projects!$A$4:$A$503,0))&amp;"","Project not found"))</f>
        <v>Desert Rose Events</v>
      </c>
    </row>
    <row r="6" spans="1:6" x14ac:dyDescent="0.3">
      <c r="A6" s="20">
        <v>46298</v>
      </c>
      <c r="B6" s="17" t="s">
        <v>95</v>
      </c>
      <c r="C6" s="19">
        <v>4400</v>
      </c>
      <c r="D6" s="17" t="s">
        <v>109</v>
      </c>
      <c r="E6" s="17" t="s">
        <v>112</v>
      </c>
      <c r="F6" s="18" t="str">
        <f>IF($B6="","",IFERROR(INDEX(Projects!$B$4:$B$503,MATCH($B6,Projects!$A$4:$A$503,0))&amp;"","Project not found"))</f>
        <v>Desert Rose Events</v>
      </c>
    </row>
    <row r="7" spans="1:6" x14ac:dyDescent="0.3">
      <c r="A7" s="20">
        <v>46316</v>
      </c>
      <c r="B7" s="17" t="s">
        <v>89</v>
      </c>
      <c r="C7" s="19">
        <v>600</v>
      </c>
      <c r="D7" s="17" t="s">
        <v>113</v>
      </c>
      <c r="E7" s="17" t="s">
        <v>114</v>
      </c>
      <c r="F7" s="18" t="str">
        <f>IF($B7="","",IFERROR(INDEX(Projects!$B$4:$B$503,MATCH($B7,Projects!$A$4:$A$503,0))&amp;"","Project not found"))</f>
        <v>Brightside Media</v>
      </c>
    </row>
    <row r="8" spans="1:6" x14ac:dyDescent="0.3">
      <c r="A8" s="20">
        <v>46324</v>
      </c>
      <c r="B8" s="17" t="s">
        <v>92</v>
      </c>
      <c r="C8" s="19">
        <v>1200</v>
      </c>
      <c r="D8" s="17" t="s">
        <v>109</v>
      </c>
      <c r="E8" s="17" t="s">
        <v>115</v>
      </c>
      <c r="F8" s="18" t="str">
        <f>IF($B8="","",IFERROR(INDEX(Projects!$B$4:$B$503,MATCH($B8,Projects!$A$4:$A$503,0))&amp;"","Project not found"))</f>
        <v>Kaufmann GmbH</v>
      </c>
    </row>
    <row r="9" spans="1:6" x14ac:dyDescent="0.3">
      <c r="A9" s="20"/>
      <c r="B9" s="17"/>
      <c r="C9" s="19"/>
      <c r="D9" s="17"/>
      <c r="E9" s="17"/>
      <c r="F9" s="18" t="str">
        <f>IF($B9="","",IFERROR(INDEX(Projects!$B$4:$B$503,MATCH($B9,Projects!$A$4:$A$503,0))&amp;"","Project not found"))</f>
        <v/>
      </c>
    </row>
    <row r="10" spans="1:6" x14ac:dyDescent="0.3">
      <c r="A10" s="20"/>
      <c r="B10" s="17"/>
      <c r="C10" s="19"/>
      <c r="D10" s="17"/>
      <c r="E10" s="17"/>
      <c r="F10" s="18" t="str">
        <f>IF($B10="","",IFERROR(INDEX(Projects!$B$4:$B$503,MATCH($B10,Projects!$A$4:$A$503,0))&amp;"","Project not found"))</f>
        <v/>
      </c>
    </row>
    <row r="11" spans="1:6" x14ac:dyDescent="0.3">
      <c r="A11" s="20"/>
      <c r="B11" s="17"/>
      <c r="C11" s="19"/>
      <c r="D11" s="17"/>
      <c r="E11" s="17"/>
      <c r="F11" s="18" t="str">
        <f>IF($B11="","",IFERROR(INDEX(Projects!$B$4:$B$503,MATCH($B11,Projects!$A$4:$A$503,0))&amp;"","Project not found"))</f>
        <v/>
      </c>
    </row>
    <row r="12" spans="1:6" x14ac:dyDescent="0.3">
      <c r="A12" s="20"/>
      <c r="B12" s="17"/>
      <c r="C12" s="19"/>
      <c r="D12" s="17"/>
      <c r="E12" s="17"/>
      <c r="F12" s="18" t="str">
        <f>IF($B12="","",IFERROR(INDEX(Projects!$B$4:$B$503,MATCH($B12,Projects!$A$4:$A$503,0))&amp;"","Project not found"))</f>
        <v/>
      </c>
    </row>
    <row r="13" spans="1:6" x14ac:dyDescent="0.3">
      <c r="A13" s="20"/>
      <c r="B13" s="17"/>
      <c r="C13" s="19"/>
      <c r="D13" s="17"/>
      <c r="E13" s="17"/>
      <c r="F13" s="18" t="str">
        <f>IF($B13="","",IFERROR(INDEX(Projects!$B$4:$B$503,MATCH($B13,Projects!$A$4:$A$503,0))&amp;"","Project not found"))</f>
        <v/>
      </c>
    </row>
    <row r="14" spans="1:6" x14ac:dyDescent="0.3">
      <c r="A14" s="20"/>
      <c r="B14" s="17"/>
      <c r="C14" s="19"/>
      <c r="D14" s="17"/>
      <c r="E14" s="17"/>
      <c r="F14" s="18" t="str">
        <f>IF($B14="","",IFERROR(INDEX(Projects!$B$4:$B$503,MATCH($B14,Projects!$A$4:$A$503,0))&amp;"","Project not found"))</f>
        <v/>
      </c>
    </row>
    <row r="15" spans="1:6" x14ac:dyDescent="0.3">
      <c r="A15" s="20"/>
      <c r="B15" s="17"/>
      <c r="C15" s="19"/>
      <c r="D15" s="17"/>
      <c r="E15" s="17"/>
      <c r="F15" s="18" t="str">
        <f>IF($B15="","",IFERROR(INDEX(Projects!$B$4:$B$503,MATCH($B15,Projects!$A$4:$A$503,0))&amp;"","Project not found"))</f>
        <v/>
      </c>
    </row>
    <row r="16" spans="1:6" x14ac:dyDescent="0.3">
      <c r="A16" s="20"/>
      <c r="B16" s="17"/>
      <c r="C16" s="19"/>
      <c r="D16" s="17"/>
      <c r="E16" s="17"/>
      <c r="F16" s="18" t="str">
        <f>IF($B16="","",IFERROR(INDEX(Projects!$B$4:$B$503,MATCH($B16,Projects!$A$4:$A$503,0))&amp;"","Project not found"))</f>
        <v/>
      </c>
    </row>
    <row r="17" spans="1:6" x14ac:dyDescent="0.3">
      <c r="A17" s="20"/>
      <c r="B17" s="17"/>
      <c r="C17" s="19"/>
      <c r="D17" s="17"/>
      <c r="E17" s="17"/>
      <c r="F17" s="18" t="str">
        <f>IF($B17="","",IFERROR(INDEX(Projects!$B$4:$B$503,MATCH($B17,Projects!$A$4:$A$503,0))&amp;"","Project not found"))</f>
        <v/>
      </c>
    </row>
    <row r="18" spans="1:6" x14ac:dyDescent="0.3">
      <c r="A18" s="20"/>
      <c r="B18" s="17"/>
      <c r="C18" s="19"/>
      <c r="D18" s="17"/>
      <c r="E18" s="17"/>
      <c r="F18" s="18" t="str">
        <f>IF($B18="","",IFERROR(INDEX(Projects!$B$4:$B$503,MATCH($B18,Projects!$A$4:$A$503,0))&amp;"","Project not found"))</f>
        <v/>
      </c>
    </row>
    <row r="19" spans="1:6" x14ac:dyDescent="0.3">
      <c r="A19" s="20"/>
      <c r="B19" s="17"/>
      <c r="C19" s="19"/>
      <c r="D19" s="17"/>
      <c r="E19" s="17"/>
      <c r="F19" s="18" t="str">
        <f>IF($B19="","",IFERROR(INDEX(Projects!$B$4:$B$503,MATCH($B19,Projects!$A$4:$A$503,0))&amp;"","Project not found"))</f>
        <v/>
      </c>
    </row>
    <row r="20" spans="1:6" x14ac:dyDescent="0.3">
      <c r="A20" s="20"/>
      <c r="B20" s="17"/>
      <c r="C20" s="19"/>
      <c r="D20" s="17"/>
      <c r="E20" s="17"/>
      <c r="F20" s="18" t="str">
        <f>IF($B20="","",IFERROR(INDEX(Projects!$B$4:$B$503,MATCH($B20,Projects!$A$4:$A$503,0))&amp;"","Project not found"))</f>
        <v/>
      </c>
    </row>
    <row r="21" spans="1:6" x14ac:dyDescent="0.3">
      <c r="A21" s="20"/>
      <c r="B21" s="17"/>
      <c r="C21" s="19"/>
      <c r="D21" s="17"/>
      <c r="E21" s="17"/>
      <c r="F21" s="18" t="str">
        <f>IF($B21="","",IFERROR(INDEX(Projects!$B$4:$B$503,MATCH($B21,Projects!$A$4:$A$503,0))&amp;"","Project not found"))</f>
        <v/>
      </c>
    </row>
    <row r="22" spans="1:6" x14ac:dyDescent="0.3">
      <c r="A22" s="20"/>
      <c r="B22" s="17"/>
      <c r="C22" s="19"/>
      <c r="D22" s="17"/>
      <c r="E22" s="17"/>
      <c r="F22" s="18" t="str">
        <f>IF($B22="","",IFERROR(INDEX(Projects!$B$4:$B$503,MATCH($B22,Projects!$A$4:$A$503,0))&amp;"","Project not found"))</f>
        <v/>
      </c>
    </row>
    <row r="23" spans="1:6" x14ac:dyDescent="0.3">
      <c r="A23" s="20"/>
      <c r="B23" s="17"/>
      <c r="C23" s="19"/>
      <c r="D23" s="17"/>
      <c r="E23" s="17"/>
      <c r="F23" s="18" t="str">
        <f>IF($B23="","",IFERROR(INDEX(Projects!$B$4:$B$503,MATCH($B23,Projects!$A$4:$A$503,0))&amp;"","Project not found"))</f>
        <v/>
      </c>
    </row>
    <row r="24" spans="1:6" x14ac:dyDescent="0.3">
      <c r="A24" s="20"/>
      <c r="B24" s="17"/>
      <c r="C24" s="19"/>
      <c r="D24" s="17"/>
      <c r="E24" s="17"/>
      <c r="F24" s="18" t="str">
        <f>IF($B24="","",IFERROR(INDEX(Projects!$B$4:$B$503,MATCH($B24,Projects!$A$4:$A$503,0))&amp;"","Project not found"))</f>
        <v/>
      </c>
    </row>
    <row r="25" spans="1:6" x14ac:dyDescent="0.3">
      <c r="A25" s="20"/>
      <c r="B25" s="17"/>
      <c r="C25" s="19"/>
      <c r="D25" s="17"/>
      <c r="E25" s="17"/>
      <c r="F25" s="18" t="str">
        <f>IF($B25="","",IFERROR(INDEX(Projects!$B$4:$B$503,MATCH($B25,Projects!$A$4:$A$503,0))&amp;"","Project not found"))</f>
        <v/>
      </c>
    </row>
    <row r="26" spans="1:6" x14ac:dyDescent="0.3">
      <c r="A26" s="20"/>
      <c r="B26" s="17"/>
      <c r="C26" s="19"/>
      <c r="D26" s="17"/>
      <c r="E26" s="17"/>
      <c r="F26" s="18" t="str">
        <f>IF($B26="","",IFERROR(INDEX(Projects!$B$4:$B$503,MATCH($B26,Projects!$A$4:$A$503,0))&amp;"","Project not found"))</f>
        <v/>
      </c>
    </row>
    <row r="27" spans="1:6" x14ac:dyDescent="0.3">
      <c r="A27" s="20"/>
      <c r="B27" s="17"/>
      <c r="C27" s="19"/>
      <c r="D27" s="17"/>
      <c r="E27" s="17"/>
      <c r="F27" s="18" t="str">
        <f>IF($B27="","",IFERROR(INDEX(Projects!$B$4:$B$503,MATCH($B27,Projects!$A$4:$A$503,0))&amp;"","Project not found"))</f>
        <v/>
      </c>
    </row>
    <row r="28" spans="1:6" x14ac:dyDescent="0.3">
      <c r="A28" s="20"/>
      <c r="B28" s="17"/>
      <c r="C28" s="19"/>
      <c r="D28" s="17"/>
      <c r="E28" s="17"/>
      <c r="F28" s="18" t="str">
        <f>IF($B28="","",IFERROR(INDEX(Projects!$B$4:$B$503,MATCH($B28,Projects!$A$4:$A$503,0))&amp;"","Project not found"))</f>
        <v/>
      </c>
    </row>
    <row r="29" spans="1:6" x14ac:dyDescent="0.3">
      <c r="A29" s="20"/>
      <c r="B29" s="17"/>
      <c r="C29" s="19"/>
      <c r="D29" s="17"/>
      <c r="E29" s="17"/>
      <c r="F29" s="18" t="str">
        <f>IF($B29="","",IFERROR(INDEX(Projects!$B$4:$B$503,MATCH($B29,Projects!$A$4:$A$503,0))&amp;"","Project not found"))</f>
        <v/>
      </c>
    </row>
    <row r="30" spans="1:6" x14ac:dyDescent="0.3">
      <c r="A30" s="20"/>
      <c r="B30" s="17"/>
      <c r="C30" s="19"/>
      <c r="D30" s="17"/>
      <c r="E30" s="17"/>
      <c r="F30" s="18" t="str">
        <f>IF($B30="","",IFERROR(INDEX(Projects!$B$4:$B$503,MATCH($B30,Projects!$A$4:$A$503,0))&amp;"","Project not found"))</f>
        <v/>
      </c>
    </row>
    <row r="31" spans="1:6" x14ac:dyDescent="0.3">
      <c r="A31" s="20"/>
      <c r="B31" s="17"/>
      <c r="C31" s="19"/>
      <c r="D31" s="17"/>
      <c r="E31" s="17"/>
      <c r="F31" s="18" t="str">
        <f>IF($B31="","",IFERROR(INDEX(Projects!$B$4:$B$503,MATCH($B31,Projects!$A$4:$A$503,0))&amp;"","Project not found"))</f>
        <v/>
      </c>
    </row>
    <row r="32" spans="1:6" x14ac:dyDescent="0.3">
      <c r="A32" s="20"/>
      <c r="B32" s="17"/>
      <c r="C32" s="19"/>
      <c r="D32" s="17"/>
      <c r="E32" s="17"/>
      <c r="F32" s="18" t="str">
        <f>IF($B32="","",IFERROR(INDEX(Projects!$B$4:$B$503,MATCH($B32,Projects!$A$4:$A$503,0))&amp;"","Project not found"))</f>
        <v/>
      </c>
    </row>
    <row r="33" spans="1:6" x14ac:dyDescent="0.3">
      <c r="A33" s="20"/>
      <c r="B33" s="17"/>
      <c r="C33" s="19"/>
      <c r="D33" s="17"/>
      <c r="E33" s="17"/>
      <c r="F33" s="18" t="str">
        <f>IF($B33="","",IFERROR(INDEX(Projects!$B$4:$B$503,MATCH($B33,Projects!$A$4:$A$503,0))&amp;"","Project not found"))</f>
        <v/>
      </c>
    </row>
    <row r="34" spans="1:6" x14ac:dyDescent="0.3">
      <c r="A34" s="20"/>
      <c r="B34" s="17"/>
      <c r="C34" s="19"/>
      <c r="D34" s="17"/>
      <c r="E34" s="17"/>
      <c r="F34" s="18" t="str">
        <f>IF($B34="","",IFERROR(INDEX(Projects!$B$4:$B$503,MATCH($B34,Projects!$A$4:$A$503,0))&amp;"","Project not found"))</f>
        <v/>
      </c>
    </row>
    <row r="35" spans="1:6" x14ac:dyDescent="0.3">
      <c r="A35" s="20"/>
      <c r="B35" s="17"/>
      <c r="C35" s="19"/>
      <c r="D35" s="17"/>
      <c r="E35" s="17"/>
      <c r="F35" s="18" t="str">
        <f>IF($B35="","",IFERROR(INDEX(Projects!$B$4:$B$503,MATCH($B35,Projects!$A$4:$A$503,0))&amp;"","Project not found"))</f>
        <v/>
      </c>
    </row>
    <row r="36" spans="1:6" x14ac:dyDescent="0.3">
      <c r="A36" s="20"/>
      <c r="B36" s="17"/>
      <c r="C36" s="19"/>
      <c r="D36" s="17"/>
      <c r="E36" s="17"/>
      <c r="F36" s="18" t="str">
        <f>IF($B36="","",IFERROR(INDEX(Projects!$B$4:$B$503,MATCH($B36,Projects!$A$4:$A$503,0))&amp;"","Project not found"))</f>
        <v/>
      </c>
    </row>
    <row r="37" spans="1:6" x14ac:dyDescent="0.3">
      <c r="A37" s="20"/>
      <c r="B37" s="17"/>
      <c r="C37" s="19"/>
      <c r="D37" s="17"/>
      <c r="E37" s="17"/>
      <c r="F37" s="18" t="str">
        <f>IF($B37="","",IFERROR(INDEX(Projects!$B$4:$B$503,MATCH($B37,Projects!$A$4:$A$503,0))&amp;"","Project not found"))</f>
        <v/>
      </c>
    </row>
    <row r="38" spans="1:6" x14ac:dyDescent="0.3">
      <c r="A38" s="20"/>
      <c r="B38" s="17"/>
      <c r="C38" s="19"/>
      <c r="D38" s="17"/>
      <c r="E38" s="17"/>
      <c r="F38" s="18" t="str">
        <f>IF($B38="","",IFERROR(INDEX(Projects!$B$4:$B$503,MATCH($B38,Projects!$A$4:$A$503,0))&amp;"","Project not found"))</f>
        <v/>
      </c>
    </row>
    <row r="39" spans="1:6" x14ac:dyDescent="0.3">
      <c r="A39" s="20"/>
      <c r="B39" s="17"/>
      <c r="C39" s="19"/>
      <c r="D39" s="17"/>
      <c r="E39" s="17"/>
      <c r="F39" s="18" t="str">
        <f>IF($B39="","",IFERROR(INDEX(Projects!$B$4:$B$503,MATCH($B39,Projects!$A$4:$A$503,0))&amp;"","Project not found"))</f>
        <v/>
      </c>
    </row>
    <row r="40" spans="1:6" x14ac:dyDescent="0.3">
      <c r="A40" s="20"/>
      <c r="B40" s="17"/>
      <c r="C40" s="19"/>
      <c r="D40" s="17"/>
      <c r="E40" s="17"/>
      <c r="F40" s="18" t="str">
        <f>IF($B40="","",IFERROR(INDEX(Projects!$B$4:$B$503,MATCH($B40,Projects!$A$4:$A$503,0))&amp;"","Project not found"))</f>
        <v/>
      </c>
    </row>
    <row r="41" spans="1:6" x14ac:dyDescent="0.3">
      <c r="A41" s="20"/>
      <c r="B41" s="17"/>
      <c r="C41" s="19"/>
      <c r="D41" s="17"/>
      <c r="E41" s="17"/>
      <c r="F41" s="18" t="str">
        <f>IF($B41="","",IFERROR(INDEX(Projects!$B$4:$B$503,MATCH($B41,Projects!$A$4:$A$503,0))&amp;"","Project not found"))</f>
        <v/>
      </c>
    </row>
    <row r="42" spans="1:6" x14ac:dyDescent="0.3">
      <c r="A42" s="20"/>
      <c r="B42" s="17"/>
      <c r="C42" s="19"/>
      <c r="D42" s="17"/>
      <c r="E42" s="17"/>
      <c r="F42" s="18" t="str">
        <f>IF($B42="","",IFERROR(INDEX(Projects!$B$4:$B$503,MATCH($B42,Projects!$A$4:$A$503,0))&amp;"","Project not found"))</f>
        <v/>
      </c>
    </row>
    <row r="43" spans="1:6" x14ac:dyDescent="0.3">
      <c r="A43" s="20"/>
      <c r="B43" s="17"/>
      <c r="C43" s="19"/>
      <c r="D43" s="17"/>
      <c r="E43" s="17"/>
      <c r="F43" s="18" t="str">
        <f>IF($B43="","",IFERROR(INDEX(Projects!$B$4:$B$503,MATCH($B43,Projects!$A$4:$A$503,0))&amp;"","Project not found"))</f>
        <v/>
      </c>
    </row>
    <row r="44" spans="1:6" x14ac:dyDescent="0.3">
      <c r="A44" s="20"/>
      <c r="B44" s="17"/>
      <c r="C44" s="19"/>
      <c r="D44" s="17"/>
      <c r="E44" s="17"/>
      <c r="F44" s="18" t="str">
        <f>IF($B44="","",IFERROR(INDEX(Projects!$B$4:$B$503,MATCH($B44,Projects!$A$4:$A$503,0))&amp;"","Project not found"))</f>
        <v/>
      </c>
    </row>
    <row r="45" spans="1:6" x14ac:dyDescent="0.3">
      <c r="A45" s="20"/>
      <c r="B45" s="17"/>
      <c r="C45" s="19"/>
      <c r="D45" s="17"/>
      <c r="E45" s="17"/>
      <c r="F45" s="18" t="str">
        <f>IF($B45="","",IFERROR(INDEX(Projects!$B$4:$B$503,MATCH($B45,Projects!$A$4:$A$503,0))&amp;"","Project not found"))</f>
        <v/>
      </c>
    </row>
    <row r="46" spans="1:6" x14ac:dyDescent="0.3">
      <c r="A46" s="20"/>
      <c r="B46" s="17"/>
      <c r="C46" s="19"/>
      <c r="D46" s="17"/>
      <c r="E46" s="17"/>
      <c r="F46" s="18" t="str">
        <f>IF($B46="","",IFERROR(INDEX(Projects!$B$4:$B$503,MATCH($B46,Projects!$A$4:$A$503,0))&amp;"","Project not found"))</f>
        <v/>
      </c>
    </row>
    <row r="47" spans="1:6" x14ac:dyDescent="0.3">
      <c r="A47" s="20"/>
      <c r="B47" s="17"/>
      <c r="C47" s="19"/>
      <c r="D47" s="17"/>
      <c r="E47" s="17"/>
      <c r="F47" s="18" t="str">
        <f>IF($B47="","",IFERROR(INDEX(Projects!$B$4:$B$503,MATCH($B47,Projects!$A$4:$A$503,0))&amp;"","Project not found"))</f>
        <v/>
      </c>
    </row>
    <row r="48" spans="1:6" x14ac:dyDescent="0.3">
      <c r="A48" s="20"/>
      <c r="B48" s="17"/>
      <c r="C48" s="19"/>
      <c r="D48" s="17"/>
      <c r="E48" s="17"/>
      <c r="F48" s="18" t="str">
        <f>IF($B48="","",IFERROR(INDEX(Projects!$B$4:$B$503,MATCH($B48,Projects!$A$4:$A$503,0))&amp;"","Project not found"))</f>
        <v/>
      </c>
    </row>
    <row r="49" spans="1:6" x14ac:dyDescent="0.3">
      <c r="A49" s="20"/>
      <c r="B49" s="17"/>
      <c r="C49" s="19"/>
      <c r="D49" s="17"/>
      <c r="E49" s="17"/>
      <c r="F49" s="18" t="str">
        <f>IF($B49="","",IFERROR(INDEX(Projects!$B$4:$B$503,MATCH($B49,Projects!$A$4:$A$503,0))&amp;"","Project not found"))</f>
        <v/>
      </c>
    </row>
    <row r="50" spans="1:6" x14ac:dyDescent="0.3">
      <c r="A50" s="20"/>
      <c r="B50" s="17"/>
      <c r="C50" s="19"/>
      <c r="D50" s="17"/>
      <c r="E50" s="17"/>
      <c r="F50" s="18" t="str">
        <f>IF($B50="","",IFERROR(INDEX(Projects!$B$4:$B$503,MATCH($B50,Projects!$A$4:$A$503,0))&amp;"","Project not found"))</f>
        <v/>
      </c>
    </row>
    <row r="51" spans="1:6" x14ac:dyDescent="0.3">
      <c r="A51" s="20"/>
      <c r="B51" s="17"/>
      <c r="C51" s="19"/>
      <c r="D51" s="17"/>
      <c r="E51" s="17"/>
      <c r="F51" s="18" t="str">
        <f>IF($B51="","",IFERROR(INDEX(Projects!$B$4:$B$503,MATCH($B51,Projects!$A$4:$A$503,0))&amp;"","Project not found"))</f>
        <v/>
      </c>
    </row>
    <row r="52" spans="1:6" x14ac:dyDescent="0.3">
      <c r="A52" s="20"/>
      <c r="B52" s="17"/>
      <c r="C52" s="19"/>
      <c r="D52" s="17"/>
      <c r="E52" s="17"/>
      <c r="F52" s="18" t="str">
        <f>IF($B52="","",IFERROR(INDEX(Projects!$B$4:$B$503,MATCH($B52,Projects!$A$4:$A$503,0))&amp;"","Project not found"))</f>
        <v/>
      </c>
    </row>
    <row r="53" spans="1:6" x14ac:dyDescent="0.3">
      <c r="A53" s="20"/>
      <c r="B53" s="17"/>
      <c r="C53" s="19"/>
      <c r="D53" s="17"/>
      <c r="E53" s="17"/>
      <c r="F53" s="18" t="str">
        <f>IF($B53="","",IFERROR(INDEX(Projects!$B$4:$B$503,MATCH($B53,Projects!$A$4:$A$503,0))&amp;"","Project not found"))</f>
        <v/>
      </c>
    </row>
    <row r="54" spans="1:6" x14ac:dyDescent="0.3">
      <c r="A54" s="20"/>
      <c r="B54" s="17"/>
      <c r="C54" s="19"/>
      <c r="D54" s="17"/>
      <c r="E54" s="17"/>
      <c r="F54" s="18" t="str">
        <f>IF($B54="","",IFERROR(INDEX(Projects!$B$4:$B$503,MATCH($B54,Projects!$A$4:$A$503,0))&amp;"","Project not found"))</f>
        <v/>
      </c>
    </row>
    <row r="55" spans="1:6" x14ac:dyDescent="0.3">
      <c r="A55" s="20"/>
      <c r="B55" s="17"/>
      <c r="C55" s="19"/>
      <c r="D55" s="17"/>
      <c r="E55" s="17"/>
      <c r="F55" s="18" t="str">
        <f>IF($B55="","",IFERROR(INDEX(Projects!$B$4:$B$503,MATCH($B55,Projects!$A$4:$A$503,0))&amp;"","Project not found"))</f>
        <v/>
      </c>
    </row>
    <row r="56" spans="1:6" x14ac:dyDescent="0.3">
      <c r="A56" s="20"/>
      <c r="B56" s="17"/>
      <c r="C56" s="19"/>
      <c r="D56" s="17"/>
      <c r="E56" s="17"/>
      <c r="F56" s="18" t="str">
        <f>IF($B56="","",IFERROR(INDEX(Projects!$B$4:$B$503,MATCH($B56,Projects!$A$4:$A$503,0))&amp;"","Project not found"))</f>
        <v/>
      </c>
    </row>
    <row r="57" spans="1:6" x14ac:dyDescent="0.3">
      <c r="A57" s="20"/>
      <c r="B57" s="17"/>
      <c r="C57" s="19"/>
      <c r="D57" s="17"/>
      <c r="E57" s="17"/>
      <c r="F57" s="18" t="str">
        <f>IF($B57="","",IFERROR(INDEX(Projects!$B$4:$B$503,MATCH($B57,Projects!$A$4:$A$503,0))&amp;"","Project not found"))</f>
        <v/>
      </c>
    </row>
    <row r="58" spans="1:6" x14ac:dyDescent="0.3">
      <c r="A58" s="20"/>
      <c r="B58" s="17"/>
      <c r="C58" s="19"/>
      <c r="D58" s="17"/>
      <c r="E58" s="17"/>
      <c r="F58" s="18" t="str">
        <f>IF($B58="","",IFERROR(INDEX(Projects!$B$4:$B$503,MATCH($B58,Projects!$A$4:$A$503,0))&amp;"","Project not found"))</f>
        <v/>
      </c>
    </row>
    <row r="59" spans="1:6" x14ac:dyDescent="0.3">
      <c r="A59" s="20"/>
      <c r="B59" s="17"/>
      <c r="C59" s="19"/>
      <c r="D59" s="17"/>
      <c r="E59" s="17"/>
      <c r="F59" s="18" t="str">
        <f>IF($B59="","",IFERROR(INDEX(Projects!$B$4:$B$503,MATCH($B59,Projects!$A$4:$A$503,0))&amp;"","Project not found"))</f>
        <v/>
      </c>
    </row>
    <row r="60" spans="1:6" x14ac:dyDescent="0.3">
      <c r="A60" s="20"/>
      <c r="B60" s="17"/>
      <c r="C60" s="19"/>
      <c r="D60" s="17"/>
      <c r="E60" s="17"/>
      <c r="F60" s="18" t="str">
        <f>IF($B60="","",IFERROR(INDEX(Projects!$B$4:$B$503,MATCH($B60,Projects!$A$4:$A$503,0))&amp;"","Project not found"))</f>
        <v/>
      </c>
    </row>
    <row r="61" spans="1:6" x14ac:dyDescent="0.3">
      <c r="A61" s="20"/>
      <c r="B61" s="17"/>
      <c r="C61" s="19"/>
      <c r="D61" s="17"/>
      <c r="E61" s="17"/>
      <c r="F61" s="18" t="str">
        <f>IF($B61="","",IFERROR(INDEX(Projects!$B$4:$B$503,MATCH($B61,Projects!$A$4:$A$503,0))&amp;"","Project not found"))</f>
        <v/>
      </c>
    </row>
    <row r="62" spans="1:6" x14ac:dyDescent="0.3">
      <c r="A62" s="20"/>
      <c r="B62" s="17"/>
      <c r="C62" s="19"/>
      <c r="D62" s="17"/>
      <c r="E62" s="17"/>
      <c r="F62" s="18" t="str">
        <f>IF($B62="","",IFERROR(INDEX(Projects!$B$4:$B$503,MATCH($B62,Projects!$A$4:$A$503,0))&amp;"","Project not found"))</f>
        <v/>
      </c>
    </row>
    <row r="63" spans="1:6" x14ac:dyDescent="0.3">
      <c r="A63" s="20"/>
      <c r="B63" s="17"/>
      <c r="C63" s="19"/>
      <c r="D63" s="17"/>
      <c r="E63" s="17"/>
      <c r="F63" s="18" t="str">
        <f>IF($B63="","",IFERROR(INDEX(Projects!$B$4:$B$503,MATCH($B63,Projects!$A$4:$A$503,0))&amp;"","Project not found"))</f>
        <v/>
      </c>
    </row>
    <row r="64" spans="1:6" x14ac:dyDescent="0.3">
      <c r="A64" s="20"/>
      <c r="B64" s="17"/>
      <c r="C64" s="19"/>
      <c r="D64" s="17"/>
      <c r="E64" s="17"/>
      <c r="F64" s="18" t="str">
        <f>IF($B64="","",IFERROR(INDEX(Projects!$B$4:$B$503,MATCH($B64,Projects!$A$4:$A$503,0))&amp;"","Project not found"))</f>
        <v/>
      </c>
    </row>
    <row r="65" spans="1:6" x14ac:dyDescent="0.3">
      <c r="A65" s="20"/>
      <c r="B65" s="17"/>
      <c r="C65" s="19"/>
      <c r="D65" s="17"/>
      <c r="E65" s="17"/>
      <c r="F65" s="18" t="str">
        <f>IF($B65="","",IFERROR(INDEX(Projects!$B$4:$B$503,MATCH($B65,Projects!$A$4:$A$503,0))&amp;"","Project not found"))</f>
        <v/>
      </c>
    </row>
    <row r="66" spans="1:6" x14ac:dyDescent="0.3">
      <c r="A66" s="20"/>
      <c r="B66" s="17"/>
      <c r="C66" s="19"/>
      <c r="D66" s="17"/>
      <c r="E66" s="17"/>
      <c r="F66" s="18" t="str">
        <f>IF($B66="","",IFERROR(INDEX(Projects!$B$4:$B$503,MATCH($B66,Projects!$A$4:$A$503,0))&amp;"","Project not found"))</f>
        <v/>
      </c>
    </row>
    <row r="67" spans="1:6" x14ac:dyDescent="0.3">
      <c r="A67" s="20"/>
      <c r="B67" s="17"/>
      <c r="C67" s="19"/>
      <c r="D67" s="17"/>
      <c r="E67" s="17"/>
      <c r="F67" s="18" t="str">
        <f>IF($B67="","",IFERROR(INDEX(Projects!$B$4:$B$503,MATCH($B67,Projects!$A$4:$A$503,0))&amp;"","Project not found"))</f>
        <v/>
      </c>
    </row>
    <row r="68" spans="1:6" x14ac:dyDescent="0.3">
      <c r="A68" s="20"/>
      <c r="B68" s="17"/>
      <c r="C68" s="19"/>
      <c r="D68" s="17"/>
      <c r="E68" s="17"/>
      <c r="F68" s="18" t="str">
        <f>IF($B68="","",IFERROR(INDEX(Projects!$B$4:$B$503,MATCH($B68,Projects!$A$4:$A$503,0))&amp;"","Project not found"))</f>
        <v/>
      </c>
    </row>
    <row r="69" spans="1:6" x14ac:dyDescent="0.3">
      <c r="A69" s="20"/>
      <c r="B69" s="17"/>
      <c r="C69" s="19"/>
      <c r="D69" s="17"/>
      <c r="E69" s="17"/>
      <c r="F69" s="18" t="str">
        <f>IF($B69="","",IFERROR(INDEX(Projects!$B$4:$B$503,MATCH($B69,Projects!$A$4:$A$503,0))&amp;"","Project not found"))</f>
        <v/>
      </c>
    </row>
    <row r="70" spans="1:6" x14ac:dyDescent="0.3">
      <c r="A70" s="20"/>
      <c r="B70" s="17"/>
      <c r="C70" s="19"/>
      <c r="D70" s="17"/>
      <c r="E70" s="17"/>
      <c r="F70" s="18" t="str">
        <f>IF($B70="","",IFERROR(INDEX(Projects!$B$4:$B$503,MATCH($B70,Projects!$A$4:$A$503,0))&amp;"","Project not found"))</f>
        <v/>
      </c>
    </row>
    <row r="71" spans="1:6" x14ac:dyDescent="0.3">
      <c r="A71" s="20"/>
      <c r="B71" s="17"/>
      <c r="C71" s="19"/>
      <c r="D71" s="17"/>
      <c r="E71" s="17"/>
      <c r="F71" s="18" t="str">
        <f>IF($B71="","",IFERROR(INDEX(Projects!$B$4:$B$503,MATCH($B71,Projects!$A$4:$A$503,0))&amp;"","Project not found"))</f>
        <v/>
      </c>
    </row>
    <row r="72" spans="1:6" x14ac:dyDescent="0.3">
      <c r="A72" s="20"/>
      <c r="B72" s="17"/>
      <c r="C72" s="19"/>
      <c r="D72" s="17"/>
      <c r="E72" s="17"/>
      <c r="F72" s="18" t="str">
        <f>IF($B72="","",IFERROR(INDEX(Projects!$B$4:$B$503,MATCH($B72,Projects!$A$4:$A$503,0))&amp;"","Project not found"))</f>
        <v/>
      </c>
    </row>
    <row r="73" spans="1:6" x14ac:dyDescent="0.3">
      <c r="A73" s="20"/>
      <c r="B73" s="17"/>
      <c r="C73" s="19"/>
      <c r="D73" s="17"/>
      <c r="E73" s="17"/>
      <c r="F73" s="18" t="str">
        <f>IF($B73="","",IFERROR(INDEX(Projects!$B$4:$B$503,MATCH($B73,Projects!$A$4:$A$503,0))&amp;"","Project not found"))</f>
        <v/>
      </c>
    </row>
    <row r="74" spans="1:6" x14ac:dyDescent="0.3">
      <c r="A74" s="20"/>
      <c r="B74" s="17"/>
      <c r="C74" s="19"/>
      <c r="D74" s="17"/>
      <c r="E74" s="17"/>
      <c r="F74" s="18" t="str">
        <f>IF($B74="","",IFERROR(INDEX(Projects!$B$4:$B$503,MATCH($B74,Projects!$A$4:$A$503,0))&amp;"","Project not found"))</f>
        <v/>
      </c>
    </row>
    <row r="75" spans="1:6" x14ac:dyDescent="0.3">
      <c r="A75" s="20"/>
      <c r="B75" s="17"/>
      <c r="C75" s="19"/>
      <c r="D75" s="17"/>
      <c r="E75" s="17"/>
      <c r="F75" s="18" t="str">
        <f>IF($B75="","",IFERROR(INDEX(Projects!$B$4:$B$503,MATCH($B75,Projects!$A$4:$A$503,0))&amp;"","Project not found"))</f>
        <v/>
      </c>
    </row>
    <row r="76" spans="1:6" x14ac:dyDescent="0.3">
      <c r="A76" s="20"/>
      <c r="B76" s="17"/>
      <c r="C76" s="19"/>
      <c r="D76" s="17"/>
      <c r="E76" s="17"/>
      <c r="F76" s="18" t="str">
        <f>IF($B76="","",IFERROR(INDEX(Projects!$B$4:$B$503,MATCH($B76,Projects!$A$4:$A$503,0))&amp;"","Project not found"))</f>
        <v/>
      </c>
    </row>
    <row r="77" spans="1:6" x14ac:dyDescent="0.3">
      <c r="A77" s="20"/>
      <c r="B77" s="17"/>
      <c r="C77" s="19"/>
      <c r="D77" s="17"/>
      <c r="E77" s="17"/>
      <c r="F77" s="18" t="str">
        <f>IF($B77="","",IFERROR(INDEX(Projects!$B$4:$B$503,MATCH($B77,Projects!$A$4:$A$503,0))&amp;"","Project not found"))</f>
        <v/>
      </c>
    </row>
    <row r="78" spans="1:6" x14ac:dyDescent="0.3">
      <c r="A78" s="20"/>
      <c r="B78" s="17"/>
      <c r="C78" s="19"/>
      <c r="D78" s="17"/>
      <c r="E78" s="17"/>
      <c r="F78" s="18" t="str">
        <f>IF($B78="","",IFERROR(INDEX(Projects!$B$4:$B$503,MATCH($B78,Projects!$A$4:$A$503,0))&amp;"","Project not found"))</f>
        <v/>
      </c>
    </row>
    <row r="79" spans="1:6" x14ac:dyDescent="0.3">
      <c r="A79" s="20"/>
      <c r="B79" s="17"/>
      <c r="C79" s="19"/>
      <c r="D79" s="17"/>
      <c r="E79" s="17"/>
      <c r="F79" s="18" t="str">
        <f>IF($B79="","",IFERROR(INDEX(Projects!$B$4:$B$503,MATCH($B79,Projects!$A$4:$A$503,0))&amp;"","Project not found"))</f>
        <v/>
      </c>
    </row>
    <row r="80" spans="1:6" x14ac:dyDescent="0.3">
      <c r="A80" s="20"/>
      <c r="B80" s="17"/>
      <c r="C80" s="19"/>
      <c r="D80" s="17"/>
      <c r="E80" s="17"/>
      <c r="F80" s="18" t="str">
        <f>IF($B80="","",IFERROR(INDEX(Projects!$B$4:$B$503,MATCH($B80,Projects!$A$4:$A$503,0))&amp;"","Project not found"))</f>
        <v/>
      </c>
    </row>
    <row r="81" spans="1:6" x14ac:dyDescent="0.3">
      <c r="A81" s="20"/>
      <c r="B81" s="17"/>
      <c r="C81" s="19"/>
      <c r="D81" s="17"/>
      <c r="E81" s="17"/>
      <c r="F81" s="18" t="str">
        <f>IF($B81="","",IFERROR(INDEX(Projects!$B$4:$B$503,MATCH($B81,Projects!$A$4:$A$503,0))&amp;"","Project not found"))</f>
        <v/>
      </c>
    </row>
    <row r="82" spans="1:6" x14ac:dyDescent="0.3">
      <c r="A82" s="20"/>
      <c r="B82" s="17"/>
      <c r="C82" s="19"/>
      <c r="D82" s="17"/>
      <c r="E82" s="17"/>
      <c r="F82" s="18" t="str">
        <f>IF($B82="","",IFERROR(INDEX(Projects!$B$4:$B$503,MATCH($B82,Projects!$A$4:$A$503,0))&amp;"","Project not found"))</f>
        <v/>
      </c>
    </row>
    <row r="83" spans="1:6" x14ac:dyDescent="0.3">
      <c r="A83" s="20"/>
      <c r="B83" s="17"/>
      <c r="C83" s="19"/>
      <c r="D83" s="17"/>
      <c r="E83" s="17"/>
      <c r="F83" s="18" t="str">
        <f>IF($B83="","",IFERROR(INDEX(Projects!$B$4:$B$503,MATCH($B83,Projects!$A$4:$A$503,0))&amp;"","Project not found"))</f>
        <v/>
      </c>
    </row>
    <row r="84" spans="1:6" x14ac:dyDescent="0.3">
      <c r="A84" s="20"/>
      <c r="B84" s="17"/>
      <c r="C84" s="19"/>
      <c r="D84" s="17"/>
      <c r="E84" s="17"/>
      <c r="F84" s="18" t="str">
        <f>IF($B84="","",IFERROR(INDEX(Projects!$B$4:$B$503,MATCH($B84,Projects!$A$4:$A$503,0))&amp;"","Project not found"))</f>
        <v/>
      </c>
    </row>
    <row r="85" spans="1:6" x14ac:dyDescent="0.3">
      <c r="A85" s="20"/>
      <c r="B85" s="17"/>
      <c r="C85" s="19"/>
      <c r="D85" s="17"/>
      <c r="E85" s="17"/>
      <c r="F85" s="18" t="str">
        <f>IF($B85="","",IFERROR(INDEX(Projects!$B$4:$B$503,MATCH($B85,Projects!$A$4:$A$503,0))&amp;"","Project not found"))</f>
        <v/>
      </c>
    </row>
    <row r="86" spans="1:6" x14ac:dyDescent="0.3">
      <c r="A86" s="20"/>
      <c r="B86" s="17"/>
      <c r="C86" s="19"/>
      <c r="D86" s="17"/>
      <c r="E86" s="17"/>
      <c r="F86" s="18" t="str">
        <f>IF($B86="","",IFERROR(INDEX(Projects!$B$4:$B$503,MATCH($B86,Projects!$A$4:$A$503,0))&amp;"","Project not found"))</f>
        <v/>
      </c>
    </row>
    <row r="87" spans="1:6" x14ac:dyDescent="0.3">
      <c r="A87" s="20"/>
      <c r="B87" s="17"/>
      <c r="C87" s="19"/>
      <c r="D87" s="17"/>
      <c r="E87" s="17"/>
      <c r="F87" s="18" t="str">
        <f>IF($B87="","",IFERROR(INDEX(Projects!$B$4:$B$503,MATCH($B87,Projects!$A$4:$A$503,0))&amp;"","Project not found"))</f>
        <v/>
      </c>
    </row>
    <row r="88" spans="1:6" x14ac:dyDescent="0.3">
      <c r="A88" s="20"/>
      <c r="B88" s="17"/>
      <c r="C88" s="19"/>
      <c r="D88" s="17"/>
      <c r="E88" s="17"/>
      <c r="F88" s="18" t="str">
        <f>IF($B88="","",IFERROR(INDEX(Projects!$B$4:$B$503,MATCH($B88,Projects!$A$4:$A$503,0))&amp;"","Project not found"))</f>
        <v/>
      </c>
    </row>
    <row r="89" spans="1:6" x14ac:dyDescent="0.3">
      <c r="A89" s="20"/>
      <c r="B89" s="17"/>
      <c r="C89" s="19"/>
      <c r="D89" s="17"/>
      <c r="E89" s="17"/>
      <c r="F89" s="18" t="str">
        <f>IF($B89="","",IFERROR(INDEX(Projects!$B$4:$B$503,MATCH($B89,Projects!$A$4:$A$503,0))&amp;"","Project not found"))</f>
        <v/>
      </c>
    </row>
    <row r="90" spans="1:6" x14ac:dyDescent="0.3">
      <c r="A90" s="20"/>
      <c r="B90" s="17"/>
      <c r="C90" s="19"/>
      <c r="D90" s="17"/>
      <c r="E90" s="17"/>
      <c r="F90" s="18" t="str">
        <f>IF($B90="","",IFERROR(INDEX(Projects!$B$4:$B$503,MATCH($B90,Projects!$A$4:$A$503,0))&amp;"","Project not found"))</f>
        <v/>
      </c>
    </row>
    <row r="91" spans="1:6" x14ac:dyDescent="0.3">
      <c r="A91" s="20"/>
      <c r="B91" s="17"/>
      <c r="C91" s="19"/>
      <c r="D91" s="17"/>
      <c r="E91" s="17"/>
      <c r="F91" s="18" t="str">
        <f>IF($B91="","",IFERROR(INDEX(Projects!$B$4:$B$503,MATCH($B91,Projects!$A$4:$A$503,0))&amp;"","Project not found"))</f>
        <v/>
      </c>
    </row>
    <row r="92" spans="1:6" x14ac:dyDescent="0.3">
      <c r="A92" s="20"/>
      <c r="B92" s="17"/>
      <c r="C92" s="19"/>
      <c r="D92" s="17"/>
      <c r="E92" s="17"/>
      <c r="F92" s="18" t="str">
        <f>IF($B92="","",IFERROR(INDEX(Projects!$B$4:$B$503,MATCH($B92,Projects!$A$4:$A$503,0))&amp;"","Project not found"))</f>
        <v/>
      </c>
    </row>
    <row r="93" spans="1:6" x14ac:dyDescent="0.3">
      <c r="A93" s="20"/>
      <c r="B93" s="17"/>
      <c r="C93" s="19"/>
      <c r="D93" s="17"/>
      <c r="E93" s="17"/>
      <c r="F93" s="18" t="str">
        <f>IF($B93="","",IFERROR(INDEX(Projects!$B$4:$B$503,MATCH($B93,Projects!$A$4:$A$503,0))&amp;"","Project not found"))</f>
        <v/>
      </c>
    </row>
    <row r="94" spans="1:6" x14ac:dyDescent="0.3">
      <c r="A94" s="20"/>
      <c r="B94" s="17"/>
      <c r="C94" s="19"/>
      <c r="D94" s="17"/>
      <c r="E94" s="17"/>
      <c r="F94" s="18" t="str">
        <f>IF($B94="","",IFERROR(INDEX(Projects!$B$4:$B$503,MATCH($B94,Projects!$A$4:$A$503,0))&amp;"","Project not found"))</f>
        <v/>
      </c>
    </row>
    <row r="95" spans="1:6" x14ac:dyDescent="0.3">
      <c r="A95" s="20"/>
      <c r="B95" s="17"/>
      <c r="C95" s="19"/>
      <c r="D95" s="17"/>
      <c r="E95" s="17"/>
      <c r="F95" s="18" t="str">
        <f>IF($B95="","",IFERROR(INDEX(Projects!$B$4:$B$503,MATCH($B95,Projects!$A$4:$A$503,0))&amp;"","Project not found"))</f>
        <v/>
      </c>
    </row>
    <row r="96" spans="1:6" x14ac:dyDescent="0.3">
      <c r="A96" s="20"/>
      <c r="B96" s="17"/>
      <c r="C96" s="19"/>
      <c r="D96" s="17"/>
      <c r="E96" s="17"/>
      <c r="F96" s="18" t="str">
        <f>IF($B96="","",IFERROR(INDEX(Projects!$B$4:$B$503,MATCH($B96,Projects!$A$4:$A$503,0))&amp;"","Project not found"))</f>
        <v/>
      </c>
    </row>
    <row r="97" spans="1:6" x14ac:dyDescent="0.3">
      <c r="A97" s="20"/>
      <c r="B97" s="17"/>
      <c r="C97" s="19"/>
      <c r="D97" s="17"/>
      <c r="E97" s="17"/>
      <c r="F97" s="18" t="str">
        <f>IF($B97="","",IFERROR(INDEX(Projects!$B$4:$B$503,MATCH($B97,Projects!$A$4:$A$503,0))&amp;"","Project not found"))</f>
        <v/>
      </c>
    </row>
    <row r="98" spans="1:6" x14ac:dyDescent="0.3">
      <c r="A98" s="20"/>
      <c r="B98" s="17"/>
      <c r="C98" s="19"/>
      <c r="D98" s="17"/>
      <c r="E98" s="17"/>
      <c r="F98" s="18" t="str">
        <f>IF($B98="","",IFERROR(INDEX(Projects!$B$4:$B$503,MATCH($B98,Projects!$A$4:$A$503,0))&amp;"","Project not found"))</f>
        <v/>
      </c>
    </row>
    <row r="99" spans="1:6" x14ac:dyDescent="0.3">
      <c r="A99" s="20"/>
      <c r="B99" s="17"/>
      <c r="C99" s="19"/>
      <c r="D99" s="17"/>
      <c r="E99" s="17"/>
      <c r="F99" s="18" t="str">
        <f>IF($B99="","",IFERROR(INDEX(Projects!$B$4:$B$503,MATCH($B99,Projects!$A$4:$A$503,0))&amp;"","Project not found"))</f>
        <v/>
      </c>
    </row>
    <row r="100" spans="1:6" x14ac:dyDescent="0.3">
      <c r="A100" s="20"/>
      <c r="B100" s="17"/>
      <c r="C100" s="19"/>
      <c r="D100" s="17"/>
      <c r="E100" s="17"/>
      <c r="F100" s="18" t="str">
        <f>IF($B100="","",IFERROR(INDEX(Projects!$B$4:$B$503,MATCH($B100,Projects!$A$4:$A$503,0))&amp;"","Project not found"))</f>
        <v/>
      </c>
    </row>
    <row r="101" spans="1:6" x14ac:dyDescent="0.3">
      <c r="A101" s="20"/>
      <c r="B101" s="17"/>
      <c r="C101" s="19"/>
      <c r="D101" s="17"/>
      <c r="E101" s="17"/>
      <c r="F101" s="18" t="str">
        <f>IF($B101="","",IFERROR(INDEX(Projects!$B$4:$B$503,MATCH($B101,Projects!$A$4:$A$503,0))&amp;"","Project not found"))</f>
        <v/>
      </c>
    </row>
    <row r="102" spans="1:6" x14ac:dyDescent="0.3">
      <c r="A102" s="20"/>
      <c r="B102" s="17"/>
      <c r="C102" s="19"/>
      <c r="D102" s="17"/>
      <c r="E102" s="17"/>
      <c r="F102" s="18" t="str">
        <f>IF($B102="","",IFERROR(INDEX(Projects!$B$4:$B$503,MATCH($B102,Projects!$A$4:$A$503,0))&amp;"","Project not found"))</f>
        <v/>
      </c>
    </row>
    <row r="103" spans="1:6" x14ac:dyDescent="0.3">
      <c r="A103" s="20"/>
      <c r="B103" s="17"/>
      <c r="C103" s="19"/>
      <c r="D103" s="17"/>
      <c r="E103" s="17"/>
      <c r="F103" s="18" t="str">
        <f>IF($B103="","",IFERROR(INDEX(Projects!$B$4:$B$503,MATCH($B103,Projects!$A$4:$A$503,0))&amp;"","Project not found"))</f>
        <v/>
      </c>
    </row>
    <row r="104" spans="1:6" x14ac:dyDescent="0.3">
      <c r="A104" s="20"/>
      <c r="B104" s="17"/>
      <c r="C104" s="19"/>
      <c r="D104" s="17"/>
      <c r="E104" s="17"/>
      <c r="F104" s="18" t="str">
        <f>IF($B104="","",IFERROR(INDEX(Projects!$B$4:$B$503,MATCH($B104,Projects!$A$4:$A$503,0))&amp;"","Project not found"))</f>
        <v/>
      </c>
    </row>
    <row r="105" spans="1:6" x14ac:dyDescent="0.3">
      <c r="A105" s="20"/>
      <c r="B105" s="17"/>
      <c r="C105" s="19"/>
      <c r="D105" s="17"/>
      <c r="E105" s="17"/>
      <c r="F105" s="18" t="str">
        <f>IF($B105="","",IFERROR(INDEX(Projects!$B$4:$B$503,MATCH($B105,Projects!$A$4:$A$503,0))&amp;"","Project not found"))</f>
        <v/>
      </c>
    </row>
    <row r="106" spans="1:6" x14ac:dyDescent="0.3">
      <c r="A106" s="20"/>
      <c r="B106" s="17"/>
      <c r="C106" s="19"/>
      <c r="D106" s="17"/>
      <c r="E106" s="17"/>
      <c r="F106" s="18" t="str">
        <f>IF($B106="","",IFERROR(INDEX(Projects!$B$4:$B$503,MATCH($B106,Projects!$A$4:$A$503,0))&amp;"","Project not found"))</f>
        <v/>
      </c>
    </row>
    <row r="107" spans="1:6" x14ac:dyDescent="0.3">
      <c r="A107" s="20"/>
      <c r="B107" s="17"/>
      <c r="C107" s="19"/>
      <c r="D107" s="17"/>
      <c r="E107" s="17"/>
      <c r="F107" s="18" t="str">
        <f>IF($B107="","",IFERROR(INDEX(Projects!$B$4:$B$503,MATCH($B107,Projects!$A$4:$A$503,0))&amp;"","Project not found"))</f>
        <v/>
      </c>
    </row>
    <row r="108" spans="1:6" x14ac:dyDescent="0.3">
      <c r="A108" s="20"/>
      <c r="B108" s="17"/>
      <c r="C108" s="19"/>
      <c r="D108" s="17"/>
      <c r="E108" s="17"/>
      <c r="F108" s="18" t="str">
        <f>IF($B108="","",IFERROR(INDEX(Projects!$B$4:$B$503,MATCH($B108,Projects!$A$4:$A$503,0))&amp;"","Project not found"))</f>
        <v/>
      </c>
    </row>
    <row r="109" spans="1:6" x14ac:dyDescent="0.3">
      <c r="A109" s="20"/>
      <c r="B109" s="17"/>
      <c r="C109" s="19"/>
      <c r="D109" s="17"/>
      <c r="E109" s="17"/>
      <c r="F109" s="18" t="str">
        <f>IF($B109="","",IFERROR(INDEX(Projects!$B$4:$B$503,MATCH($B109,Projects!$A$4:$A$503,0))&amp;"","Project not found"))</f>
        <v/>
      </c>
    </row>
    <row r="110" spans="1:6" x14ac:dyDescent="0.3">
      <c r="A110" s="20"/>
      <c r="B110" s="17"/>
      <c r="C110" s="19"/>
      <c r="D110" s="17"/>
      <c r="E110" s="17"/>
      <c r="F110" s="18" t="str">
        <f>IF($B110="","",IFERROR(INDEX(Projects!$B$4:$B$503,MATCH($B110,Projects!$A$4:$A$503,0))&amp;"","Project not found"))</f>
        <v/>
      </c>
    </row>
    <row r="111" spans="1:6" x14ac:dyDescent="0.3">
      <c r="A111" s="20"/>
      <c r="B111" s="17"/>
      <c r="C111" s="19"/>
      <c r="D111" s="17"/>
      <c r="E111" s="17"/>
      <c r="F111" s="18" t="str">
        <f>IF($B111="","",IFERROR(INDEX(Projects!$B$4:$B$503,MATCH($B111,Projects!$A$4:$A$503,0))&amp;"","Project not found"))</f>
        <v/>
      </c>
    </row>
    <row r="112" spans="1:6" x14ac:dyDescent="0.3">
      <c r="A112" s="20"/>
      <c r="B112" s="17"/>
      <c r="C112" s="19"/>
      <c r="D112" s="17"/>
      <c r="E112" s="17"/>
      <c r="F112" s="18" t="str">
        <f>IF($B112="","",IFERROR(INDEX(Projects!$B$4:$B$503,MATCH($B112,Projects!$A$4:$A$503,0))&amp;"","Project not found"))</f>
        <v/>
      </c>
    </row>
    <row r="113" spans="1:6" x14ac:dyDescent="0.3">
      <c r="A113" s="20"/>
      <c r="B113" s="17"/>
      <c r="C113" s="19"/>
      <c r="D113" s="17"/>
      <c r="E113" s="17"/>
      <c r="F113" s="18" t="str">
        <f>IF($B113="","",IFERROR(INDEX(Projects!$B$4:$B$503,MATCH($B113,Projects!$A$4:$A$503,0))&amp;"","Project not found"))</f>
        <v/>
      </c>
    </row>
    <row r="114" spans="1:6" x14ac:dyDescent="0.3">
      <c r="A114" s="20"/>
      <c r="B114" s="17"/>
      <c r="C114" s="19"/>
      <c r="D114" s="17"/>
      <c r="E114" s="17"/>
      <c r="F114" s="18" t="str">
        <f>IF($B114="","",IFERROR(INDEX(Projects!$B$4:$B$503,MATCH($B114,Projects!$A$4:$A$503,0))&amp;"","Project not found"))</f>
        <v/>
      </c>
    </row>
    <row r="115" spans="1:6" x14ac:dyDescent="0.3">
      <c r="A115" s="20"/>
      <c r="B115" s="17"/>
      <c r="C115" s="19"/>
      <c r="D115" s="17"/>
      <c r="E115" s="17"/>
      <c r="F115" s="18" t="str">
        <f>IF($B115="","",IFERROR(INDEX(Projects!$B$4:$B$503,MATCH($B115,Projects!$A$4:$A$503,0))&amp;"","Project not found"))</f>
        <v/>
      </c>
    </row>
    <row r="116" spans="1:6" x14ac:dyDescent="0.3">
      <c r="A116" s="20"/>
      <c r="B116" s="17"/>
      <c r="C116" s="19"/>
      <c r="D116" s="17"/>
      <c r="E116" s="17"/>
      <c r="F116" s="18" t="str">
        <f>IF($B116="","",IFERROR(INDEX(Projects!$B$4:$B$503,MATCH($B116,Projects!$A$4:$A$503,0))&amp;"","Project not found"))</f>
        <v/>
      </c>
    </row>
    <row r="117" spans="1:6" x14ac:dyDescent="0.3">
      <c r="A117" s="20"/>
      <c r="B117" s="17"/>
      <c r="C117" s="19"/>
      <c r="D117" s="17"/>
      <c r="E117" s="17"/>
      <c r="F117" s="18" t="str">
        <f>IF($B117="","",IFERROR(INDEX(Projects!$B$4:$B$503,MATCH($B117,Projects!$A$4:$A$503,0))&amp;"","Project not found"))</f>
        <v/>
      </c>
    </row>
    <row r="118" spans="1:6" x14ac:dyDescent="0.3">
      <c r="A118" s="20"/>
      <c r="B118" s="17"/>
      <c r="C118" s="19"/>
      <c r="D118" s="17"/>
      <c r="E118" s="17"/>
      <c r="F118" s="18" t="str">
        <f>IF($B118="","",IFERROR(INDEX(Projects!$B$4:$B$503,MATCH($B118,Projects!$A$4:$A$503,0))&amp;"","Project not found"))</f>
        <v/>
      </c>
    </row>
    <row r="119" spans="1:6" x14ac:dyDescent="0.3">
      <c r="A119" s="20"/>
      <c r="B119" s="17"/>
      <c r="C119" s="19"/>
      <c r="D119" s="17"/>
      <c r="E119" s="17"/>
      <c r="F119" s="18" t="str">
        <f>IF($B119="","",IFERROR(INDEX(Projects!$B$4:$B$503,MATCH($B119,Projects!$A$4:$A$503,0))&amp;"","Project not found"))</f>
        <v/>
      </c>
    </row>
    <row r="120" spans="1:6" x14ac:dyDescent="0.3">
      <c r="A120" s="20"/>
      <c r="B120" s="17"/>
      <c r="C120" s="19"/>
      <c r="D120" s="17"/>
      <c r="E120" s="17"/>
      <c r="F120" s="18" t="str">
        <f>IF($B120="","",IFERROR(INDEX(Projects!$B$4:$B$503,MATCH($B120,Projects!$A$4:$A$503,0))&amp;"","Project not found"))</f>
        <v/>
      </c>
    </row>
    <row r="121" spans="1:6" x14ac:dyDescent="0.3">
      <c r="A121" s="20"/>
      <c r="B121" s="17"/>
      <c r="C121" s="19"/>
      <c r="D121" s="17"/>
      <c r="E121" s="17"/>
      <c r="F121" s="18" t="str">
        <f>IF($B121="","",IFERROR(INDEX(Projects!$B$4:$B$503,MATCH($B121,Projects!$A$4:$A$503,0))&amp;"","Project not found"))</f>
        <v/>
      </c>
    </row>
    <row r="122" spans="1:6" x14ac:dyDescent="0.3">
      <c r="A122" s="20"/>
      <c r="B122" s="17"/>
      <c r="C122" s="19"/>
      <c r="D122" s="17"/>
      <c r="E122" s="17"/>
      <c r="F122" s="18" t="str">
        <f>IF($B122="","",IFERROR(INDEX(Projects!$B$4:$B$503,MATCH($B122,Projects!$A$4:$A$503,0))&amp;"","Project not found"))</f>
        <v/>
      </c>
    </row>
    <row r="123" spans="1:6" x14ac:dyDescent="0.3">
      <c r="A123" s="20"/>
      <c r="B123" s="17"/>
      <c r="C123" s="19"/>
      <c r="D123" s="17"/>
      <c r="E123" s="17"/>
      <c r="F123" s="18" t="str">
        <f>IF($B123="","",IFERROR(INDEX(Projects!$B$4:$B$503,MATCH($B123,Projects!$A$4:$A$503,0))&amp;"","Project not found"))</f>
        <v/>
      </c>
    </row>
    <row r="124" spans="1:6" x14ac:dyDescent="0.3">
      <c r="A124" s="20"/>
      <c r="B124" s="17"/>
      <c r="C124" s="19"/>
      <c r="D124" s="17"/>
      <c r="E124" s="17"/>
      <c r="F124" s="18" t="str">
        <f>IF($B124="","",IFERROR(INDEX(Projects!$B$4:$B$503,MATCH($B124,Projects!$A$4:$A$503,0))&amp;"","Project not found"))</f>
        <v/>
      </c>
    </row>
    <row r="125" spans="1:6" x14ac:dyDescent="0.3">
      <c r="A125" s="20"/>
      <c r="B125" s="17"/>
      <c r="C125" s="19"/>
      <c r="D125" s="17"/>
      <c r="E125" s="17"/>
      <c r="F125" s="18" t="str">
        <f>IF($B125="","",IFERROR(INDEX(Projects!$B$4:$B$503,MATCH($B125,Projects!$A$4:$A$503,0))&amp;"","Project not found"))</f>
        <v/>
      </c>
    </row>
    <row r="126" spans="1:6" x14ac:dyDescent="0.3">
      <c r="A126" s="20"/>
      <c r="B126" s="17"/>
      <c r="C126" s="19"/>
      <c r="D126" s="17"/>
      <c r="E126" s="17"/>
      <c r="F126" s="18" t="str">
        <f>IF($B126="","",IFERROR(INDEX(Projects!$B$4:$B$503,MATCH($B126,Projects!$A$4:$A$503,0))&amp;"","Project not found"))</f>
        <v/>
      </c>
    </row>
    <row r="127" spans="1:6" x14ac:dyDescent="0.3">
      <c r="A127" s="20"/>
      <c r="B127" s="17"/>
      <c r="C127" s="19"/>
      <c r="D127" s="17"/>
      <c r="E127" s="17"/>
      <c r="F127" s="18" t="str">
        <f>IF($B127="","",IFERROR(INDEX(Projects!$B$4:$B$503,MATCH($B127,Projects!$A$4:$A$503,0))&amp;"","Project not found"))</f>
        <v/>
      </c>
    </row>
    <row r="128" spans="1:6" x14ac:dyDescent="0.3">
      <c r="A128" s="20"/>
      <c r="B128" s="17"/>
      <c r="C128" s="19"/>
      <c r="D128" s="17"/>
      <c r="E128" s="17"/>
      <c r="F128" s="18" t="str">
        <f>IF($B128="","",IFERROR(INDEX(Projects!$B$4:$B$503,MATCH($B128,Projects!$A$4:$A$503,0))&amp;"","Project not found"))</f>
        <v/>
      </c>
    </row>
    <row r="129" spans="1:6" x14ac:dyDescent="0.3">
      <c r="A129" s="20"/>
      <c r="B129" s="17"/>
      <c r="C129" s="19"/>
      <c r="D129" s="17"/>
      <c r="E129" s="17"/>
      <c r="F129" s="18" t="str">
        <f>IF($B129="","",IFERROR(INDEX(Projects!$B$4:$B$503,MATCH($B129,Projects!$A$4:$A$503,0))&amp;"","Project not found"))</f>
        <v/>
      </c>
    </row>
    <row r="130" spans="1:6" x14ac:dyDescent="0.3">
      <c r="A130" s="20"/>
      <c r="B130" s="17"/>
      <c r="C130" s="19"/>
      <c r="D130" s="17"/>
      <c r="E130" s="17"/>
      <c r="F130" s="18" t="str">
        <f>IF($B130="","",IFERROR(INDEX(Projects!$B$4:$B$503,MATCH($B130,Projects!$A$4:$A$503,0))&amp;"","Project not found"))</f>
        <v/>
      </c>
    </row>
    <row r="131" spans="1:6" x14ac:dyDescent="0.3">
      <c r="A131" s="20"/>
      <c r="B131" s="17"/>
      <c r="C131" s="19"/>
      <c r="D131" s="17"/>
      <c r="E131" s="17"/>
      <c r="F131" s="18" t="str">
        <f>IF($B131="","",IFERROR(INDEX(Projects!$B$4:$B$503,MATCH($B131,Projects!$A$4:$A$503,0))&amp;"","Project not found"))</f>
        <v/>
      </c>
    </row>
    <row r="132" spans="1:6" x14ac:dyDescent="0.3">
      <c r="A132" s="20"/>
      <c r="B132" s="17"/>
      <c r="C132" s="19"/>
      <c r="D132" s="17"/>
      <c r="E132" s="17"/>
      <c r="F132" s="18" t="str">
        <f>IF($B132="","",IFERROR(INDEX(Projects!$B$4:$B$503,MATCH($B132,Projects!$A$4:$A$503,0))&amp;"","Project not found"))</f>
        <v/>
      </c>
    </row>
    <row r="133" spans="1:6" x14ac:dyDescent="0.3">
      <c r="A133" s="20"/>
      <c r="B133" s="17"/>
      <c r="C133" s="19"/>
      <c r="D133" s="17"/>
      <c r="E133" s="17"/>
      <c r="F133" s="18" t="str">
        <f>IF($B133="","",IFERROR(INDEX(Projects!$B$4:$B$503,MATCH($B133,Projects!$A$4:$A$503,0))&amp;"","Project not found"))</f>
        <v/>
      </c>
    </row>
    <row r="134" spans="1:6" x14ac:dyDescent="0.3">
      <c r="A134" s="20"/>
      <c r="B134" s="17"/>
      <c r="C134" s="19"/>
      <c r="D134" s="17"/>
      <c r="E134" s="17"/>
      <c r="F134" s="18" t="str">
        <f>IF($B134="","",IFERROR(INDEX(Projects!$B$4:$B$503,MATCH($B134,Projects!$A$4:$A$503,0))&amp;"","Project not found"))</f>
        <v/>
      </c>
    </row>
    <row r="135" spans="1:6" x14ac:dyDescent="0.3">
      <c r="A135" s="20"/>
      <c r="B135" s="17"/>
      <c r="C135" s="19"/>
      <c r="D135" s="17"/>
      <c r="E135" s="17"/>
      <c r="F135" s="18" t="str">
        <f>IF($B135="","",IFERROR(INDEX(Projects!$B$4:$B$503,MATCH($B135,Projects!$A$4:$A$503,0))&amp;"","Project not found"))</f>
        <v/>
      </c>
    </row>
    <row r="136" spans="1:6" x14ac:dyDescent="0.3">
      <c r="A136" s="20"/>
      <c r="B136" s="17"/>
      <c r="C136" s="19"/>
      <c r="D136" s="17"/>
      <c r="E136" s="17"/>
      <c r="F136" s="18" t="str">
        <f>IF($B136="","",IFERROR(INDEX(Projects!$B$4:$B$503,MATCH($B136,Projects!$A$4:$A$503,0))&amp;"","Project not found"))</f>
        <v/>
      </c>
    </row>
    <row r="137" spans="1:6" x14ac:dyDescent="0.3">
      <c r="A137" s="20"/>
      <c r="B137" s="17"/>
      <c r="C137" s="19"/>
      <c r="D137" s="17"/>
      <c r="E137" s="17"/>
      <c r="F137" s="18" t="str">
        <f>IF($B137="","",IFERROR(INDEX(Projects!$B$4:$B$503,MATCH($B137,Projects!$A$4:$A$503,0))&amp;"","Project not found"))</f>
        <v/>
      </c>
    </row>
    <row r="138" spans="1:6" x14ac:dyDescent="0.3">
      <c r="A138" s="20"/>
      <c r="B138" s="17"/>
      <c r="C138" s="19"/>
      <c r="D138" s="17"/>
      <c r="E138" s="17"/>
      <c r="F138" s="18" t="str">
        <f>IF($B138="","",IFERROR(INDEX(Projects!$B$4:$B$503,MATCH($B138,Projects!$A$4:$A$503,0))&amp;"","Project not found"))</f>
        <v/>
      </c>
    </row>
    <row r="139" spans="1:6" x14ac:dyDescent="0.3">
      <c r="A139" s="20"/>
      <c r="B139" s="17"/>
      <c r="C139" s="19"/>
      <c r="D139" s="17"/>
      <c r="E139" s="17"/>
      <c r="F139" s="18" t="str">
        <f>IF($B139="","",IFERROR(INDEX(Projects!$B$4:$B$503,MATCH($B139,Projects!$A$4:$A$503,0))&amp;"","Project not found"))</f>
        <v/>
      </c>
    </row>
    <row r="140" spans="1:6" x14ac:dyDescent="0.3">
      <c r="A140" s="20"/>
      <c r="B140" s="17"/>
      <c r="C140" s="19"/>
      <c r="D140" s="17"/>
      <c r="E140" s="17"/>
      <c r="F140" s="18" t="str">
        <f>IF($B140="","",IFERROR(INDEX(Projects!$B$4:$B$503,MATCH($B140,Projects!$A$4:$A$503,0))&amp;"","Project not found"))</f>
        <v/>
      </c>
    </row>
    <row r="141" spans="1:6" x14ac:dyDescent="0.3">
      <c r="A141" s="20"/>
      <c r="B141" s="17"/>
      <c r="C141" s="19"/>
      <c r="D141" s="17"/>
      <c r="E141" s="17"/>
      <c r="F141" s="18" t="str">
        <f>IF($B141="","",IFERROR(INDEX(Projects!$B$4:$B$503,MATCH($B141,Projects!$A$4:$A$503,0))&amp;"","Project not found"))</f>
        <v/>
      </c>
    </row>
    <row r="142" spans="1:6" x14ac:dyDescent="0.3">
      <c r="A142" s="20"/>
      <c r="B142" s="17"/>
      <c r="C142" s="19"/>
      <c r="D142" s="17"/>
      <c r="E142" s="17"/>
      <c r="F142" s="18" t="str">
        <f>IF($B142="","",IFERROR(INDEX(Projects!$B$4:$B$503,MATCH($B142,Projects!$A$4:$A$503,0))&amp;"","Project not found"))</f>
        <v/>
      </c>
    </row>
    <row r="143" spans="1:6" x14ac:dyDescent="0.3">
      <c r="A143" s="20"/>
      <c r="B143" s="17"/>
      <c r="C143" s="19"/>
      <c r="D143" s="17"/>
      <c r="E143" s="17"/>
      <c r="F143" s="18" t="str">
        <f>IF($B143="","",IFERROR(INDEX(Projects!$B$4:$B$503,MATCH($B143,Projects!$A$4:$A$503,0))&amp;"","Project not found"))</f>
        <v/>
      </c>
    </row>
    <row r="144" spans="1:6" x14ac:dyDescent="0.3">
      <c r="A144" s="20"/>
      <c r="B144" s="17"/>
      <c r="C144" s="19"/>
      <c r="D144" s="17"/>
      <c r="E144" s="17"/>
      <c r="F144" s="18" t="str">
        <f>IF($B144="","",IFERROR(INDEX(Projects!$B$4:$B$503,MATCH($B144,Projects!$A$4:$A$503,0))&amp;"","Project not found"))</f>
        <v/>
      </c>
    </row>
    <row r="145" spans="1:6" x14ac:dyDescent="0.3">
      <c r="A145" s="20"/>
      <c r="B145" s="17"/>
      <c r="C145" s="19"/>
      <c r="D145" s="17"/>
      <c r="E145" s="17"/>
      <c r="F145" s="18" t="str">
        <f>IF($B145="","",IFERROR(INDEX(Projects!$B$4:$B$503,MATCH($B145,Projects!$A$4:$A$503,0))&amp;"","Project not found"))</f>
        <v/>
      </c>
    </row>
    <row r="146" spans="1:6" x14ac:dyDescent="0.3">
      <c r="A146" s="20"/>
      <c r="B146" s="17"/>
      <c r="C146" s="19"/>
      <c r="D146" s="17"/>
      <c r="E146" s="17"/>
      <c r="F146" s="18" t="str">
        <f>IF($B146="","",IFERROR(INDEX(Projects!$B$4:$B$503,MATCH($B146,Projects!$A$4:$A$503,0))&amp;"","Project not found"))</f>
        <v/>
      </c>
    </row>
    <row r="147" spans="1:6" x14ac:dyDescent="0.3">
      <c r="A147" s="20"/>
      <c r="B147" s="17"/>
      <c r="C147" s="19"/>
      <c r="D147" s="17"/>
      <c r="E147" s="17"/>
      <c r="F147" s="18" t="str">
        <f>IF($B147="","",IFERROR(INDEX(Projects!$B$4:$B$503,MATCH($B147,Projects!$A$4:$A$503,0))&amp;"","Project not found"))</f>
        <v/>
      </c>
    </row>
    <row r="148" spans="1:6" x14ac:dyDescent="0.3">
      <c r="A148" s="20"/>
      <c r="B148" s="17"/>
      <c r="C148" s="19"/>
      <c r="D148" s="17"/>
      <c r="E148" s="17"/>
      <c r="F148" s="18" t="str">
        <f>IF($B148="","",IFERROR(INDEX(Projects!$B$4:$B$503,MATCH($B148,Projects!$A$4:$A$503,0))&amp;"","Project not found"))</f>
        <v/>
      </c>
    </row>
    <row r="149" spans="1:6" x14ac:dyDescent="0.3">
      <c r="A149" s="20"/>
      <c r="B149" s="17"/>
      <c r="C149" s="19"/>
      <c r="D149" s="17"/>
      <c r="E149" s="17"/>
      <c r="F149" s="18" t="str">
        <f>IF($B149="","",IFERROR(INDEX(Projects!$B$4:$B$503,MATCH($B149,Projects!$A$4:$A$503,0))&amp;"","Project not found"))</f>
        <v/>
      </c>
    </row>
    <row r="150" spans="1:6" x14ac:dyDescent="0.3">
      <c r="A150" s="20"/>
      <c r="B150" s="17"/>
      <c r="C150" s="19"/>
      <c r="D150" s="17"/>
      <c r="E150" s="17"/>
      <c r="F150" s="18" t="str">
        <f>IF($B150="","",IFERROR(INDEX(Projects!$B$4:$B$503,MATCH($B150,Projects!$A$4:$A$503,0))&amp;"","Project not found"))</f>
        <v/>
      </c>
    </row>
    <row r="151" spans="1:6" x14ac:dyDescent="0.3">
      <c r="A151" s="20"/>
      <c r="B151" s="17"/>
      <c r="C151" s="19"/>
      <c r="D151" s="17"/>
      <c r="E151" s="17"/>
      <c r="F151" s="18" t="str">
        <f>IF($B151="","",IFERROR(INDEX(Projects!$B$4:$B$503,MATCH($B151,Projects!$A$4:$A$503,0))&amp;"","Project not found"))</f>
        <v/>
      </c>
    </row>
    <row r="152" spans="1:6" x14ac:dyDescent="0.3">
      <c r="A152" s="20"/>
      <c r="B152" s="17"/>
      <c r="C152" s="19"/>
      <c r="D152" s="17"/>
      <c r="E152" s="17"/>
      <c r="F152" s="18" t="str">
        <f>IF($B152="","",IFERROR(INDEX(Projects!$B$4:$B$503,MATCH($B152,Projects!$A$4:$A$503,0))&amp;"","Project not found"))</f>
        <v/>
      </c>
    </row>
    <row r="153" spans="1:6" x14ac:dyDescent="0.3">
      <c r="A153" s="20"/>
      <c r="B153" s="17"/>
      <c r="C153" s="19"/>
      <c r="D153" s="17"/>
      <c r="E153" s="17"/>
      <c r="F153" s="18" t="str">
        <f>IF($B153="","",IFERROR(INDEX(Projects!$B$4:$B$503,MATCH($B153,Projects!$A$4:$A$503,0))&amp;"","Project not found"))</f>
        <v/>
      </c>
    </row>
    <row r="154" spans="1:6" x14ac:dyDescent="0.3">
      <c r="A154" s="20"/>
      <c r="B154" s="17"/>
      <c r="C154" s="19"/>
      <c r="D154" s="17"/>
      <c r="E154" s="17"/>
      <c r="F154" s="18" t="str">
        <f>IF($B154="","",IFERROR(INDEX(Projects!$B$4:$B$503,MATCH($B154,Projects!$A$4:$A$503,0))&amp;"","Project not found"))</f>
        <v/>
      </c>
    </row>
    <row r="155" spans="1:6" x14ac:dyDescent="0.3">
      <c r="A155" s="20"/>
      <c r="B155" s="17"/>
      <c r="C155" s="19"/>
      <c r="D155" s="17"/>
      <c r="E155" s="17"/>
      <c r="F155" s="18" t="str">
        <f>IF($B155="","",IFERROR(INDEX(Projects!$B$4:$B$503,MATCH($B155,Projects!$A$4:$A$503,0))&amp;"","Project not found"))</f>
        <v/>
      </c>
    </row>
    <row r="156" spans="1:6" x14ac:dyDescent="0.3">
      <c r="A156" s="20"/>
      <c r="B156" s="17"/>
      <c r="C156" s="19"/>
      <c r="D156" s="17"/>
      <c r="E156" s="17"/>
      <c r="F156" s="18" t="str">
        <f>IF($B156="","",IFERROR(INDEX(Projects!$B$4:$B$503,MATCH($B156,Projects!$A$4:$A$503,0))&amp;"","Project not found"))</f>
        <v/>
      </c>
    </row>
    <row r="157" spans="1:6" x14ac:dyDescent="0.3">
      <c r="A157" s="20"/>
      <c r="B157" s="17"/>
      <c r="C157" s="19"/>
      <c r="D157" s="17"/>
      <c r="E157" s="17"/>
      <c r="F157" s="18" t="str">
        <f>IF($B157="","",IFERROR(INDEX(Projects!$B$4:$B$503,MATCH($B157,Projects!$A$4:$A$503,0))&amp;"","Project not found"))</f>
        <v/>
      </c>
    </row>
    <row r="158" spans="1:6" x14ac:dyDescent="0.3">
      <c r="A158" s="20"/>
      <c r="B158" s="17"/>
      <c r="C158" s="19"/>
      <c r="D158" s="17"/>
      <c r="E158" s="17"/>
      <c r="F158" s="18" t="str">
        <f>IF($B158="","",IFERROR(INDEX(Projects!$B$4:$B$503,MATCH($B158,Projects!$A$4:$A$503,0))&amp;"","Project not found"))</f>
        <v/>
      </c>
    </row>
    <row r="159" spans="1:6" x14ac:dyDescent="0.3">
      <c r="A159" s="20"/>
      <c r="B159" s="17"/>
      <c r="C159" s="19"/>
      <c r="D159" s="17"/>
      <c r="E159" s="17"/>
      <c r="F159" s="18" t="str">
        <f>IF($B159="","",IFERROR(INDEX(Projects!$B$4:$B$503,MATCH($B159,Projects!$A$4:$A$503,0))&amp;"","Project not found"))</f>
        <v/>
      </c>
    </row>
    <row r="160" spans="1:6" x14ac:dyDescent="0.3">
      <c r="A160" s="20"/>
      <c r="B160" s="17"/>
      <c r="C160" s="19"/>
      <c r="D160" s="17"/>
      <c r="E160" s="17"/>
      <c r="F160" s="18" t="str">
        <f>IF($B160="","",IFERROR(INDEX(Projects!$B$4:$B$503,MATCH($B160,Projects!$A$4:$A$503,0))&amp;"","Project not found"))</f>
        <v/>
      </c>
    </row>
    <row r="161" spans="1:6" x14ac:dyDescent="0.3">
      <c r="A161" s="20"/>
      <c r="B161" s="17"/>
      <c r="C161" s="19"/>
      <c r="D161" s="17"/>
      <c r="E161" s="17"/>
      <c r="F161" s="18" t="str">
        <f>IF($B161="","",IFERROR(INDEX(Projects!$B$4:$B$503,MATCH($B161,Projects!$A$4:$A$503,0))&amp;"","Project not found"))</f>
        <v/>
      </c>
    </row>
    <row r="162" spans="1:6" x14ac:dyDescent="0.3">
      <c r="A162" s="20"/>
      <c r="B162" s="17"/>
      <c r="C162" s="19"/>
      <c r="D162" s="17"/>
      <c r="E162" s="17"/>
      <c r="F162" s="18" t="str">
        <f>IF($B162="","",IFERROR(INDEX(Projects!$B$4:$B$503,MATCH($B162,Projects!$A$4:$A$503,0))&amp;"","Project not found"))</f>
        <v/>
      </c>
    </row>
    <row r="163" spans="1:6" x14ac:dyDescent="0.3">
      <c r="A163" s="20"/>
      <c r="B163" s="17"/>
      <c r="C163" s="19"/>
      <c r="D163" s="17"/>
      <c r="E163" s="17"/>
      <c r="F163" s="18" t="str">
        <f>IF($B163="","",IFERROR(INDEX(Projects!$B$4:$B$503,MATCH($B163,Projects!$A$4:$A$503,0))&amp;"","Project not found"))</f>
        <v/>
      </c>
    </row>
    <row r="164" spans="1:6" x14ac:dyDescent="0.3">
      <c r="A164" s="20"/>
      <c r="B164" s="17"/>
      <c r="C164" s="19"/>
      <c r="D164" s="17"/>
      <c r="E164" s="17"/>
      <c r="F164" s="18" t="str">
        <f>IF($B164="","",IFERROR(INDEX(Projects!$B$4:$B$503,MATCH($B164,Projects!$A$4:$A$503,0))&amp;"","Project not found"))</f>
        <v/>
      </c>
    </row>
    <row r="165" spans="1:6" x14ac:dyDescent="0.3">
      <c r="A165" s="20"/>
      <c r="B165" s="17"/>
      <c r="C165" s="19"/>
      <c r="D165" s="17"/>
      <c r="E165" s="17"/>
      <c r="F165" s="18" t="str">
        <f>IF($B165="","",IFERROR(INDEX(Projects!$B$4:$B$503,MATCH($B165,Projects!$A$4:$A$503,0))&amp;"","Project not found"))</f>
        <v/>
      </c>
    </row>
    <row r="166" spans="1:6" x14ac:dyDescent="0.3">
      <c r="A166" s="20"/>
      <c r="B166" s="17"/>
      <c r="C166" s="19"/>
      <c r="D166" s="17"/>
      <c r="E166" s="17"/>
      <c r="F166" s="18" t="str">
        <f>IF($B166="","",IFERROR(INDEX(Projects!$B$4:$B$503,MATCH($B166,Projects!$A$4:$A$503,0))&amp;"","Project not found"))</f>
        <v/>
      </c>
    </row>
    <row r="167" spans="1:6" x14ac:dyDescent="0.3">
      <c r="A167" s="20"/>
      <c r="B167" s="17"/>
      <c r="C167" s="19"/>
      <c r="D167" s="17"/>
      <c r="E167" s="17"/>
      <c r="F167" s="18" t="str">
        <f>IF($B167="","",IFERROR(INDEX(Projects!$B$4:$B$503,MATCH($B167,Projects!$A$4:$A$503,0))&amp;"","Project not found"))</f>
        <v/>
      </c>
    </row>
    <row r="168" spans="1:6" x14ac:dyDescent="0.3">
      <c r="A168" s="20"/>
      <c r="B168" s="17"/>
      <c r="C168" s="19"/>
      <c r="D168" s="17"/>
      <c r="E168" s="17"/>
      <c r="F168" s="18" t="str">
        <f>IF($B168="","",IFERROR(INDEX(Projects!$B$4:$B$503,MATCH($B168,Projects!$A$4:$A$503,0))&amp;"","Project not found"))</f>
        <v/>
      </c>
    </row>
    <row r="169" spans="1:6" x14ac:dyDescent="0.3">
      <c r="A169" s="20"/>
      <c r="B169" s="17"/>
      <c r="C169" s="19"/>
      <c r="D169" s="17"/>
      <c r="E169" s="17"/>
      <c r="F169" s="18" t="str">
        <f>IF($B169="","",IFERROR(INDEX(Projects!$B$4:$B$503,MATCH($B169,Projects!$A$4:$A$503,0))&amp;"","Project not found"))</f>
        <v/>
      </c>
    </row>
    <row r="170" spans="1:6" x14ac:dyDescent="0.3">
      <c r="A170" s="20"/>
      <c r="B170" s="17"/>
      <c r="C170" s="19"/>
      <c r="D170" s="17"/>
      <c r="E170" s="17"/>
      <c r="F170" s="18" t="str">
        <f>IF($B170="","",IFERROR(INDEX(Projects!$B$4:$B$503,MATCH($B170,Projects!$A$4:$A$503,0))&amp;"","Project not found"))</f>
        <v/>
      </c>
    </row>
    <row r="171" spans="1:6" x14ac:dyDescent="0.3">
      <c r="A171" s="20"/>
      <c r="B171" s="17"/>
      <c r="C171" s="19"/>
      <c r="D171" s="17"/>
      <c r="E171" s="17"/>
      <c r="F171" s="18" t="str">
        <f>IF($B171="","",IFERROR(INDEX(Projects!$B$4:$B$503,MATCH($B171,Projects!$A$4:$A$503,0))&amp;"","Project not found"))</f>
        <v/>
      </c>
    </row>
    <row r="172" spans="1:6" x14ac:dyDescent="0.3">
      <c r="A172" s="20"/>
      <c r="B172" s="17"/>
      <c r="C172" s="19"/>
      <c r="D172" s="17"/>
      <c r="E172" s="17"/>
      <c r="F172" s="18" t="str">
        <f>IF($B172="","",IFERROR(INDEX(Projects!$B$4:$B$503,MATCH($B172,Projects!$A$4:$A$503,0))&amp;"","Project not found"))</f>
        <v/>
      </c>
    </row>
    <row r="173" spans="1:6" x14ac:dyDescent="0.3">
      <c r="A173" s="20"/>
      <c r="B173" s="17"/>
      <c r="C173" s="19"/>
      <c r="D173" s="17"/>
      <c r="E173" s="17"/>
      <c r="F173" s="18" t="str">
        <f>IF($B173="","",IFERROR(INDEX(Projects!$B$4:$B$503,MATCH($B173,Projects!$A$4:$A$503,0))&amp;"","Project not found"))</f>
        <v/>
      </c>
    </row>
    <row r="174" spans="1:6" x14ac:dyDescent="0.3">
      <c r="A174" s="20"/>
      <c r="B174" s="17"/>
      <c r="C174" s="19"/>
      <c r="D174" s="17"/>
      <c r="E174" s="17"/>
      <c r="F174" s="18" t="str">
        <f>IF($B174="","",IFERROR(INDEX(Projects!$B$4:$B$503,MATCH($B174,Projects!$A$4:$A$503,0))&amp;"","Project not found"))</f>
        <v/>
      </c>
    </row>
    <row r="175" spans="1:6" x14ac:dyDescent="0.3">
      <c r="A175" s="20"/>
      <c r="B175" s="17"/>
      <c r="C175" s="19"/>
      <c r="D175" s="17"/>
      <c r="E175" s="17"/>
      <c r="F175" s="18" t="str">
        <f>IF($B175="","",IFERROR(INDEX(Projects!$B$4:$B$503,MATCH($B175,Projects!$A$4:$A$503,0))&amp;"","Project not found"))</f>
        <v/>
      </c>
    </row>
    <row r="176" spans="1:6" x14ac:dyDescent="0.3">
      <c r="A176" s="20"/>
      <c r="B176" s="17"/>
      <c r="C176" s="19"/>
      <c r="D176" s="17"/>
      <c r="E176" s="17"/>
      <c r="F176" s="18" t="str">
        <f>IF($B176="","",IFERROR(INDEX(Projects!$B$4:$B$503,MATCH($B176,Projects!$A$4:$A$503,0))&amp;"","Project not found"))</f>
        <v/>
      </c>
    </row>
    <row r="177" spans="1:6" x14ac:dyDescent="0.3">
      <c r="A177" s="20"/>
      <c r="B177" s="17"/>
      <c r="C177" s="19"/>
      <c r="D177" s="17"/>
      <c r="E177" s="17"/>
      <c r="F177" s="18" t="str">
        <f>IF($B177="","",IFERROR(INDEX(Projects!$B$4:$B$503,MATCH($B177,Projects!$A$4:$A$503,0))&amp;"","Project not found"))</f>
        <v/>
      </c>
    </row>
    <row r="178" spans="1:6" x14ac:dyDescent="0.3">
      <c r="A178" s="20"/>
      <c r="B178" s="17"/>
      <c r="C178" s="19"/>
      <c r="D178" s="17"/>
      <c r="E178" s="17"/>
      <c r="F178" s="18" t="str">
        <f>IF($B178="","",IFERROR(INDEX(Projects!$B$4:$B$503,MATCH($B178,Projects!$A$4:$A$503,0))&amp;"","Project not found"))</f>
        <v/>
      </c>
    </row>
    <row r="179" spans="1:6" x14ac:dyDescent="0.3">
      <c r="A179" s="20"/>
      <c r="B179" s="17"/>
      <c r="C179" s="19"/>
      <c r="D179" s="17"/>
      <c r="E179" s="17"/>
      <c r="F179" s="18" t="str">
        <f>IF($B179="","",IFERROR(INDEX(Projects!$B$4:$B$503,MATCH($B179,Projects!$A$4:$A$503,0))&amp;"","Project not found"))</f>
        <v/>
      </c>
    </row>
    <row r="180" spans="1:6" x14ac:dyDescent="0.3">
      <c r="A180" s="20"/>
      <c r="B180" s="17"/>
      <c r="C180" s="19"/>
      <c r="D180" s="17"/>
      <c r="E180" s="17"/>
      <c r="F180" s="18" t="str">
        <f>IF($B180="","",IFERROR(INDEX(Projects!$B$4:$B$503,MATCH($B180,Projects!$A$4:$A$503,0))&amp;"","Project not found"))</f>
        <v/>
      </c>
    </row>
    <row r="181" spans="1:6" x14ac:dyDescent="0.3">
      <c r="A181" s="20"/>
      <c r="B181" s="17"/>
      <c r="C181" s="19"/>
      <c r="D181" s="17"/>
      <c r="E181" s="17"/>
      <c r="F181" s="18" t="str">
        <f>IF($B181="","",IFERROR(INDEX(Projects!$B$4:$B$503,MATCH($B181,Projects!$A$4:$A$503,0))&amp;"","Project not found"))</f>
        <v/>
      </c>
    </row>
    <row r="182" spans="1:6" x14ac:dyDescent="0.3">
      <c r="A182" s="20"/>
      <c r="B182" s="17"/>
      <c r="C182" s="19"/>
      <c r="D182" s="17"/>
      <c r="E182" s="17"/>
      <c r="F182" s="18" t="str">
        <f>IF($B182="","",IFERROR(INDEX(Projects!$B$4:$B$503,MATCH($B182,Projects!$A$4:$A$503,0))&amp;"","Project not found"))</f>
        <v/>
      </c>
    </row>
    <row r="183" spans="1:6" x14ac:dyDescent="0.3">
      <c r="A183" s="20"/>
      <c r="B183" s="17"/>
      <c r="C183" s="19"/>
      <c r="D183" s="17"/>
      <c r="E183" s="17"/>
      <c r="F183" s="18" t="str">
        <f>IF($B183="","",IFERROR(INDEX(Projects!$B$4:$B$503,MATCH($B183,Projects!$A$4:$A$503,0))&amp;"","Project not found"))</f>
        <v/>
      </c>
    </row>
    <row r="184" spans="1:6" x14ac:dyDescent="0.3">
      <c r="A184" s="20"/>
      <c r="B184" s="17"/>
      <c r="C184" s="19"/>
      <c r="D184" s="17"/>
      <c r="E184" s="17"/>
      <c r="F184" s="18" t="str">
        <f>IF($B184="","",IFERROR(INDEX(Projects!$B$4:$B$503,MATCH($B184,Projects!$A$4:$A$503,0))&amp;"","Project not found"))</f>
        <v/>
      </c>
    </row>
    <row r="185" spans="1:6" x14ac:dyDescent="0.3">
      <c r="A185" s="20"/>
      <c r="B185" s="17"/>
      <c r="C185" s="19"/>
      <c r="D185" s="17"/>
      <c r="E185" s="17"/>
      <c r="F185" s="18" t="str">
        <f>IF($B185="","",IFERROR(INDEX(Projects!$B$4:$B$503,MATCH($B185,Projects!$A$4:$A$503,0))&amp;"","Project not found"))</f>
        <v/>
      </c>
    </row>
    <row r="186" spans="1:6" x14ac:dyDescent="0.3">
      <c r="A186" s="20"/>
      <c r="B186" s="17"/>
      <c r="C186" s="19"/>
      <c r="D186" s="17"/>
      <c r="E186" s="17"/>
      <c r="F186" s="18" t="str">
        <f>IF($B186="","",IFERROR(INDEX(Projects!$B$4:$B$503,MATCH($B186,Projects!$A$4:$A$503,0))&amp;"","Project not found"))</f>
        <v/>
      </c>
    </row>
    <row r="187" spans="1:6" x14ac:dyDescent="0.3">
      <c r="A187" s="20"/>
      <c r="B187" s="17"/>
      <c r="C187" s="19"/>
      <c r="D187" s="17"/>
      <c r="E187" s="17"/>
      <c r="F187" s="18" t="str">
        <f>IF($B187="","",IFERROR(INDEX(Projects!$B$4:$B$503,MATCH($B187,Projects!$A$4:$A$503,0))&amp;"","Project not found"))</f>
        <v/>
      </c>
    </row>
    <row r="188" spans="1:6" x14ac:dyDescent="0.3">
      <c r="A188" s="20"/>
      <c r="B188" s="17"/>
      <c r="C188" s="19"/>
      <c r="D188" s="17"/>
      <c r="E188" s="17"/>
      <c r="F188" s="18" t="str">
        <f>IF($B188="","",IFERROR(INDEX(Projects!$B$4:$B$503,MATCH($B188,Projects!$A$4:$A$503,0))&amp;"","Project not found"))</f>
        <v/>
      </c>
    </row>
    <row r="189" spans="1:6" x14ac:dyDescent="0.3">
      <c r="A189" s="20"/>
      <c r="B189" s="17"/>
      <c r="C189" s="19"/>
      <c r="D189" s="17"/>
      <c r="E189" s="17"/>
      <c r="F189" s="18" t="str">
        <f>IF($B189="","",IFERROR(INDEX(Projects!$B$4:$B$503,MATCH($B189,Projects!$A$4:$A$503,0))&amp;"","Project not found"))</f>
        <v/>
      </c>
    </row>
    <row r="190" spans="1:6" x14ac:dyDescent="0.3">
      <c r="A190" s="20"/>
      <c r="B190" s="17"/>
      <c r="C190" s="19"/>
      <c r="D190" s="17"/>
      <c r="E190" s="17"/>
      <c r="F190" s="18" t="str">
        <f>IF($B190="","",IFERROR(INDEX(Projects!$B$4:$B$503,MATCH($B190,Projects!$A$4:$A$503,0))&amp;"","Project not found"))</f>
        <v/>
      </c>
    </row>
    <row r="191" spans="1:6" x14ac:dyDescent="0.3">
      <c r="A191" s="20"/>
      <c r="B191" s="17"/>
      <c r="C191" s="19"/>
      <c r="D191" s="17"/>
      <c r="E191" s="17"/>
      <c r="F191" s="18" t="str">
        <f>IF($B191="","",IFERROR(INDEX(Projects!$B$4:$B$503,MATCH($B191,Projects!$A$4:$A$503,0))&amp;"","Project not found"))</f>
        <v/>
      </c>
    </row>
    <row r="192" spans="1:6" x14ac:dyDescent="0.3">
      <c r="A192" s="20"/>
      <c r="B192" s="17"/>
      <c r="C192" s="19"/>
      <c r="D192" s="17"/>
      <c r="E192" s="17"/>
      <c r="F192" s="18" t="str">
        <f>IF($B192="","",IFERROR(INDEX(Projects!$B$4:$B$503,MATCH($B192,Projects!$A$4:$A$503,0))&amp;"","Project not found"))</f>
        <v/>
      </c>
    </row>
    <row r="193" spans="1:6" x14ac:dyDescent="0.3">
      <c r="A193" s="20"/>
      <c r="B193" s="17"/>
      <c r="C193" s="19"/>
      <c r="D193" s="17"/>
      <c r="E193" s="17"/>
      <c r="F193" s="18" t="str">
        <f>IF($B193="","",IFERROR(INDEX(Projects!$B$4:$B$503,MATCH($B193,Projects!$A$4:$A$503,0))&amp;"","Project not found"))</f>
        <v/>
      </c>
    </row>
    <row r="194" spans="1:6" x14ac:dyDescent="0.3">
      <c r="A194" s="20"/>
      <c r="B194" s="17"/>
      <c r="C194" s="19"/>
      <c r="D194" s="17"/>
      <c r="E194" s="17"/>
      <c r="F194" s="18" t="str">
        <f>IF($B194="","",IFERROR(INDEX(Projects!$B$4:$B$503,MATCH($B194,Projects!$A$4:$A$503,0))&amp;"","Project not found"))</f>
        <v/>
      </c>
    </row>
    <row r="195" spans="1:6" x14ac:dyDescent="0.3">
      <c r="A195" s="20"/>
      <c r="B195" s="17"/>
      <c r="C195" s="19"/>
      <c r="D195" s="17"/>
      <c r="E195" s="17"/>
      <c r="F195" s="18" t="str">
        <f>IF($B195="","",IFERROR(INDEX(Projects!$B$4:$B$503,MATCH($B195,Projects!$A$4:$A$503,0))&amp;"","Project not found"))</f>
        <v/>
      </c>
    </row>
    <row r="196" spans="1:6" x14ac:dyDescent="0.3">
      <c r="A196" s="20"/>
      <c r="B196" s="17"/>
      <c r="C196" s="19"/>
      <c r="D196" s="17"/>
      <c r="E196" s="17"/>
      <c r="F196" s="18" t="str">
        <f>IF($B196="","",IFERROR(INDEX(Projects!$B$4:$B$503,MATCH($B196,Projects!$A$4:$A$503,0))&amp;"","Project not found"))</f>
        <v/>
      </c>
    </row>
    <row r="197" spans="1:6" x14ac:dyDescent="0.3">
      <c r="A197" s="20"/>
      <c r="B197" s="17"/>
      <c r="C197" s="19"/>
      <c r="D197" s="17"/>
      <c r="E197" s="17"/>
      <c r="F197" s="18" t="str">
        <f>IF($B197="","",IFERROR(INDEX(Projects!$B$4:$B$503,MATCH($B197,Projects!$A$4:$A$503,0))&amp;"","Project not found"))</f>
        <v/>
      </c>
    </row>
    <row r="198" spans="1:6" x14ac:dyDescent="0.3">
      <c r="A198" s="20"/>
      <c r="B198" s="17"/>
      <c r="C198" s="19"/>
      <c r="D198" s="17"/>
      <c r="E198" s="17"/>
      <c r="F198" s="18" t="str">
        <f>IF($B198="","",IFERROR(INDEX(Projects!$B$4:$B$503,MATCH($B198,Projects!$A$4:$A$503,0))&amp;"","Project not found"))</f>
        <v/>
      </c>
    </row>
    <row r="199" spans="1:6" x14ac:dyDescent="0.3">
      <c r="A199" s="20"/>
      <c r="B199" s="17"/>
      <c r="C199" s="19"/>
      <c r="D199" s="17"/>
      <c r="E199" s="17"/>
      <c r="F199" s="18" t="str">
        <f>IF($B199="","",IFERROR(INDEX(Projects!$B$4:$B$503,MATCH($B199,Projects!$A$4:$A$503,0))&amp;"","Project not found"))</f>
        <v/>
      </c>
    </row>
    <row r="200" spans="1:6" x14ac:dyDescent="0.3">
      <c r="A200" s="20"/>
      <c r="B200" s="17"/>
      <c r="C200" s="19"/>
      <c r="D200" s="17"/>
      <c r="E200" s="17"/>
      <c r="F200" s="18" t="str">
        <f>IF($B200="","",IFERROR(INDEX(Projects!$B$4:$B$503,MATCH($B200,Projects!$A$4:$A$503,0))&amp;"","Project not found"))</f>
        <v/>
      </c>
    </row>
    <row r="201" spans="1:6" x14ac:dyDescent="0.3">
      <c r="A201" s="20"/>
      <c r="B201" s="17"/>
      <c r="C201" s="19"/>
      <c r="D201" s="17"/>
      <c r="E201" s="17"/>
      <c r="F201" s="18" t="str">
        <f>IF($B201="","",IFERROR(INDEX(Projects!$B$4:$B$503,MATCH($B201,Projects!$A$4:$A$503,0))&amp;"","Project not found"))</f>
        <v/>
      </c>
    </row>
    <row r="202" spans="1:6" x14ac:dyDescent="0.3">
      <c r="A202" s="20"/>
      <c r="B202" s="17"/>
      <c r="C202" s="19"/>
      <c r="D202" s="17"/>
      <c r="E202" s="17"/>
      <c r="F202" s="18" t="str">
        <f>IF($B202="","",IFERROR(INDEX(Projects!$B$4:$B$503,MATCH($B202,Projects!$A$4:$A$503,0))&amp;"","Project not found"))</f>
        <v/>
      </c>
    </row>
    <row r="203" spans="1:6" x14ac:dyDescent="0.3">
      <c r="A203" s="20"/>
      <c r="B203" s="17"/>
      <c r="C203" s="19"/>
      <c r="D203" s="17"/>
      <c r="E203" s="17"/>
      <c r="F203" s="18" t="str">
        <f>IF($B203="","",IFERROR(INDEX(Projects!$B$4:$B$503,MATCH($B203,Projects!$A$4:$A$503,0))&amp;"","Project not found"))</f>
        <v/>
      </c>
    </row>
    <row r="204" spans="1:6" x14ac:dyDescent="0.3">
      <c r="A204" s="20"/>
      <c r="B204" s="17"/>
      <c r="C204" s="19"/>
      <c r="D204" s="17"/>
      <c r="E204" s="17"/>
      <c r="F204" s="18" t="str">
        <f>IF($B204="","",IFERROR(INDEX(Projects!$B$4:$B$503,MATCH($B204,Projects!$A$4:$A$503,0))&amp;"","Project not found"))</f>
        <v/>
      </c>
    </row>
    <row r="205" spans="1:6" x14ac:dyDescent="0.3">
      <c r="A205" s="20"/>
      <c r="B205" s="17"/>
      <c r="C205" s="19"/>
      <c r="D205" s="17"/>
      <c r="E205" s="17"/>
      <c r="F205" s="18" t="str">
        <f>IF($B205="","",IFERROR(INDEX(Projects!$B$4:$B$503,MATCH($B205,Projects!$A$4:$A$503,0))&amp;"","Project not found"))</f>
        <v/>
      </c>
    </row>
    <row r="206" spans="1:6" x14ac:dyDescent="0.3">
      <c r="A206" s="20"/>
      <c r="B206" s="17"/>
      <c r="C206" s="19"/>
      <c r="D206" s="17"/>
      <c r="E206" s="17"/>
      <c r="F206" s="18" t="str">
        <f>IF($B206="","",IFERROR(INDEX(Projects!$B$4:$B$503,MATCH($B206,Projects!$A$4:$A$503,0))&amp;"","Project not found"))</f>
        <v/>
      </c>
    </row>
    <row r="207" spans="1:6" x14ac:dyDescent="0.3">
      <c r="A207" s="20"/>
      <c r="B207" s="17"/>
      <c r="C207" s="19"/>
      <c r="D207" s="17"/>
      <c r="E207" s="17"/>
      <c r="F207" s="18" t="str">
        <f>IF($B207="","",IFERROR(INDEX(Projects!$B$4:$B$503,MATCH($B207,Projects!$A$4:$A$503,0))&amp;"","Project not found"))</f>
        <v/>
      </c>
    </row>
    <row r="208" spans="1:6" x14ac:dyDescent="0.3">
      <c r="A208" s="20"/>
      <c r="B208" s="17"/>
      <c r="C208" s="19"/>
      <c r="D208" s="17"/>
      <c r="E208" s="17"/>
      <c r="F208" s="18" t="str">
        <f>IF($B208="","",IFERROR(INDEX(Projects!$B$4:$B$503,MATCH($B208,Projects!$A$4:$A$503,0))&amp;"","Project not found"))</f>
        <v/>
      </c>
    </row>
    <row r="209" spans="1:6" x14ac:dyDescent="0.3">
      <c r="A209" s="20"/>
      <c r="B209" s="17"/>
      <c r="C209" s="19"/>
      <c r="D209" s="17"/>
      <c r="E209" s="17"/>
      <c r="F209" s="18" t="str">
        <f>IF($B209="","",IFERROR(INDEX(Projects!$B$4:$B$503,MATCH($B209,Projects!$A$4:$A$503,0))&amp;"","Project not found"))</f>
        <v/>
      </c>
    </row>
    <row r="210" spans="1:6" x14ac:dyDescent="0.3">
      <c r="A210" s="20"/>
      <c r="B210" s="17"/>
      <c r="C210" s="19"/>
      <c r="D210" s="17"/>
      <c r="E210" s="17"/>
      <c r="F210" s="18" t="str">
        <f>IF($B210="","",IFERROR(INDEX(Projects!$B$4:$B$503,MATCH($B210,Projects!$A$4:$A$503,0))&amp;"","Project not found"))</f>
        <v/>
      </c>
    </row>
    <row r="211" spans="1:6" x14ac:dyDescent="0.3">
      <c r="A211" s="20"/>
      <c r="B211" s="17"/>
      <c r="C211" s="19"/>
      <c r="D211" s="17"/>
      <c r="E211" s="17"/>
      <c r="F211" s="18" t="str">
        <f>IF($B211="","",IFERROR(INDEX(Projects!$B$4:$B$503,MATCH($B211,Projects!$A$4:$A$503,0))&amp;"","Project not found"))</f>
        <v/>
      </c>
    </row>
    <row r="212" spans="1:6" x14ac:dyDescent="0.3">
      <c r="A212" s="20"/>
      <c r="B212" s="17"/>
      <c r="C212" s="19"/>
      <c r="D212" s="17"/>
      <c r="E212" s="17"/>
      <c r="F212" s="18" t="str">
        <f>IF($B212="","",IFERROR(INDEX(Projects!$B$4:$B$503,MATCH($B212,Projects!$A$4:$A$503,0))&amp;"","Project not found"))</f>
        <v/>
      </c>
    </row>
    <row r="213" spans="1:6" x14ac:dyDescent="0.3">
      <c r="A213" s="20"/>
      <c r="B213" s="17"/>
      <c r="C213" s="19"/>
      <c r="D213" s="17"/>
      <c r="E213" s="17"/>
      <c r="F213" s="18" t="str">
        <f>IF($B213="","",IFERROR(INDEX(Projects!$B$4:$B$503,MATCH($B213,Projects!$A$4:$A$503,0))&amp;"","Project not found"))</f>
        <v/>
      </c>
    </row>
    <row r="214" spans="1:6" x14ac:dyDescent="0.3">
      <c r="A214" s="20"/>
      <c r="B214" s="17"/>
      <c r="C214" s="19"/>
      <c r="D214" s="17"/>
      <c r="E214" s="17"/>
      <c r="F214" s="18" t="str">
        <f>IF($B214="","",IFERROR(INDEX(Projects!$B$4:$B$503,MATCH($B214,Projects!$A$4:$A$503,0))&amp;"","Project not found"))</f>
        <v/>
      </c>
    </row>
    <row r="215" spans="1:6" x14ac:dyDescent="0.3">
      <c r="A215" s="20"/>
      <c r="B215" s="17"/>
      <c r="C215" s="19"/>
      <c r="D215" s="17"/>
      <c r="E215" s="17"/>
      <c r="F215" s="18" t="str">
        <f>IF($B215="","",IFERROR(INDEX(Projects!$B$4:$B$503,MATCH($B215,Projects!$A$4:$A$503,0))&amp;"","Project not found"))</f>
        <v/>
      </c>
    </row>
    <row r="216" spans="1:6" x14ac:dyDescent="0.3">
      <c r="A216" s="20"/>
      <c r="B216" s="17"/>
      <c r="C216" s="19"/>
      <c r="D216" s="17"/>
      <c r="E216" s="17"/>
      <c r="F216" s="18" t="str">
        <f>IF($B216="","",IFERROR(INDEX(Projects!$B$4:$B$503,MATCH($B216,Projects!$A$4:$A$503,0))&amp;"","Project not found"))</f>
        <v/>
      </c>
    </row>
    <row r="217" spans="1:6" x14ac:dyDescent="0.3">
      <c r="A217" s="20"/>
      <c r="B217" s="17"/>
      <c r="C217" s="19"/>
      <c r="D217" s="17"/>
      <c r="E217" s="17"/>
      <c r="F217" s="18" t="str">
        <f>IF($B217="","",IFERROR(INDEX(Projects!$B$4:$B$503,MATCH($B217,Projects!$A$4:$A$503,0))&amp;"","Project not found"))</f>
        <v/>
      </c>
    </row>
    <row r="218" spans="1:6" x14ac:dyDescent="0.3">
      <c r="A218" s="20"/>
      <c r="B218" s="17"/>
      <c r="C218" s="19"/>
      <c r="D218" s="17"/>
      <c r="E218" s="17"/>
      <c r="F218" s="18" t="str">
        <f>IF($B218="","",IFERROR(INDEX(Projects!$B$4:$B$503,MATCH($B218,Projects!$A$4:$A$503,0))&amp;"","Project not found"))</f>
        <v/>
      </c>
    </row>
    <row r="219" spans="1:6" x14ac:dyDescent="0.3">
      <c r="A219" s="20"/>
      <c r="B219" s="17"/>
      <c r="C219" s="19"/>
      <c r="D219" s="17"/>
      <c r="E219" s="17"/>
      <c r="F219" s="18" t="str">
        <f>IF($B219="","",IFERROR(INDEX(Projects!$B$4:$B$503,MATCH($B219,Projects!$A$4:$A$503,0))&amp;"","Project not found"))</f>
        <v/>
      </c>
    </row>
    <row r="220" spans="1:6" x14ac:dyDescent="0.3">
      <c r="A220" s="20"/>
      <c r="B220" s="17"/>
      <c r="C220" s="19"/>
      <c r="D220" s="17"/>
      <c r="E220" s="17"/>
      <c r="F220" s="18" t="str">
        <f>IF($B220="","",IFERROR(INDEX(Projects!$B$4:$B$503,MATCH($B220,Projects!$A$4:$A$503,0))&amp;"","Project not found"))</f>
        <v/>
      </c>
    </row>
    <row r="221" spans="1:6" x14ac:dyDescent="0.3">
      <c r="A221" s="20"/>
      <c r="B221" s="17"/>
      <c r="C221" s="19"/>
      <c r="D221" s="17"/>
      <c r="E221" s="17"/>
      <c r="F221" s="18" t="str">
        <f>IF($B221="","",IFERROR(INDEX(Projects!$B$4:$B$503,MATCH($B221,Projects!$A$4:$A$503,0))&amp;"","Project not found"))</f>
        <v/>
      </c>
    </row>
    <row r="222" spans="1:6" x14ac:dyDescent="0.3">
      <c r="A222" s="20"/>
      <c r="B222" s="17"/>
      <c r="C222" s="19"/>
      <c r="D222" s="17"/>
      <c r="E222" s="17"/>
      <c r="F222" s="18" t="str">
        <f>IF($B222="","",IFERROR(INDEX(Projects!$B$4:$B$503,MATCH($B222,Projects!$A$4:$A$503,0))&amp;"","Project not found"))</f>
        <v/>
      </c>
    </row>
    <row r="223" spans="1:6" x14ac:dyDescent="0.3">
      <c r="A223" s="20"/>
      <c r="B223" s="17"/>
      <c r="C223" s="19"/>
      <c r="D223" s="17"/>
      <c r="E223" s="17"/>
      <c r="F223" s="18" t="str">
        <f>IF($B223="","",IFERROR(INDEX(Projects!$B$4:$B$503,MATCH($B223,Projects!$A$4:$A$503,0))&amp;"","Project not found"))</f>
        <v/>
      </c>
    </row>
    <row r="224" spans="1:6" x14ac:dyDescent="0.3">
      <c r="A224" s="20"/>
      <c r="B224" s="17"/>
      <c r="C224" s="19"/>
      <c r="D224" s="17"/>
      <c r="E224" s="17"/>
      <c r="F224" s="18" t="str">
        <f>IF($B224="","",IFERROR(INDEX(Projects!$B$4:$B$503,MATCH($B224,Projects!$A$4:$A$503,0))&amp;"","Project not found"))</f>
        <v/>
      </c>
    </row>
    <row r="225" spans="1:6" x14ac:dyDescent="0.3">
      <c r="A225" s="20"/>
      <c r="B225" s="17"/>
      <c r="C225" s="19"/>
      <c r="D225" s="17"/>
      <c r="E225" s="17"/>
      <c r="F225" s="18" t="str">
        <f>IF($B225="","",IFERROR(INDEX(Projects!$B$4:$B$503,MATCH($B225,Projects!$A$4:$A$503,0))&amp;"","Project not found"))</f>
        <v/>
      </c>
    </row>
    <row r="226" spans="1:6" x14ac:dyDescent="0.3">
      <c r="A226" s="20"/>
      <c r="B226" s="17"/>
      <c r="C226" s="19"/>
      <c r="D226" s="17"/>
      <c r="E226" s="17"/>
      <c r="F226" s="18" t="str">
        <f>IF($B226="","",IFERROR(INDEX(Projects!$B$4:$B$503,MATCH($B226,Projects!$A$4:$A$503,0))&amp;"","Project not found"))</f>
        <v/>
      </c>
    </row>
    <row r="227" spans="1:6" x14ac:dyDescent="0.3">
      <c r="A227" s="20"/>
      <c r="B227" s="17"/>
      <c r="C227" s="19"/>
      <c r="D227" s="17"/>
      <c r="E227" s="17"/>
      <c r="F227" s="18" t="str">
        <f>IF($B227="","",IFERROR(INDEX(Projects!$B$4:$B$503,MATCH($B227,Projects!$A$4:$A$503,0))&amp;"","Project not found"))</f>
        <v/>
      </c>
    </row>
    <row r="228" spans="1:6" x14ac:dyDescent="0.3">
      <c r="A228" s="20"/>
      <c r="B228" s="17"/>
      <c r="C228" s="19"/>
      <c r="D228" s="17"/>
      <c r="E228" s="17"/>
      <c r="F228" s="18" t="str">
        <f>IF($B228="","",IFERROR(INDEX(Projects!$B$4:$B$503,MATCH($B228,Projects!$A$4:$A$503,0))&amp;"","Project not found"))</f>
        <v/>
      </c>
    </row>
    <row r="229" spans="1:6" x14ac:dyDescent="0.3">
      <c r="A229" s="20"/>
      <c r="B229" s="17"/>
      <c r="C229" s="19"/>
      <c r="D229" s="17"/>
      <c r="E229" s="17"/>
      <c r="F229" s="18" t="str">
        <f>IF($B229="","",IFERROR(INDEX(Projects!$B$4:$B$503,MATCH($B229,Projects!$A$4:$A$503,0))&amp;"","Project not found"))</f>
        <v/>
      </c>
    </row>
    <row r="230" spans="1:6" x14ac:dyDescent="0.3">
      <c r="A230" s="20"/>
      <c r="B230" s="17"/>
      <c r="C230" s="19"/>
      <c r="D230" s="17"/>
      <c r="E230" s="17"/>
      <c r="F230" s="18" t="str">
        <f>IF($B230="","",IFERROR(INDEX(Projects!$B$4:$B$503,MATCH($B230,Projects!$A$4:$A$503,0))&amp;"","Project not found"))</f>
        <v/>
      </c>
    </row>
    <row r="231" spans="1:6" x14ac:dyDescent="0.3">
      <c r="A231" s="20"/>
      <c r="B231" s="17"/>
      <c r="C231" s="19"/>
      <c r="D231" s="17"/>
      <c r="E231" s="17"/>
      <c r="F231" s="18" t="str">
        <f>IF($B231="","",IFERROR(INDEX(Projects!$B$4:$B$503,MATCH($B231,Projects!$A$4:$A$503,0))&amp;"","Project not found"))</f>
        <v/>
      </c>
    </row>
    <row r="232" spans="1:6" x14ac:dyDescent="0.3">
      <c r="A232" s="20"/>
      <c r="B232" s="17"/>
      <c r="C232" s="19"/>
      <c r="D232" s="17"/>
      <c r="E232" s="17"/>
      <c r="F232" s="18" t="str">
        <f>IF($B232="","",IFERROR(INDEX(Projects!$B$4:$B$503,MATCH($B232,Projects!$A$4:$A$503,0))&amp;"","Project not found"))</f>
        <v/>
      </c>
    </row>
    <row r="233" spans="1:6" x14ac:dyDescent="0.3">
      <c r="A233" s="20"/>
      <c r="B233" s="17"/>
      <c r="C233" s="19"/>
      <c r="D233" s="17"/>
      <c r="E233" s="17"/>
      <c r="F233" s="18" t="str">
        <f>IF($B233="","",IFERROR(INDEX(Projects!$B$4:$B$503,MATCH($B233,Projects!$A$4:$A$503,0))&amp;"","Project not found"))</f>
        <v/>
      </c>
    </row>
    <row r="234" spans="1:6" x14ac:dyDescent="0.3">
      <c r="A234" s="20"/>
      <c r="B234" s="17"/>
      <c r="C234" s="19"/>
      <c r="D234" s="17"/>
      <c r="E234" s="17"/>
      <c r="F234" s="18" t="str">
        <f>IF($B234="","",IFERROR(INDEX(Projects!$B$4:$B$503,MATCH($B234,Projects!$A$4:$A$503,0))&amp;"","Project not found"))</f>
        <v/>
      </c>
    </row>
    <row r="235" spans="1:6" x14ac:dyDescent="0.3">
      <c r="A235" s="20"/>
      <c r="B235" s="17"/>
      <c r="C235" s="19"/>
      <c r="D235" s="17"/>
      <c r="E235" s="17"/>
      <c r="F235" s="18" t="str">
        <f>IF($B235="","",IFERROR(INDEX(Projects!$B$4:$B$503,MATCH($B235,Projects!$A$4:$A$503,0))&amp;"","Project not found"))</f>
        <v/>
      </c>
    </row>
    <row r="236" spans="1:6" x14ac:dyDescent="0.3">
      <c r="A236" s="20"/>
      <c r="B236" s="17"/>
      <c r="C236" s="19"/>
      <c r="D236" s="17"/>
      <c r="E236" s="17"/>
      <c r="F236" s="18" t="str">
        <f>IF($B236="","",IFERROR(INDEX(Projects!$B$4:$B$503,MATCH($B236,Projects!$A$4:$A$503,0))&amp;"","Project not found"))</f>
        <v/>
      </c>
    </row>
    <row r="237" spans="1:6" x14ac:dyDescent="0.3">
      <c r="A237" s="20"/>
      <c r="B237" s="17"/>
      <c r="C237" s="19"/>
      <c r="D237" s="17"/>
      <c r="E237" s="17"/>
      <c r="F237" s="18" t="str">
        <f>IF($B237="","",IFERROR(INDEX(Projects!$B$4:$B$503,MATCH($B237,Projects!$A$4:$A$503,0))&amp;"","Project not found"))</f>
        <v/>
      </c>
    </row>
    <row r="238" spans="1:6" x14ac:dyDescent="0.3">
      <c r="A238" s="20"/>
      <c r="B238" s="17"/>
      <c r="C238" s="19"/>
      <c r="D238" s="17"/>
      <c r="E238" s="17"/>
      <c r="F238" s="18" t="str">
        <f>IF($B238="","",IFERROR(INDEX(Projects!$B$4:$B$503,MATCH($B238,Projects!$A$4:$A$503,0))&amp;"","Project not found"))</f>
        <v/>
      </c>
    </row>
    <row r="239" spans="1:6" x14ac:dyDescent="0.3">
      <c r="A239" s="20"/>
      <c r="B239" s="17"/>
      <c r="C239" s="19"/>
      <c r="D239" s="17"/>
      <c r="E239" s="17"/>
      <c r="F239" s="18" t="str">
        <f>IF($B239="","",IFERROR(INDEX(Projects!$B$4:$B$503,MATCH($B239,Projects!$A$4:$A$503,0))&amp;"","Project not found"))</f>
        <v/>
      </c>
    </row>
    <row r="240" spans="1:6" x14ac:dyDescent="0.3">
      <c r="A240" s="20"/>
      <c r="B240" s="17"/>
      <c r="C240" s="19"/>
      <c r="D240" s="17"/>
      <c r="E240" s="17"/>
      <c r="F240" s="18" t="str">
        <f>IF($B240="","",IFERROR(INDEX(Projects!$B$4:$B$503,MATCH($B240,Projects!$A$4:$A$503,0))&amp;"","Project not found"))</f>
        <v/>
      </c>
    </row>
    <row r="241" spans="1:6" x14ac:dyDescent="0.3">
      <c r="A241" s="20"/>
      <c r="B241" s="17"/>
      <c r="C241" s="19"/>
      <c r="D241" s="17"/>
      <c r="E241" s="17"/>
      <c r="F241" s="18" t="str">
        <f>IF($B241="","",IFERROR(INDEX(Projects!$B$4:$B$503,MATCH($B241,Projects!$A$4:$A$503,0))&amp;"","Project not found"))</f>
        <v/>
      </c>
    </row>
    <row r="242" spans="1:6" x14ac:dyDescent="0.3">
      <c r="A242" s="20"/>
      <c r="B242" s="17"/>
      <c r="C242" s="19"/>
      <c r="D242" s="17"/>
      <c r="E242" s="17"/>
      <c r="F242" s="18" t="str">
        <f>IF($B242="","",IFERROR(INDEX(Projects!$B$4:$B$503,MATCH($B242,Projects!$A$4:$A$503,0))&amp;"","Project not found"))</f>
        <v/>
      </c>
    </row>
    <row r="243" spans="1:6" x14ac:dyDescent="0.3">
      <c r="A243" s="20"/>
      <c r="B243" s="17"/>
      <c r="C243" s="19"/>
      <c r="D243" s="17"/>
      <c r="E243" s="17"/>
      <c r="F243" s="18" t="str">
        <f>IF($B243="","",IFERROR(INDEX(Projects!$B$4:$B$503,MATCH($B243,Projects!$A$4:$A$503,0))&amp;"","Project not found"))</f>
        <v/>
      </c>
    </row>
    <row r="244" spans="1:6" x14ac:dyDescent="0.3">
      <c r="A244" s="20"/>
      <c r="B244" s="17"/>
      <c r="C244" s="19"/>
      <c r="D244" s="17"/>
      <c r="E244" s="17"/>
      <c r="F244" s="18" t="str">
        <f>IF($B244="","",IFERROR(INDEX(Projects!$B$4:$B$503,MATCH($B244,Projects!$A$4:$A$503,0))&amp;"","Project not found"))</f>
        <v/>
      </c>
    </row>
    <row r="245" spans="1:6" x14ac:dyDescent="0.3">
      <c r="A245" s="20"/>
      <c r="B245" s="17"/>
      <c r="C245" s="19"/>
      <c r="D245" s="17"/>
      <c r="E245" s="17"/>
      <c r="F245" s="18" t="str">
        <f>IF($B245="","",IFERROR(INDEX(Projects!$B$4:$B$503,MATCH($B245,Projects!$A$4:$A$503,0))&amp;"","Project not found"))</f>
        <v/>
      </c>
    </row>
    <row r="246" spans="1:6" x14ac:dyDescent="0.3">
      <c r="A246" s="20"/>
      <c r="B246" s="17"/>
      <c r="C246" s="19"/>
      <c r="D246" s="17"/>
      <c r="E246" s="17"/>
      <c r="F246" s="18" t="str">
        <f>IF($B246="","",IFERROR(INDEX(Projects!$B$4:$B$503,MATCH($B246,Projects!$A$4:$A$503,0))&amp;"","Project not found"))</f>
        <v/>
      </c>
    </row>
    <row r="247" spans="1:6" x14ac:dyDescent="0.3">
      <c r="A247" s="20"/>
      <c r="B247" s="17"/>
      <c r="C247" s="19"/>
      <c r="D247" s="17"/>
      <c r="E247" s="17"/>
      <c r="F247" s="18" t="str">
        <f>IF($B247="","",IFERROR(INDEX(Projects!$B$4:$B$503,MATCH($B247,Projects!$A$4:$A$503,0))&amp;"","Project not found"))</f>
        <v/>
      </c>
    </row>
    <row r="248" spans="1:6" x14ac:dyDescent="0.3">
      <c r="A248" s="20"/>
      <c r="B248" s="17"/>
      <c r="C248" s="19"/>
      <c r="D248" s="17"/>
      <c r="E248" s="17"/>
      <c r="F248" s="18" t="str">
        <f>IF($B248="","",IFERROR(INDEX(Projects!$B$4:$B$503,MATCH($B248,Projects!$A$4:$A$503,0))&amp;"","Project not found"))</f>
        <v/>
      </c>
    </row>
    <row r="249" spans="1:6" x14ac:dyDescent="0.3">
      <c r="A249" s="20"/>
      <c r="B249" s="17"/>
      <c r="C249" s="19"/>
      <c r="D249" s="17"/>
      <c r="E249" s="17"/>
      <c r="F249" s="18" t="str">
        <f>IF($B249="","",IFERROR(INDEX(Projects!$B$4:$B$503,MATCH($B249,Projects!$A$4:$A$503,0))&amp;"","Project not found"))</f>
        <v/>
      </c>
    </row>
    <row r="250" spans="1:6" x14ac:dyDescent="0.3">
      <c r="A250" s="20"/>
      <c r="B250" s="17"/>
      <c r="C250" s="19"/>
      <c r="D250" s="17"/>
      <c r="E250" s="17"/>
      <c r="F250" s="18" t="str">
        <f>IF($B250="","",IFERROR(INDEX(Projects!$B$4:$B$503,MATCH($B250,Projects!$A$4:$A$503,0))&amp;"","Project not found"))</f>
        <v/>
      </c>
    </row>
    <row r="251" spans="1:6" x14ac:dyDescent="0.3">
      <c r="A251" s="20"/>
      <c r="B251" s="17"/>
      <c r="C251" s="19"/>
      <c r="D251" s="17"/>
      <c r="E251" s="17"/>
      <c r="F251" s="18" t="str">
        <f>IF($B251="","",IFERROR(INDEX(Projects!$B$4:$B$503,MATCH($B251,Projects!$A$4:$A$503,0))&amp;"","Project not found"))</f>
        <v/>
      </c>
    </row>
    <row r="252" spans="1:6" x14ac:dyDescent="0.3">
      <c r="A252" s="20"/>
      <c r="B252" s="17"/>
      <c r="C252" s="19"/>
      <c r="D252" s="17"/>
      <c r="E252" s="17"/>
      <c r="F252" s="18" t="str">
        <f>IF($B252="","",IFERROR(INDEX(Projects!$B$4:$B$503,MATCH($B252,Projects!$A$4:$A$503,0))&amp;"","Project not found"))</f>
        <v/>
      </c>
    </row>
    <row r="253" spans="1:6" x14ac:dyDescent="0.3">
      <c r="A253" s="20"/>
      <c r="B253" s="17"/>
      <c r="C253" s="19"/>
      <c r="D253" s="17"/>
      <c r="E253" s="17"/>
      <c r="F253" s="18" t="str">
        <f>IF($B253="","",IFERROR(INDEX(Projects!$B$4:$B$503,MATCH($B253,Projects!$A$4:$A$503,0))&amp;"","Project not found"))</f>
        <v/>
      </c>
    </row>
    <row r="254" spans="1:6" x14ac:dyDescent="0.3">
      <c r="A254" s="20"/>
      <c r="B254" s="17"/>
      <c r="C254" s="19"/>
      <c r="D254" s="17"/>
      <c r="E254" s="17"/>
      <c r="F254" s="18" t="str">
        <f>IF($B254="","",IFERROR(INDEX(Projects!$B$4:$B$503,MATCH($B254,Projects!$A$4:$A$503,0))&amp;"","Project not found"))</f>
        <v/>
      </c>
    </row>
    <row r="255" spans="1:6" x14ac:dyDescent="0.3">
      <c r="A255" s="20"/>
      <c r="B255" s="17"/>
      <c r="C255" s="19"/>
      <c r="D255" s="17"/>
      <c r="E255" s="17"/>
      <c r="F255" s="18" t="str">
        <f>IF($B255="","",IFERROR(INDEX(Projects!$B$4:$B$503,MATCH($B255,Projects!$A$4:$A$503,0))&amp;"","Project not found"))</f>
        <v/>
      </c>
    </row>
    <row r="256" spans="1:6" x14ac:dyDescent="0.3">
      <c r="A256" s="20"/>
      <c r="B256" s="17"/>
      <c r="C256" s="19"/>
      <c r="D256" s="17"/>
      <c r="E256" s="17"/>
      <c r="F256" s="18" t="str">
        <f>IF($B256="","",IFERROR(INDEX(Projects!$B$4:$B$503,MATCH($B256,Projects!$A$4:$A$503,0))&amp;"","Project not found"))</f>
        <v/>
      </c>
    </row>
    <row r="257" spans="1:6" x14ac:dyDescent="0.3">
      <c r="A257" s="20"/>
      <c r="B257" s="17"/>
      <c r="C257" s="19"/>
      <c r="D257" s="17"/>
      <c r="E257" s="17"/>
      <c r="F257" s="18" t="str">
        <f>IF($B257="","",IFERROR(INDEX(Projects!$B$4:$B$503,MATCH($B257,Projects!$A$4:$A$503,0))&amp;"","Project not found"))</f>
        <v/>
      </c>
    </row>
    <row r="258" spans="1:6" x14ac:dyDescent="0.3">
      <c r="A258" s="20"/>
      <c r="B258" s="17"/>
      <c r="C258" s="19"/>
      <c r="D258" s="17"/>
      <c r="E258" s="17"/>
      <c r="F258" s="18" t="str">
        <f>IF($B258="","",IFERROR(INDEX(Projects!$B$4:$B$503,MATCH($B258,Projects!$A$4:$A$503,0))&amp;"","Project not found"))</f>
        <v/>
      </c>
    </row>
    <row r="259" spans="1:6" x14ac:dyDescent="0.3">
      <c r="A259" s="20"/>
      <c r="B259" s="17"/>
      <c r="C259" s="19"/>
      <c r="D259" s="17"/>
      <c r="E259" s="17"/>
      <c r="F259" s="18" t="str">
        <f>IF($B259="","",IFERROR(INDEX(Projects!$B$4:$B$503,MATCH($B259,Projects!$A$4:$A$503,0))&amp;"","Project not found"))</f>
        <v/>
      </c>
    </row>
    <row r="260" spans="1:6" x14ac:dyDescent="0.3">
      <c r="A260" s="20"/>
      <c r="B260" s="17"/>
      <c r="C260" s="19"/>
      <c r="D260" s="17"/>
      <c r="E260" s="17"/>
      <c r="F260" s="18" t="str">
        <f>IF($B260="","",IFERROR(INDEX(Projects!$B$4:$B$503,MATCH($B260,Projects!$A$4:$A$503,0))&amp;"","Project not found"))</f>
        <v/>
      </c>
    </row>
    <row r="261" spans="1:6" x14ac:dyDescent="0.3">
      <c r="A261" s="20"/>
      <c r="B261" s="17"/>
      <c r="C261" s="19"/>
      <c r="D261" s="17"/>
      <c r="E261" s="17"/>
      <c r="F261" s="18" t="str">
        <f>IF($B261="","",IFERROR(INDEX(Projects!$B$4:$B$503,MATCH($B261,Projects!$A$4:$A$503,0))&amp;"","Project not found"))</f>
        <v/>
      </c>
    </row>
    <row r="262" spans="1:6" x14ac:dyDescent="0.3">
      <c r="A262" s="20"/>
      <c r="B262" s="17"/>
      <c r="C262" s="19"/>
      <c r="D262" s="17"/>
      <c r="E262" s="17"/>
      <c r="F262" s="18" t="str">
        <f>IF($B262="","",IFERROR(INDEX(Projects!$B$4:$B$503,MATCH($B262,Projects!$A$4:$A$503,0))&amp;"","Project not found"))</f>
        <v/>
      </c>
    </row>
    <row r="263" spans="1:6" x14ac:dyDescent="0.3">
      <c r="A263" s="20"/>
      <c r="B263" s="17"/>
      <c r="C263" s="19"/>
      <c r="D263" s="17"/>
      <c r="E263" s="17"/>
      <c r="F263" s="18" t="str">
        <f>IF($B263="","",IFERROR(INDEX(Projects!$B$4:$B$503,MATCH($B263,Projects!$A$4:$A$503,0))&amp;"","Project not found"))</f>
        <v/>
      </c>
    </row>
    <row r="264" spans="1:6" x14ac:dyDescent="0.3">
      <c r="A264" s="20"/>
      <c r="B264" s="17"/>
      <c r="C264" s="19"/>
      <c r="D264" s="17"/>
      <c r="E264" s="17"/>
      <c r="F264" s="18" t="str">
        <f>IF($B264="","",IFERROR(INDEX(Projects!$B$4:$B$503,MATCH($B264,Projects!$A$4:$A$503,0))&amp;"","Project not found"))</f>
        <v/>
      </c>
    </row>
    <row r="265" spans="1:6" x14ac:dyDescent="0.3">
      <c r="A265" s="20"/>
      <c r="B265" s="17"/>
      <c r="C265" s="19"/>
      <c r="D265" s="17"/>
      <c r="E265" s="17"/>
      <c r="F265" s="18" t="str">
        <f>IF($B265="","",IFERROR(INDEX(Projects!$B$4:$B$503,MATCH($B265,Projects!$A$4:$A$503,0))&amp;"","Project not found"))</f>
        <v/>
      </c>
    </row>
    <row r="266" spans="1:6" x14ac:dyDescent="0.3">
      <c r="A266" s="20"/>
      <c r="B266" s="17"/>
      <c r="C266" s="19"/>
      <c r="D266" s="17"/>
      <c r="E266" s="17"/>
      <c r="F266" s="18" t="str">
        <f>IF($B266="","",IFERROR(INDEX(Projects!$B$4:$B$503,MATCH($B266,Projects!$A$4:$A$503,0))&amp;"","Project not found"))</f>
        <v/>
      </c>
    </row>
    <row r="267" spans="1:6" x14ac:dyDescent="0.3">
      <c r="A267" s="20"/>
      <c r="B267" s="17"/>
      <c r="C267" s="19"/>
      <c r="D267" s="17"/>
      <c r="E267" s="17"/>
      <c r="F267" s="18" t="str">
        <f>IF($B267="","",IFERROR(INDEX(Projects!$B$4:$B$503,MATCH($B267,Projects!$A$4:$A$503,0))&amp;"","Project not found"))</f>
        <v/>
      </c>
    </row>
    <row r="268" spans="1:6" x14ac:dyDescent="0.3">
      <c r="A268" s="20"/>
      <c r="B268" s="17"/>
      <c r="C268" s="19"/>
      <c r="D268" s="17"/>
      <c r="E268" s="17"/>
      <c r="F268" s="18" t="str">
        <f>IF($B268="","",IFERROR(INDEX(Projects!$B$4:$B$503,MATCH($B268,Projects!$A$4:$A$503,0))&amp;"","Project not found"))</f>
        <v/>
      </c>
    </row>
    <row r="269" spans="1:6" x14ac:dyDescent="0.3">
      <c r="A269" s="20"/>
      <c r="B269" s="17"/>
      <c r="C269" s="19"/>
      <c r="D269" s="17"/>
      <c r="E269" s="17"/>
      <c r="F269" s="18" t="str">
        <f>IF($B269="","",IFERROR(INDEX(Projects!$B$4:$B$503,MATCH($B269,Projects!$A$4:$A$503,0))&amp;"","Project not found"))</f>
        <v/>
      </c>
    </row>
    <row r="270" spans="1:6" x14ac:dyDescent="0.3">
      <c r="A270" s="20"/>
      <c r="B270" s="17"/>
      <c r="C270" s="19"/>
      <c r="D270" s="17"/>
      <c r="E270" s="17"/>
      <c r="F270" s="18" t="str">
        <f>IF($B270="","",IFERROR(INDEX(Projects!$B$4:$B$503,MATCH($B270,Projects!$A$4:$A$503,0))&amp;"","Project not found"))</f>
        <v/>
      </c>
    </row>
    <row r="271" spans="1:6" x14ac:dyDescent="0.3">
      <c r="A271" s="20"/>
      <c r="B271" s="17"/>
      <c r="C271" s="19"/>
      <c r="D271" s="17"/>
      <c r="E271" s="17"/>
      <c r="F271" s="18" t="str">
        <f>IF($B271="","",IFERROR(INDEX(Projects!$B$4:$B$503,MATCH($B271,Projects!$A$4:$A$503,0))&amp;"","Project not found"))</f>
        <v/>
      </c>
    </row>
    <row r="272" spans="1:6" x14ac:dyDescent="0.3">
      <c r="A272" s="20"/>
      <c r="B272" s="17"/>
      <c r="C272" s="19"/>
      <c r="D272" s="17"/>
      <c r="E272" s="17"/>
      <c r="F272" s="18" t="str">
        <f>IF($B272="","",IFERROR(INDEX(Projects!$B$4:$B$503,MATCH($B272,Projects!$A$4:$A$503,0))&amp;"","Project not found"))</f>
        <v/>
      </c>
    </row>
    <row r="273" spans="1:6" x14ac:dyDescent="0.3">
      <c r="A273" s="20"/>
      <c r="B273" s="17"/>
      <c r="C273" s="19"/>
      <c r="D273" s="17"/>
      <c r="E273" s="17"/>
      <c r="F273" s="18" t="str">
        <f>IF($B273="","",IFERROR(INDEX(Projects!$B$4:$B$503,MATCH($B273,Projects!$A$4:$A$503,0))&amp;"","Project not found"))</f>
        <v/>
      </c>
    </row>
    <row r="274" spans="1:6" x14ac:dyDescent="0.3">
      <c r="A274" s="20"/>
      <c r="B274" s="17"/>
      <c r="C274" s="19"/>
      <c r="D274" s="17"/>
      <c r="E274" s="17"/>
      <c r="F274" s="18" t="str">
        <f>IF($B274="","",IFERROR(INDEX(Projects!$B$4:$B$503,MATCH($B274,Projects!$A$4:$A$503,0))&amp;"","Project not found"))</f>
        <v/>
      </c>
    </row>
    <row r="275" spans="1:6" x14ac:dyDescent="0.3">
      <c r="A275" s="20"/>
      <c r="B275" s="17"/>
      <c r="C275" s="19"/>
      <c r="D275" s="17"/>
      <c r="E275" s="17"/>
      <c r="F275" s="18" t="str">
        <f>IF($B275="","",IFERROR(INDEX(Projects!$B$4:$B$503,MATCH($B275,Projects!$A$4:$A$503,0))&amp;"","Project not found"))</f>
        <v/>
      </c>
    </row>
    <row r="276" spans="1:6" x14ac:dyDescent="0.3">
      <c r="A276" s="20"/>
      <c r="B276" s="17"/>
      <c r="C276" s="19"/>
      <c r="D276" s="17"/>
      <c r="E276" s="17"/>
      <c r="F276" s="18" t="str">
        <f>IF($B276="","",IFERROR(INDEX(Projects!$B$4:$B$503,MATCH($B276,Projects!$A$4:$A$503,0))&amp;"","Project not found"))</f>
        <v/>
      </c>
    </row>
    <row r="277" spans="1:6" x14ac:dyDescent="0.3">
      <c r="A277" s="20"/>
      <c r="B277" s="17"/>
      <c r="C277" s="19"/>
      <c r="D277" s="17"/>
      <c r="E277" s="17"/>
      <c r="F277" s="18" t="str">
        <f>IF($B277="","",IFERROR(INDEX(Projects!$B$4:$B$503,MATCH($B277,Projects!$A$4:$A$503,0))&amp;"","Project not found"))</f>
        <v/>
      </c>
    </row>
    <row r="278" spans="1:6" x14ac:dyDescent="0.3">
      <c r="A278" s="20"/>
      <c r="B278" s="17"/>
      <c r="C278" s="19"/>
      <c r="D278" s="17"/>
      <c r="E278" s="17"/>
      <c r="F278" s="18" t="str">
        <f>IF($B278="","",IFERROR(INDEX(Projects!$B$4:$B$503,MATCH($B278,Projects!$A$4:$A$503,0))&amp;"","Project not found"))</f>
        <v/>
      </c>
    </row>
    <row r="279" spans="1:6" x14ac:dyDescent="0.3">
      <c r="A279" s="20"/>
      <c r="B279" s="17"/>
      <c r="C279" s="19"/>
      <c r="D279" s="17"/>
      <c r="E279" s="17"/>
      <c r="F279" s="18" t="str">
        <f>IF($B279="","",IFERROR(INDEX(Projects!$B$4:$B$503,MATCH($B279,Projects!$A$4:$A$503,0))&amp;"","Project not found"))</f>
        <v/>
      </c>
    </row>
    <row r="280" spans="1:6" x14ac:dyDescent="0.3">
      <c r="A280" s="20"/>
      <c r="B280" s="17"/>
      <c r="C280" s="19"/>
      <c r="D280" s="17"/>
      <c r="E280" s="17"/>
      <c r="F280" s="18" t="str">
        <f>IF($B280="","",IFERROR(INDEX(Projects!$B$4:$B$503,MATCH($B280,Projects!$A$4:$A$503,0))&amp;"","Project not found"))</f>
        <v/>
      </c>
    </row>
    <row r="281" spans="1:6" x14ac:dyDescent="0.3">
      <c r="A281" s="20"/>
      <c r="B281" s="17"/>
      <c r="C281" s="19"/>
      <c r="D281" s="17"/>
      <c r="E281" s="17"/>
      <c r="F281" s="18" t="str">
        <f>IF($B281="","",IFERROR(INDEX(Projects!$B$4:$B$503,MATCH($B281,Projects!$A$4:$A$503,0))&amp;"","Project not found"))</f>
        <v/>
      </c>
    </row>
    <row r="282" spans="1:6" x14ac:dyDescent="0.3">
      <c r="A282" s="20"/>
      <c r="B282" s="17"/>
      <c r="C282" s="19"/>
      <c r="D282" s="17"/>
      <c r="E282" s="17"/>
      <c r="F282" s="18" t="str">
        <f>IF($B282="","",IFERROR(INDEX(Projects!$B$4:$B$503,MATCH($B282,Projects!$A$4:$A$503,0))&amp;"","Project not found"))</f>
        <v/>
      </c>
    </row>
    <row r="283" spans="1:6" x14ac:dyDescent="0.3">
      <c r="A283" s="20"/>
      <c r="B283" s="17"/>
      <c r="C283" s="19"/>
      <c r="D283" s="17"/>
      <c r="E283" s="17"/>
      <c r="F283" s="18" t="str">
        <f>IF($B283="","",IFERROR(INDEX(Projects!$B$4:$B$503,MATCH($B283,Projects!$A$4:$A$503,0))&amp;"","Project not found"))</f>
        <v/>
      </c>
    </row>
    <row r="284" spans="1:6" x14ac:dyDescent="0.3">
      <c r="A284" s="20"/>
      <c r="B284" s="17"/>
      <c r="C284" s="19"/>
      <c r="D284" s="17"/>
      <c r="E284" s="17"/>
      <c r="F284" s="18" t="str">
        <f>IF($B284="","",IFERROR(INDEX(Projects!$B$4:$B$503,MATCH($B284,Projects!$A$4:$A$503,0))&amp;"","Project not found"))</f>
        <v/>
      </c>
    </row>
    <row r="285" spans="1:6" x14ac:dyDescent="0.3">
      <c r="A285" s="20"/>
      <c r="B285" s="17"/>
      <c r="C285" s="19"/>
      <c r="D285" s="17"/>
      <c r="E285" s="17"/>
      <c r="F285" s="18" t="str">
        <f>IF($B285="","",IFERROR(INDEX(Projects!$B$4:$B$503,MATCH($B285,Projects!$A$4:$A$503,0))&amp;"","Project not found"))</f>
        <v/>
      </c>
    </row>
    <row r="286" spans="1:6" x14ac:dyDescent="0.3">
      <c r="A286" s="20"/>
      <c r="B286" s="17"/>
      <c r="C286" s="19"/>
      <c r="D286" s="17"/>
      <c r="E286" s="17"/>
      <c r="F286" s="18" t="str">
        <f>IF($B286="","",IFERROR(INDEX(Projects!$B$4:$B$503,MATCH($B286,Projects!$A$4:$A$503,0))&amp;"","Project not found"))</f>
        <v/>
      </c>
    </row>
    <row r="287" spans="1:6" x14ac:dyDescent="0.3">
      <c r="A287" s="20"/>
      <c r="B287" s="17"/>
      <c r="C287" s="19"/>
      <c r="D287" s="17"/>
      <c r="E287" s="17"/>
      <c r="F287" s="18" t="str">
        <f>IF($B287="","",IFERROR(INDEX(Projects!$B$4:$B$503,MATCH($B287,Projects!$A$4:$A$503,0))&amp;"","Project not found"))</f>
        <v/>
      </c>
    </row>
    <row r="288" spans="1:6" x14ac:dyDescent="0.3">
      <c r="A288" s="20"/>
      <c r="B288" s="17"/>
      <c r="C288" s="19"/>
      <c r="D288" s="17"/>
      <c r="E288" s="17"/>
      <c r="F288" s="18" t="str">
        <f>IF($B288="","",IFERROR(INDEX(Projects!$B$4:$B$503,MATCH($B288,Projects!$A$4:$A$503,0))&amp;"","Project not found"))</f>
        <v/>
      </c>
    </row>
    <row r="289" spans="1:6" x14ac:dyDescent="0.3">
      <c r="A289" s="20"/>
      <c r="B289" s="17"/>
      <c r="C289" s="19"/>
      <c r="D289" s="17"/>
      <c r="E289" s="17"/>
      <c r="F289" s="18" t="str">
        <f>IF($B289="","",IFERROR(INDEX(Projects!$B$4:$B$503,MATCH($B289,Projects!$A$4:$A$503,0))&amp;"","Project not found"))</f>
        <v/>
      </c>
    </row>
    <row r="290" spans="1:6" x14ac:dyDescent="0.3">
      <c r="A290" s="20"/>
      <c r="B290" s="17"/>
      <c r="C290" s="19"/>
      <c r="D290" s="17"/>
      <c r="E290" s="17"/>
      <c r="F290" s="18" t="str">
        <f>IF($B290="","",IFERROR(INDEX(Projects!$B$4:$B$503,MATCH($B290,Projects!$A$4:$A$503,0))&amp;"","Project not found"))</f>
        <v/>
      </c>
    </row>
    <row r="291" spans="1:6" x14ac:dyDescent="0.3">
      <c r="A291" s="20"/>
      <c r="B291" s="17"/>
      <c r="C291" s="19"/>
      <c r="D291" s="17"/>
      <c r="E291" s="17"/>
      <c r="F291" s="18" t="str">
        <f>IF($B291="","",IFERROR(INDEX(Projects!$B$4:$B$503,MATCH($B291,Projects!$A$4:$A$503,0))&amp;"","Project not found"))</f>
        <v/>
      </c>
    </row>
    <row r="292" spans="1:6" x14ac:dyDescent="0.3">
      <c r="A292" s="20"/>
      <c r="B292" s="17"/>
      <c r="C292" s="19"/>
      <c r="D292" s="17"/>
      <c r="E292" s="17"/>
      <c r="F292" s="18" t="str">
        <f>IF($B292="","",IFERROR(INDEX(Projects!$B$4:$B$503,MATCH($B292,Projects!$A$4:$A$503,0))&amp;"","Project not found"))</f>
        <v/>
      </c>
    </row>
    <row r="293" spans="1:6" x14ac:dyDescent="0.3">
      <c r="A293" s="20"/>
      <c r="B293" s="17"/>
      <c r="C293" s="19"/>
      <c r="D293" s="17"/>
      <c r="E293" s="17"/>
      <c r="F293" s="18" t="str">
        <f>IF($B293="","",IFERROR(INDEX(Projects!$B$4:$B$503,MATCH($B293,Projects!$A$4:$A$503,0))&amp;"","Project not found"))</f>
        <v/>
      </c>
    </row>
    <row r="294" spans="1:6" x14ac:dyDescent="0.3">
      <c r="A294" s="20"/>
      <c r="B294" s="17"/>
      <c r="C294" s="19"/>
      <c r="D294" s="17"/>
      <c r="E294" s="17"/>
      <c r="F294" s="18" t="str">
        <f>IF($B294="","",IFERROR(INDEX(Projects!$B$4:$B$503,MATCH($B294,Projects!$A$4:$A$503,0))&amp;"","Project not found"))</f>
        <v/>
      </c>
    </row>
    <row r="295" spans="1:6" x14ac:dyDescent="0.3">
      <c r="A295" s="20"/>
      <c r="B295" s="17"/>
      <c r="C295" s="19"/>
      <c r="D295" s="17"/>
      <c r="E295" s="17"/>
      <c r="F295" s="18" t="str">
        <f>IF($B295="","",IFERROR(INDEX(Projects!$B$4:$B$503,MATCH($B295,Projects!$A$4:$A$503,0))&amp;"","Project not found"))</f>
        <v/>
      </c>
    </row>
    <row r="296" spans="1:6" x14ac:dyDescent="0.3">
      <c r="A296" s="20"/>
      <c r="B296" s="17"/>
      <c r="C296" s="19"/>
      <c r="D296" s="17"/>
      <c r="E296" s="17"/>
      <c r="F296" s="18" t="str">
        <f>IF($B296="","",IFERROR(INDEX(Projects!$B$4:$B$503,MATCH($B296,Projects!$A$4:$A$503,0))&amp;"","Project not found"))</f>
        <v/>
      </c>
    </row>
    <row r="297" spans="1:6" x14ac:dyDescent="0.3">
      <c r="A297" s="20"/>
      <c r="B297" s="17"/>
      <c r="C297" s="19"/>
      <c r="D297" s="17"/>
      <c r="E297" s="17"/>
      <c r="F297" s="18" t="str">
        <f>IF($B297="","",IFERROR(INDEX(Projects!$B$4:$B$503,MATCH($B297,Projects!$A$4:$A$503,0))&amp;"","Project not found"))</f>
        <v/>
      </c>
    </row>
    <row r="298" spans="1:6" x14ac:dyDescent="0.3">
      <c r="A298" s="20"/>
      <c r="B298" s="17"/>
      <c r="C298" s="19"/>
      <c r="D298" s="17"/>
      <c r="E298" s="17"/>
      <c r="F298" s="18" t="str">
        <f>IF($B298="","",IFERROR(INDEX(Projects!$B$4:$B$503,MATCH($B298,Projects!$A$4:$A$503,0))&amp;"","Project not found"))</f>
        <v/>
      </c>
    </row>
    <row r="299" spans="1:6" x14ac:dyDescent="0.3">
      <c r="A299" s="20"/>
      <c r="B299" s="17"/>
      <c r="C299" s="19"/>
      <c r="D299" s="17"/>
      <c r="E299" s="17"/>
      <c r="F299" s="18" t="str">
        <f>IF($B299="","",IFERROR(INDEX(Projects!$B$4:$B$503,MATCH($B299,Projects!$A$4:$A$503,0))&amp;"","Project not found"))</f>
        <v/>
      </c>
    </row>
    <row r="300" spans="1:6" x14ac:dyDescent="0.3">
      <c r="A300" s="20"/>
      <c r="B300" s="17"/>
      <c r="C300" s="19"/>
      <c r="D300" s="17"/>
      <c r="E300" s="17"/>
      <c r="F300" s="18" t="str">
        <f>IF($B300="","",IFERROR(INDEX(Projects!$B$4:$B$503,MATCH($B300,Projects!$A$4:$A$503,0))&amp;"","Project not found"))</f>
        <v/>
      </c>
    </row>
    <row r="301" spans="1:6" x14ac:dyDescent="0.3">
      <c r="A301" s="20"/>
      <c r="B301" s="17"/>
      <c r="C301" s="19"/>
      <c r="D301" s="17"/>
      <c r="E301" s="17"/>
      <c r="F301" s="18" t="str">
        <f>IF($B301="","",IFERROR(INDEX(Projects!$B$4:$B$503,MATCH($B301,Projects!$A$4:$A$503,0))&amp;"","Project not found"))</f>
        <v/>
      </c>
    </row>
    <row r="302" spans="1:6" x14ac:dyDescent="0.3">
      <c r="A302" s="20"/>
      <c r="B302" s="17"/>
      <c r="C302" s="19"/>
      <c r="D302" s="17"/>
      <c r="E302" s="17"/>
      <c r="F302" s="18" t="str">
        <f>IF($B302="","",IFERROR(INDEX(Projects!$B$4:$B$503,MATCH($B302,Projects!$A$4:$A$503,0))&amp;"","Project not found"))</f>
        <v/>
      </c>
    </row>
    <row r="303" spans="1:6" x14ac:dyDescent="0.3">
      <c r="A303" s="20"/>
      <c r="B303" s="17"/>
      <c r="C303" s="19"/>
      <c r="D303" s="17"/>
      <c r="E303" s="17"/>
      <c r="F303" s="18" t="str">
        <f>IF($B303="","",IFERROR(INDEX(Projects!$B$4:$B$503,MATCH($B303,Projects!$A$4:$A$503,0))&amp;"","Project not found"))</f>
        <v/>
      </c>
    </row>
    <row r="304" spans="1:6" x14ac:dyDescent="0.3">
      <c r="A304" s="20"/>
      <c r="B304" s="17"/>
      <c r="C304" s="19"/>
      <c r="D304" s="17"/>
      <c r="E304" s="17"/>
      <c r="F304" s="18" t="str">
        <f>IF($B304="","",IFERROR(INDEX(Projects!$B$4:$B$503,MATCH($B304,Projects!$A$4:$A$503,0))&amp;"","Project not found"))</f>
        <v/>
      </c>
    </row>
    <row r="305" spans="1:6" x14ac:dyDescent="0.3">
      <c r="A305" s="20"/>
      <c r="B305" s="17"/>
      <c r="C305" s="19"/>
      <c r="D305" s="17"/>
      <c r="E305" s="17"/>
      <c r="F305" s="18" t="str">
        <f>IF($B305="","",IFERROR(INDEX(Projects!$B$4:$B$503,MATCH($B305,Projects!$A$4:$A$503,0))&amp;"","Project not found"))</f>
        <v/>
      </c>
    </row>
    <row r="306" spans="1:6" x14ac:dyDescent="0.3">
      <c r="A306" s="20"/>
      <c r="B306" s="17"/>
      <c r="C306" s="19"/>
      <c r="D306" s="17"/>
      <c r="E306" s="17"/>
      <c r="F306" s="18" t="str">
        <f>IF($B306="","",IFERROR(INDEX(Projects!$B$4:$B$503,MATCH($B306,Projects!$A$4:$A$503,0))&amp;"","Project not found"))</f>
        <v/>
      </c>
    </row>
    <row r="307" spans="1:6" x14ac:dyDescent="0.3">
      <c r="A307" s="20"/>
      <c r="B307" s="17"/>
      <c r="C307" s="19"/>
      <c r="D307" s="17"/>
      <c r="E307" s="17"/>
      <c r="F307" s="18" t="str">
        <f>IF($B307="","",IFERROR(INDEX(Projects!$B$4:$B$503,MATCH($B307,Projects!$A$4:$A$503,0))&amp;"","Project not found"))</f>
        <v/>
      </c>
    </row>
    <row r="308" spans="1:6" x14ac:dyDescent="0.3">
      <c r="A308" s="20"/>
      <c r="B308" s="17"/>
      <c r="C308" s="19"/>
      <c r="D308" s="17"/>
      <c r="E308" s="17"/>
      <c r="F308" s="18" t="str">
        <f>IF($B308="","",IFERROR(INDEX(Projects!$B$4:$B$503,MATCH($B308,Projects!$A$4:$A$503,0))&amp;"","Project not found"))</f>
        <v/>
      </c>
    </row>
    <row r="309" spans="1:6" x14ac:dyDescent="0.3">
      <c r="A309" s="20"/>
      <c r="B309" s="17"/>
      <c r="C309" s="19"/>
      <c r="D309" s="17"/>
      <c r="E309" s="17"/>
      <c r="F309" s="18" t="str">
        <f>IF($B309="","",IFERROR(INDEX(Projects!$B$4:$B$503,MATCH($B309,Projects!$A$4:$A$503,0))&amp;"","Project not found"))</f>
        <v/>
      </c>
    </row>
    <row r="310" spans="1:6" x14ac:dyDescent="0.3">
      <c r="A310" s="20"/>
      <c r="B310" s="17"/>
      <c r="C310" s="19"/>
      <c r="D310" s="17"/>
      <c r="E310" s="17"/>
      <c r="F310" s="18" t="str">
        <f>IF($B310="","",IFERROR(INDEX(Projects!$B$4:$B$503,MATCH($B310,Projects!$A$4:$A$503,0))&amp;"","Project not found"))</f>
        <v/>
      </c>
    </row>
    <row r="311" spans="1:6" x14ac:dyDescent="0.3">
      <c r="A311" s="20"/>
      <c r="B311" s="17"/>
      <c r="C311" s="19"/>
      <c r="D311" s="17"/>
      <c r="E311" s="17"/>
      <c r="F311" s="18" t="str">
        <f>IF($B311="","",IFERROR(INDEX(Projects!$B$4:$B$503,MATCH($B311,Projects!$A$4:$A$503,0))&amp;"","Project not found"))</f>
        <v/>
      </c>
    </row>
    <row r="312" spans="1:6" x14ac:dyDescent="0.3">
      <c r="A312" s="20"/>
      <c r="B312" s="17"/>
      <c r="C312" s="19"/>
      <c r="D312" s="17"/>
      <c r="E312" s="17"/>
      <c r="F312" s="18" t="str">
        <f>IF($B312="","",IFERROR(INDEX(Projects!$B$4:$B$503,MATCH($B312,Projects!$A$4:$A$503,0))&amp;"","Project not found"))</f>
        <v/>
      </c>
    </row>
    <row r="313" spans="1:6" x14ac:dyDescent="0.3">
      <c r="A313" s="20"/>
      <c r="B313" s="17"/>
      <c r="C313" s="19"/>
      <c r="D313" s="17"/>
      <c r="E313" s="17"/>
      <c r="F313" s="18" t="str">
        <f>IF($B313="","",IFERROR(INDEX(Projects!$B$4:$B$503,MATCH($B313,Projects!$A$4:$A$503,0))&amp;"","Project not found"))</f>
        <v/>
      </c>
    </row>
    <row r="314" spans="1:6" x14ac:dyDescent="0.3">
      <c r="A314" s="20"/>
      <c r="B314" s="17"/>
      <c r="C314" s="19"/>
      <c r="D314" s="17"/>
      <c r="E314" s="17"/>
      <c r="F314" s="18" t="str">
        <f>IF($B314="","",IFERROR(INDEX(Projects!$B$4:$B$503,MATCH($B314,Projects!$A$4:$A$503,0))&amp;"","Project not found"))</f>
        <v/>
      </c>
    </row>
    <row r="315" spans="1:6" x14ac:dyDescent="0.3">
      <c r="A315" s="20"/>
      <c r="B315" s="17"/>
      <c r="C315" s="19"/>
      <c r="D315" s="17"/>
      <c r="E315" s="17"/>
      <c r="F315" s="18" t="str">
        <f>IF($B315="","",IFERROR(INDEX(Projects!$B$4:$B$503,MATCH($B315,Projects!$A$4:$A$503,0))&amp;"","Project not found"))</f>
        <v/>
      </c>
    </row>
    <row r="316" spans="1:6" x14ac:dyDescent="0.3">
      <c r="A316" s="20"/>
      <c r="B316" s="17"/>
      <c r="C316" s="19"/>
      <c r="D316" s="17"/>
      <c r="E316" s="17"/>
      <c r="F316" s="18" t="str">
        <f>IF($B316="","",IFERROR(INDEX(Projects!$B$4:$B$503,MATCH($B316,Projects!$A$4:$A$503,0))&amp;"","Project not found"))</f>
        <v/>
      </c>
    </row>
    <row r="317" spans="1:6" x14ac:dyDescent="0.3">
      <c r="A317" s="20"/>
      <c r="B317" s="17"/>
      <c r="C317" s="19"/>
      <c r="D317" s="17"/>
      <c r="E317" s="17"/>
      <c r="F317" s="18" t="str">
        <f>IF($B317="","",IFERROR(INDEX(Projects!$B$4:$B$503,MATCH($B317,Projects!$A$4:$A$503,0))&amp;"","Project not found"))</f>
        <v/>
      </c>
    </row>
    <row r="318" spans="1:6" x14ac:dyDescent="0.3">
      <c r="A318" s="20"/>
      <c r="B318" s="17"/>
      <c r="C318" s="19"/>
      <c r="D318" s="17"/>
      <c r="E318" s="17"/>
      <c r="F318" s="18" t="str">
        <f>IF($B318="","",IFERROR(INDEX(Projects!$B$4:$B$503,MATCH($B318,Projects!$A$4:$A$503,0))&amp;"","Project not found"))</f>
        <v/>
      </c>
    </row>
    <row r="319" spans="1:6" x14ac:dyDescent="0.3">
      <c r="A319" s="20"/>
      <c r="B319" s="17"/>
      <c r="C319" s="19"/>
      <c r="D319" s="17"/>
      <c r="E319" s="17"/>
      <c r="F319" s="18" t="str">
        <f>IF($B319="","",IFERROR(INDEX(Projects!$B$4:$B$503,MATCH($B319,Projects!$A$4:$A$503,0))&amp;"","Project not found"))</f>
        <v/>
      </c>
    </row>
    <row r="320" spans="1:6" x14ac:dyDescent="0.3">
      <c r="A320" s="20"/>
      <c r="B320" s="17"/>
      <c r="C320" s="19"/>
      <c r="D320" s="17"/>
      <c r="E320" s="17"/>
      <c r="F320" s="18" t="str">
        <f>IF($B320="","",IFERROR(INDEX(Projects!$B$4:$B$503,MATCH($B320,Projects!$A$4:$A$503,0))&amp;"","Project not found"))</f>
        <v/>
      </c>
    </row>
    <row r="321" spans="1:6" x14ac:dyDescent="0.3">
      <c r="A321" s="20"/>
      <c r="B321" s="17"/>
      <c r="C321" s="19"/>
      <c r="D321" s="17"/>
      <c r="E321" s="17"/>
      <c r="F321" s="18" t="str">
        <f>IF($B321="","",IFERROR(INDEX(Projects!$B$4:$B$503,MATCH($B321,Projects!$A$4:$A$503,0))&amp;"","Project not found"))</f>
        <v/>
      </c>
    </row>
    <row r="322" spans="1:6" x14ac:dyDescent="0.3">
      <c r="A322" s="20"/>
      <c r="B322" s="17"/>
      <c r="C322" s="19"/>
      <c r="D322" s="17"/>
      <c r="E322" s="17"/>
      <c r="F322" s="18" t="str">
        <f>IF($B322="","",IFERROR(INDEX(Projects!$B$4:$B$503,MATCH($B322,Projects!$A$4:$A$503,0))&amp;"","Project not found"))</f>
        <v/>
      </c>
    </row>
    <row r="323" spans="1:6" x14ac:dyDescent="0.3">
      <c r="A323" s="20"/>
      <c r="B323" s="17"/>
      <c r="C323" s="19"/>
      <c r="D323" s="17"/>
      <c r="E323" s="17"/>
      <c r="F323" s="18" t="str">
        <f>IF($B323="","",IFERROR(INDEX(Projects!$B$4:$B$503,MATCH($B323,Projects!$A$4:$A$503,0))&amp;"","Project not found"))</f>
        <v/>
      </c>
    </row>
    <row r="324" spans="1:6" x14ac:dyDescent="0.3">
      <c r="A324" s="20"/>
      <c r="B324" s="17"/>
      <c r="C324" s="19"/>
      <c r="D324" s="17"/>
      <c r="E324" s="17"/>
      <c r="F324" s="18" t="str">
        <f>IF($B324="","",IFERROR(INDEX(Projects!$B$4:$B$503,MATCH($B324,Projects!$A$4:$A$503,0))&amp;"","Project not found"))</f>
        <v/>
      </c>
    </row>
    <row r="325" spans="1:6" x14ac:dyDescent="0.3">
      <c r="A325" s="20"/>
      <c r="B325" s="17"/>
      <c r="C325" s="19"/>
      <c r="D325" s="17"/>
      <c r="E325" s="17"/>
      <c r="F325" s="18" t="str">
        <f>IF($B325="","",IFERROR(INDEX(Projects!$B$4:$B$503,MATCH($B325,Projects!$A$4:$A$503,0))&amp;"","Project not found"))</f>
        <v/>
      </c>
    </row>
    <row r="326" spans="1:6" x14ac:dyDescent="0.3">
      <c r="A326" s="20"/>
      <c r="B326" s="17"/>
      <c r="C326" s="19"/>
      <c r="D326" s="17"/>
      <c r="E326" s="17"/>
      <c r="F326" s="18" t="str">
        <f>IF($B326="","",IFERROR(INDEX(Projects!$B$4:$B$503,MATCH($B326,Projects!$A$4:$A$503,0))&amp;"","Project not found"))</f>
        <v/>
      </c>
    </row>
    <row r="327" spans="1:6" x14ac:dyDescent="0.3">
      <c r="A327" s="20"/>
      <c r="B327" s="17"/>
      <c r="C327" s="19"/>
      <c r="D327" s="17"/>
      <c r="E327" s="17"/>
      <c r="F327" s="18" t="str">
        <f>IF($B327="","",IFERROR(INDEX(Projects!$B$4:$B$503,MATCH($B327,Projects!$A$4:$A$503,0))&amp;"","Project not found"))</f>
        <v/>
      </c>
    </row>
    <row r="328" spans="1:6" x14ac:dyDescent="0.3">
      <c r="A328" s="20"/>
      <c r="B328" s="17"/>
      <c r="C328" s="19"/>
      <c r="D328" s="17"/>
      <c r="E328" s="17"/>
      <c r="F328" s="18" t="str">
        <f>IF($B328="","",IFERROR(INDEX(Projects!$B$4:$B$503,MATCH($B328,Projects!$A$4:$A$503,0))&amp;"","Project not found"))</f>
        <v/>
      </c>
    </row>
    <row r="329" spans="1:6" x14ac:dyDescent="0.3">
      <c r="A329" s="20"/>
      <c r="B329" s="17"/>
      <c r="C329" s="19"/>
      <c r="D329" s="17"/>
      <c r="E329" s="17"/>
      <c r="F329" s="18" t="str">
        <f>IF($B329="","",IFERROR(INDEX(Projects!$B$4:$B$503,MATCH($B329,Projects!$A$4:$A$503,0))&amp;"","Project not found"))</f>
        <v/>
      </c>
    </row>
    <row r="330" spans="1:6" x14ac:dyDescent="0.3">
      <c r="A330" s="20"/>
      <c r="B330" s="17"/>
      <c r="C330" s="19"/>
      <c r="D330" s="17"/>
      <c r="E330" s="17"/>
      <c r="F330" s="18" t="str">
        <f>IF($B330="","",IFERROR(INDEX(Projects!$B$4:$B$503,MATCH($B330,Projects!$A$4:$A$503,0))&amp;"","Project not found"))</f>
        <v/>
      </c>
    </row>
    <row r="331" spans="1:6" x14ac:dyDescent="0.3">
      <c r="A331" s="20"/>
      <c r="B331" s="17"/>
      <c r="C331" s="19"/>
      <c r="D331" s="17"/>
      <c r="E331" s="17"/>
      <c r="F331" s="18" t="str">
        <f>IF($B331="","",IFERROR(INDEX(Projects!$B$4:$B$503,MATCH($B331,Projects!$A$4:$A$503,0))&amp;"","Project not found"))</f>
        <v/>
      </c>
    </row>
    <row r="332" spans="1:6" x14ac:dyDescent="0.3">
      <c r="A332" s="20"/>
      <c r="B332" s="17"/>
      <c r="C332" s="19"/>
      <c r="D332" s="17"/>
      <c r="E332" s="17"/>
      <c r="F332" s="18" t="str">
        <f>IF($B332="","",IFERROR(INDEX(Projects!$B$4:$B$503,MATCH($B332,Projects!$A$4:$A$503,0))&amp;"","Project not found"))</f>
        <v/>
      </c>
    </row>
    <row r="333" spans="1:6" x14ac:dyDescent="0.3">
      <c r="A333" s="20"/>
      <c r="B333" s="17"/>
      <c r="C333" s="19"/>
      <c r="D333" s="17"/>
      <c r="E333" s="17"/>
      <c r="F333" s="18" t="str">
        <f>IF($B333="","",IFERROR(INDEX(Projects!$B$4:$B$503,MATCH($B333,Projects!$A$4:$A$503,0))&amp;"","Project not found"))</f>
        <v/>
      </c>
    </row>
    <row r="334" spans="1:6" x14ac:dyDescent="0.3">
      <c r="A334" s="20"/>
      <c r="B334" s="17"/>
      <c r="C334" s="19"/>
      <c r="D334" s="17"/>
      <c r="E334" s="17"/>
      <c r="F334" s="18" t="str">
        <f>IF($B334="","",IFERROR(INDEX(Projects!$B$4:$B$503,MATCH($B334,Projects!$A$4:$A$503,0))&amp;"","Project not found"))</f>
        <v/>
      </c>
    </row>
    <row r="335" spans="1:6" x14ac:dyDescent="0.3">
      <c r="A335" s="20"/>
      <c r="B335" s="17"/>
      <c r="C335" s="19"/>
      <c r="D335" s="17"/>
      <c r="E335" s="17"/>
      <c r="F335" s="18" t="str">
        <f>IF($B335="","",IFERROR(INDEX(Projects!$B$4:$B$503,MATCH($B335,Projects!$A$4:$A$503,0))&amp;"","Project not found"))</f>
        <v/>
      </c>
    </row>
    <row r="336" spans="1:6" x14ac:dyDescent="0.3">
      <c r="A336" s="20"/>
      <c r="B336" s="17"/>
      <c r="C336" s="19"/>
      <c r="D336" s="17"/>
      <c r="E336" s="17"/>
      <c r="F336" s="18" t="str">
        <f>IF($B336="","",IFERROR(INDEX(Projects!$B$4:$B$503,MATCH($B336,Projects!$A$4:$A$503,0))&amp;"","Project not found"))</f>
        <v/>
      </c>
    </row>
    <row r="337" spans="1:6" x14ac:dyDescent="0.3">
      <c r="A337" s="20"/>
      <c r="B337" s="17"/>
      <c r="C337" s="19"/>
      <c r="D337" s="17"/>
      <c r="E337" s="17"/>
      <c r="F337" s="18" t="str">
        <f>IF($B337="","",IFERROR(INDEX(Projects!$B$4:$B$503,MATCH($B337,Projects!$A$4:$A$503,0))&amp;"","Project not found"))</f>
        <v/>
      </c>
    </row>
    <row r="338" spans="1:6" x14ac:dyDescent="0.3">
      <c r="A338" s="20"/>
      <c r="B338" s="17"/>
      <c r="C338" s="19"/>
      <c r="D338" s="17"/>
      <c r="E338" s="17"/>
      <c r="F338" s="18" t="str">
        <f>IF($B338="","",IFERROR(INDEX(Projects!$B$4:$B$503,MATCH($B338,Projects!$A$4:$A$503,0))&amp;"","Project not found"))</f>
        <v/>
      </c>
    </row>
    <row r="339" spans="1:6" x14ac:dyDescent="0.3">
      <c r="A339" s="20"/>
      <c r="B339" s="17"/>
      <c r="C339" s="19"/>
      <c r="D339" s="17"/>
      <c r="E339" s="17"/>
      <c r="F339" s="18" t="str">
        <f>IF($B339="","",IFERROR(INDEX(Projects!$B$4:$B$503,MATCH($B339,Projects!$A$4:$A$503,0))&amp;"","Project not found"))</f>
        <v/>
      </c>
    </row>
    <row r="340" spans="1:6" x14ac:dyDescent="0.3">
      <c r="A340" s="20"/>
      <c r="B340" s="17"/>
      <c r="C340" s="19"/>
      <c r="D340" s="17"/>
      <c r="E340" s="17"/>
      <c r="F340" s="18" t="str">
        <f>IF($B340="","",IFERROR(INDEX(Projects!$B$4:$B$503,MATCH($B340,Projects!$A$4:$A$503,0))&amp;"","Project not found"))</f>
        <v/>
      </c>
    </row>
    <row r="341" spans="1:6" x14ac:dyDescent="0.3">
      <c r="A341" s="20"/>
      <c r="B341" s="17"/>
      <c r="C341" s="19"/>
      <c r="D341" s="17"/>
      <c r="E341" s="17"/>
      <c r="F341" s="18" t="str">
        <f>IF($B341="","",IFERROR(INDEX(Projects!$B$4:$B$503,MATCH($B341,Projects!$A$4:$A$503,0))&amp;"","Project not found"))</f>
        <v/>
      </c>
    </row>
    <row r="342" spans="1:6" x14ac:dyDescent="0.3">
      <c r="A342" s="20"/>
      <c r="B342" s="17"/>
      <c r="C342" s="19"/>
      <c r="D342" s="17"/>
      <c r="E342" s="17"/>
      <c r="F342" s="18" t="str">
        <f>IF($B342="","",IFERROR(INDEX(Projects!$B$4:$B$503,MATCH($B342,Projects!$A$4:$A$503,0))&amp;"","Project not found"))</f>
        <v/>
      </c>
    </row>
    <row r="343" spans="1:6" x14ac:dyDescent="0.3">
      <c r="A343" s="20"/>
      <c r="B343" s="17"/>
      <c r="C343" s="19"/>
      <c r="D343" s="17"/>
      <c r="E343" s="17"/>
      <c r="F343" s="18" t="str">
        <f>IF($B343="","",IFERROR(INDEX(Projects!$B$4:$B$503,MATCH($B343,Projects!$A$4:$A$503,0))&amp;"","Project not found"))</f>
        <v/>
      </c>
    </row>
    <row r="344" spans="1:6" x14ac:dyDescent="0.3">
      <c r="A344" s="20"/>
      <c r="B344" s="17"/>
      <c r="C344" s="19"/>
      <c r="D344" s="17"/>
      <c r="E344" s="17"/>
      <c r="F344" s="18" t="str">
        <f>IF($B344="","",IFERROR(INDEX(Projects!$B$4:$B$503,MATCH($B344,Projects!$A$4:$A$503,0))&amp;"","Project not found"))</f>
        <v/>
      </c>
    </row>
    <row r="345" spans="1:6" x14ac:dyDescent="0.3">
      <c r="A345" s="20"/>
      <c r="B345" s="17"/>
      <c r="C345" s="19"/>
      <c r="D345" s="17"/>
      <c r="E345" s="17"/>
      <c r="F345" s="18" t="str">
        <f>IF($B345="","",IFERROR(INDEX(Projects!$B$4:$B$503,MATCH($B345,Projects!$A$4:$A$503,0))&amp;"","Project not found"))</f>
        <v/>
      </c>
    </row>
    <row r="346" spans="1:6" x14ac:dyDescent="0.3">
      <c r="A346" s="20"/>
      <c r="B346" s="17"/>
      <c r="C346" s="19"/>
      <c r="D346" s="17"/>
      <c r="E346" s="17"/>
      <c r="F346" s="18" t="str">
        <f>IF($B346="","",IFERROR(INDEX(Projects!$B$4:$B$503,MATCH($B346,Projects!$A$4:$A$503,0))&amp;"","Project not found"))</f>
        <v/>
      </c>
    </row>
    <row r="347" spans="1:6" x14ac:dyDescent="0.3">
      <c r="A347" s="20"/>
      <c r="B347" s="17"/>
      <c r="C347" s="19"/>
      <c r="D347" s="17"/>
      <c r="E347" s="17"/>
      <c r="F347" s="18" t="str">
        <f>IF($B347="","",IFERROR(INDEX(Projects!$B$4:$B$503,MATCH($B347,Projects!$A$4:$A$503,0))&amp;"","Project not found"))</f>
        <v/>
      </c>
    </row>
    <row r="348" spans="1:6" x14ac:dyDescent="0.3">
      <c r="A348" s="20"/>
      <c r="B348" s="17"/>
      <c r="C348" s="19"/>
      <c r="D348" s="17"/>
      <c r="E348" s="17"/>
      <c r="F348" s="18" t="str">
        <f>IF($B348="","",IFERROR(INDEX(Projects!$B$4:$B$503,MATCH($B348,Projects!$A$4:$A$503,0))&amp;"","Project not found"))</f>
        <v/>
      </c>
    </row>
    <row r="349" spans="1:6" x14ac:dyDescent="0.3">
      <c r="A349" s="20"/>
      <c r="B349" s="17"/>
      <c r="C349" s="19"/>
      <c r="D349" s="17"/>
      <c r="E349" s="17"/>
      <c r="F349" s="18" t="str">
        <f>IF($B349="","",IFERROR(INDEX(Projects!$B$4:$B$503,MATCH($B349,Projects!$A$4:$A$503,0))&amp;"","Project not found"))</f>
        <v/>
      </c>
    </row>
    <row r="350" spans="1:6" x14ac:dyDescent="0.3">
      <c r="A350" s="20"/>
      <c r="B350" s="17"/>
      <c r="C350" s="19"/>
      <c r="D350" s="17"/>
      <c r="E350" s="17"/>
      <c r="F350" s="18" t="str">
        <f>IF($B350="","",IFERROR(INDEX(Projects!$B$4:$B$503,MATCH($B350,Projects!$A$4:$A$503,0))&amp;"","Project not found"))</f>
        <v/>
      </c>
    </row>
    <row r="351" spans="1:6" x14ac:dyDescent="0.3">
      <c r="A351" s="20"/>
      <c r="B351" s="17"/>
      <c r="C351" s="19"/>
      <c r="D351" s="17"/>
      <c r="E351" s="17"/>
      <c r="F351" s="18" t="str">
        <f>IF($B351="","",IFERROR(INDEX(Projects!$B$4:$B$503,MATCH($B351,Projects!$A$4:$A$503,0))&amp;"","Project not found"))</f>
        <v/>
      </c>
    </row>
    <row r="352" spans="1:6" x14ac:dyDescent="0.3">
      <c r="A352" s="20"/>
      <c r="B352" s="17"/>
      <c r="C352" s="19"/>
      <c r="D352" s="17"/>
      <c r="E352" s="17"/>
      <c r="F352" s="18" t="str">
        <f>IF($B352="","",IFERROR(INDEX(Projects!$B$4:$B$503,MATCH($B352,Projects!$A$4:$A$503,0))&amp;"","Project not found"))</f>
        <v/>
      </c>
    </row>
    <row r="353" spans="1:6" x14ac:dyDescent="0.3">
      <c r="A353" s="20"/>
      <c r="B353" s="17"/>
      <c r="C353" s="19"/>
      <c r="D353" s="17"/>
      <c r="E353" s="17"/>
      <c r="F353" s="18" t="str">
        <f>IF($B353="","",IFERROR(INDEX(Projects!$B$4:$B$503,MATCH($B353,Projects!$A$4:$A$503,0))&amp;"","Project not found"))</f>
        <v/>
      </c>
    </row>
    <row r="354" spans="1:6" x14ac:dyDescent="0.3">
      <c r="A354" s="20"/>
      <c r="B354" s="17"/>
      <c r="C354" s="19"/>
      <c r="D354" s="17"/>
      <c r="E354" s="17"/>
      <c r="F354" s="18" t="str">
        <f>IF($B354="","",IFERROR(INDEX(Projects!$B$4:$B$503,MATCH($B354,Projects!$A$4:$A$503,0))&amp;"","Project not found"))</f>
        <v/>
      </c>
    </row>
    <row r="355" spans="1:6" x14ac:dyDescent="0.3">
      <c r="A355" s="20"/>
      <c r="B355" s="17"/>
      <c r="C355" s="19"/>
      <c r="D355" s="17"/>
      <c r="E355" s="17"/>
      <c r="F355" s="18" t="str">
        <f>IF($B355="","",IFERROR(INDEX(Projects!$B$4:$B$503,MATCH($B355,Projects!$A$4:$A$503,0))&amp;"","Project not found"))</f>
        <v/>
      </c>
    </row>
    <row r="356" spans="1:6" x14ac:dyDescent="0.3">
      <c r="A356" s="20"/>
      <c r="B356" s="17"/>
      <c r="C356" s="19"/>
      <c r="D356" s="17"/>
      <c r="E356" s="17"/>
      <c r="F356" s="18" t="str">
        <f>IF($B356="","",IFERROR(INDEX(Projects!$B$4:$B$503,MATCH($B356,Projects!$A$4:$A$503,0))&amp;"","Project not found"))</f>
        <v/>
      </c>
    </row>
    <row r="357" spans="1:6" x14ac:dyDescent="0.3">
      <c r="A357" s="20"/>
      <c r="B357" s="17"/>
      <c r="C357" s="19"/>
      <c r="D357" s="17"/>
      <c r="E357" s="17"/>
      <c r="F357" s="18" t="str">
        <f>IF($B357="","",IFERROR(INDEX(Projects!$B$4:$B$503,MATCH($B357,Projects!$A$4:$A$503,0))&amp;"","Project not found"))</f>
        <v/>
      </c>
    </row>
    <row r="358" spans="1:6" x14ac:dyDescent="0.3">
      <c r="A358" s="20"/>
      <c r="B358" s="17"/>
      <c r="C358" s="19"/>
      <c r="D358" s="17"/>
      <c r="E358" s="17"/>
      <c r="F358" s="18" t="str">
        <f>IF($B358="","",IFERROR(INDEX(Projects!$B$4:$B$503,MATCH($B358,Projects!$A$4:$A$503,0))&amp;"","Project not found"))</f>
        <v/>
      </c>
    </row>
    <row r="359" spans="1:6" x14ac:dyDescent="0.3">
      <c r="A359" s="20"/>
      <c r="B359" s="17"/>
      <c r="C359" s="19"/>
      <c r="D359" s="17"/>
      <c r="E359" s="17"/>
      <c r="F359" s="18" t="str">
        <f>IF($B359="","",IFERROR(INDEX(Projects!$B$4:$B$503,MATCH($B359,Projects!$A$4:$A$503,0))&amp;"","Project not found"))</f>
        <v/>
      </c>
    </row>
    <row r="360" spans="1:6" x14ac:dyDescent="0.3">
      <c r="A360" s="20"/>
      <c r="B360" s="17"/>
      <c r="C360" s="19"/>
      <c r="D360" s="17"/>
      <c r="E360" s="17"/>
      <c r="F360" s="18" t="str">
        <f>IF($B360="","",IFERROR(INDEX(Projects!$B$4:$B$503,MATCH($B360,Projects!$A$4:$A$503,0))&amp;"","Project not found"))</f>
        <v/>
      </c>
    </row>
    <row r="361" spans="1:6" x14ac:dyDescent="0.3">
      <c r="A361" s="20"/>
      <c r="B361" s="17"/>
      <c r="C361" s="19"/>
      <c r="D361" s="17"/>
      <c r="E361" s="17"/>
      <c r="F361" s="18" t="str">
        <f>IF($B361="","",IFERROR(INDEX(Projects!$B$4:$B$503,MATCH($B361,Projects!$A$4:$A$503,0))&amp;"","Project not found"))</f>
        <v/>
      </c>
    </row>
    <row r="362" spans="1:6" x14ac:dyDescent="0.3">
      <c r="A362" s="20"/>
      <c r="B362" s="17"/>
      <c r="C362" s="19"/>
      <c r="D362" s="17"/>
      <c r="E362" s="17"/>
      <c r="F362" s="18" t="str">
        <f>IF($B362="","",IFERROR(INDEX(Projects!$B$4:$B$503,MATCH($B362,Projects!$A$4:$A$503,0))&amp;"","Project not found"))</f>
        <v/>
      </c>
    </row>
    <row r="363" spans="1:6" x14ac:dyDescent="0.3">
      <c r="A363" s="20"/>
      <c r="B363" s="17"/>
      <c r="C363" s="19"/>
      <c r="D363" s="17"/>
      <c r="E363" s="17"/>
      <c r="F363" s="18" t="str">
        <f>IF($B363="","",IFERROR(INDEX(Projects!$B$4:$B$503,MATCH($B363,Projects!$A$4:$A$503,0))&amp;"","Project not found"))</f>
        <v/>
      </c>
    </row>
    <row r="364" spans="1:6" x14ac:dyDescent="0.3">
      <c r="A364" s="20"/>
      <c r="B364" s="17"/>
      <c r="C364" s="19"/>
      <c r="D364" s="17"/>
      <c r="E364" s="17"/>
      <c r="F364" s="18" t="str">
        <f>IF($B364="","",IFERROR(INDEX(Projects!$B$4:$B$503,MATCH($B364,Projects!$A$4:$A$503,0))&amp;"","Project not found"))</f>
        <v/>
      </c>
    </row>
    <row r="365" spans="1:6" x14ac:dyDescent="0.3">
      <c r="A365" s="20"/>
      <c r="B365" s="17"/>
      <c r="C365" s="19"/>
      <c r="D365" s="17"/>
      <c r="E365" s="17"/>
      <c r="F365" s="18" t="str">
        <f>IF($B365="","",IFERROR(INDEX(Projects!$B$4:$B$503,MATCH($B365,Projects!$A$4:$A$503,0))&amp;"","Project not found"))</f>
        <v/>
      </c>
    </row>
    <row r="366" spans="1:6" x14ac:dyDescent="0.3">
      <c r="A366" s="20"/>
      <c r="B366" s="17"/>
      <c r="C366" s="19"/>
      <c r="D366" s="17"/>
      <c r="E366" s="17"/>
      <c r="F366" s="18" t="str">
        <f>IF($B366="","",IFERROR(INDEX(Projects!$B$4:$B$503,MATCH($B366,Projects!$A$4:$A$503,0))&amp;"","Project not found"))</f>
        <v/>
      </c>
    </row>
    <row r="367" spans="1:6" x14ac:dyDescent="0.3">
      <c r="A367" s="20"/>
      <c r="B367" s="17"/>
      <c r="C367" s="19"/>
      <c r="D367" s="17"/>
      <c r="E367" s="17"/>
      <c r="F367" s="18" t="str">
        <f>IF($B367="","",IFERROR(INDEX(Projects!$B$4:$B$503,MATCH($B367,Projects!$A$4:$A$503,0))&amp;"","Project not found"))</f>
        <v/>
      </c>
    </row>
    <row r="368" spans="1:6" x14ac:dyDescent="0.3">
      <c r="A368" s="20"/>
      <c r="B368" s="17"/>
      <c r="C368" s="19"/>
      <c r="D368" s="17"/>
      <c r="E368" s="17"/>
      <c r="F368" s="18" t="str">
        <f>IF($B368="","",IFERROR(INDEX(Projects!$B$4:$B$503,MATCH($B368,Projects!$A$4:$A$503,0))&amp;"","Project not found"))</f>
        <v/>
      </c>
    </row>
    <row r="369" spans="1:6" x14ac:dyDescent="0.3">
      <c r="A369" s="20"/>
      <c r="B369" s="17"/>
      <c r="C369" s="19"/>
      <c r="D369" s="17"/>
      <c r="E369" s="17"/>
      <c r="F369" s="18" t="str">
        <f>IF($B369="","",IFERROR(INDEX(Projects!$B$4:$B$503,MATCH($B369,Projects!$A$4:$A$503,0))&amp;"","Project not found"))</f>
        <v/>
      </c>
    </row>
    <row r="370" spans="1:6" x14ac:dyDescent="0.3">
      <c r="A370" s="20"/>
      <c r="B370" s="17"/>
      <c r="C370" s="19"/>
      <c r="D370" s="17"/>
      <c r="E370" s="17"/>
      <c r="F370" s="18" t="str">
        <f>IF($B370="","",IFERROR(INDEX(Projects!$B$4:$B$503,MATCH($B370,Projects!$A$4:$A$503,0))&amp;"","Project not found"))</f>
        <v/>
      </c>
    </row>
    <row r="371" spans="1:6" x14ac:dyDescent="0.3">
      <c r="A371" s="20"/>
      <c r="B371" s="17"/>
      <c r="C371" s="19"/>
      <c r="D371" s="17"/>
      <c r="E371" s="17"/>
      <c r="F371" s="18" t="str">
        <f>IF($B371="","",IFERROR(INDEX(Projects!$B$4:$B$503,MATCH($B371,Projects!$A$4:$A$503,0))&amp;"","Project not found"))</f>
        <v/>
      </c>
    </row>
    <row r="372" spans="1:6" x14ac:dyDescent="0.3">
      <c r="A372" s="20"/>
      <c r="B372" s="17"/>
      <c r="C372" s="19"/>
      <c r="D372" s="17"/>
      <c r="E372" s="17"/>
      <c r="F372" s="18" t="str">
        <f>IF($B372="","",IFERROR(INDEX(Projects!$B$4:$B$503,MATCH($B372,Projects!$A$4:$A$503,0))&amp;"","Project not found"))</f>
        <v/>
      </c>
    </row>
    <row r="373" spans="1:6" x14ac:dyDescent="0.3">
      <c r="A373" s="20"/>
      <c r="B373" s="17"/>
      <c r="C373" s="19"/>
      <c r="D373" s="17"/>
      <c r="E373" s="17"/>
      <c r="F373" s="18" t="str">
        <f>IF($B373="","",IFERROR(INDEX(Projects!$B$4:$B$503,MATCH($B373,Projects!$A$4:$A$503,0))&amp;"","Project not found"))</f>
        <v/>
      </c>
    </row>
    <row r="374" spans="1:6" x14ac:dyDescent="0.3">
      <c r="A374" s="20"/>
      <c r="B374" s="17"/>
      <c r="C374" s="19"/>
      <c r="D374" s="17"/>
      <c r="E374" s="17"/>
      <c r="F374" s="18" t="str">
        <f>IF($B374="","",IFERROR(INDEX(Projects!$B$4:$B$503,MATCH($B374,Projects!$A$4:$A$503,0))&amp;"","Project not found"))</f>
        <v/>
      </c>
    </row>
    <row r="375" spans="1:6" x14ac:dyDescent="0.3">
      <c r="A375" s="20"/>
      <c r="B375" s="17"/>
      <c r="C375" s="19"/>
      <c r="D375" s="17"/>
      <c r="E375" s="17"/>
      <c r="F375" s="18" t="str">
        <f>IF($B375="","",IFERROR(INDEX(Projects!$B$4:$B$503,MATCH($B375,Projects!$A$4:$A$503,0))&amp;"","Project not found"))</f>
        <v/>
      </c>
    </row>
    <row r="376" spans="1:6" x14ac:dyDescent="0.3">
      <c r="A376" s="20"/>
      <c r="B376" s="17"/>
      <c r="C376" s="19"/>
      <c r="D376" s="17"/>
      <c r="E376" s="17"/>
      <c r="F376" s="18" t="str">
        <f>IF($B376="","",IFERROR(INDEX(Projects!$B$4:$B$503,MATCH($B376,Projects!$A$4:$A$503,0))&amp;"","Project not found"))</f>
        <v/>
      </c>
    </row>
    <row r="377" spans="1:6" x14ac:dyDescent="0.3">
      <c r="A377" s="20"/>
      <c r="B377" s="17"/>
      <c r="C377" s="19"/>
      <c r="D377" s="17"/>
      <c r="E377" s="17"/>
      <c r="F377" s="18" t="str">
        <f>IF($B377="","",IFERROR(INDEX(Projects!$B$4:$B$503,MATCH($B377,Projects!$A$4:$A$503,0))&amp;"","Project not found"))</f>
        <v/>
      </c>
    </row>
    <row r="378" spans="1:6" x14ac:dyDescent="0.3">
      <c r="A378" s="20"/>
      <c r="B378" s="17"/>
      <c r="C378" s="19"/>
      <c r="D378" s="17"/>
      <c r="E378" s="17"/>
      <c r="F378" s="18" t="str">
        <f>IF($B378="","",IFERROR(INDEX(Projects!$B$4:$B$503,MATCH($B378,Projects!$A$4:$A$503,0))&amp;"","Project not found"))</f>
        <v/>
      </c>
    </row>
    <row r="379" spans="1:6" x14ac:dyDescent="0.3">
      <c r="A379" s="20"/>
      <c r="B379" s="17"/>
      <c r="C379" s="19"/>
      <c r="D379" s="17"/>
      <c r="E379" s="17"/>
      <c r="F379" s="18" t="str">
        <f>IF($B379="","",IFERROR(INDEX(Projects!$B$4:$B$503,MATCH($B379,Projects!$A$4:$A$503,0))&amp;"","Project not found"))</f>
        <v/>
      </c>
    </row>
    <row r="380" spans="1:6" x14ac:dyDescent="0.3">
      <c r="A380" s="20"/>
      <c r="B380" s="17"/>
      <c r="C380" s="19"/>
      <c r="D380" s="17"/>
      <c r="E380" s="17"/>
      <c r="F380" s="18" t="str">
        <f>IF($B380="","",IFERROR(INDEX(Projects!$B$4:$B$503,MATCH($B380,Projects!$A$4:$A$503,0))&amp;"","Project not found"))</f>
        <v/>
      </c>
    </row>
    <row r="381" spans="1:6" x14ac:dyDescent="0.3">
      <c r="A381" s="20"/>
      <c r="B381" s="17"/>
      <c r="C381" s="19"/>
      <c r="D381" s="17"/>
      <c r="E381" s="17"/>
      <c r="F381" s="18" t="str">
        <f>IF($B381="","",IFERROR(INDEX(Projects!$B$4:$B$503,MATCH($B381,Projects!$A$4:$A$503,0))&amp;"","Project not found"))</f>
        <v/>
      </c>
    </row>
    <row r="382" spans="1:6" x14ac:dyDescent="0.3">
      <c r="A382" s="20"/>
      <c r="B382" s="17"/>
      <c r="C382" s="19"/>
      <c r="D382" s="17"/>
      <c r="E382" s="17"/>
      <c r="F382" s="18" t="str">
        <f>IF($B382="","",IFERROR(INDEX(Projects!$B$4:$B$503,MATCH($B382,Projects!$A$4:$A$503,0))&amp;"","Project not found"))</f>
        <v/>
      </c>
    </row>
    <row r="383" spans="1:6" x14ac:dyDescent="0.3">
      <c r="A383" s="20"/>
      <c r="B383" s="17"/>
      <c r="C383" s="19"/>
      <c r="D383" s="17"/>
      <c r="E383" s="17"/>
      <c r="F383" s="18" t="str">
        <f>IF($B383="","",IFERROR(INDEX(Projects!$B$4:$B$503,MATCH($B383,Projects!$A$4:$A$503,0))&amp;"","Project not found"))</f>
        <v/>
      </c>
    </row>
    <row r="384" spans="1:6" x14ac:dyDescent="0.3">
      <c r="A384" s="20"/>
      <c r="B384" s="17"/>
      <c r="C384" s="19"/>
      <c r="D384" s="17"/>
      <c r="E384" s="17"/>
      <c r="F384" s="18" t="str">
        <f>IF($B384="","",IFERROR(INDEX(Projects!$B$4:$B$503,MATCH($B384,Projects!$A$4:$A$503,0))&amp;"","Project not found"))</f>
        <v/>
      </c>
    </row>
    <row r="385" spans="1:6" x14ac:dyDescent="0.3">
      <c r="A385" s="20"/>
      <c r="B385" s="17"/>
      <c r="C385" s="19"/>
      <c r="D385" s="17"/>
      <c r="E385" s="17"/>
      <c r="F385" s="18" t="str">
        <f>IF($B385="","",IFERROR(INDEX(Projects!$B$4:$B$503,MATCH($B385,Projects!$A$4:$A$503,0))&amp;"","Project not found"))</f>
        <v/>
      </c>
    </row>
    <row r="386" spans="1:6" x14ac:dyDescent="0.3">
      <c r="A386" s="20"/>
      <c r="B386" s="17"/>
      <c r="C386" s="19"/>
      <c r="D386" s="17"/>
      <c r="E386" s="17"/>
      <c r="F386" s="18" t="str">
        <f>IF($B386="","",IFERROR(INDEX(Projects!$B$4:$B$503,MATCH($B386,Projects!$A$4:$A$503,0))&amp;"","Project not found"))</f>
        <v/>
      </c>
    </row>
    <row r="387" spans="1:6" x14ac:dyDescent="0.3">
      <c r="A387" s="20"/>
      <c r="B387" s="17"/>
      <c r="C387" s="19"/>
      <c r="D387" s="17"/>
      <c r="E387" s="17"/>
      <c r="F387" s="18" t="str">
        <f>IF($B387="","",IFERROR(INDEX(Projects!$B$4:$B$503,MATCH($B387,Projects!$A$4:$A$503,0))&amp;"","Project not found"))</f>
        <v/>
      </c>
    </row>
    <row r="388" spans="1:6" x14ac:dyDescent="0.3">
      <c r="A388" s="20"/>
      <c r="B388" s="17"/>
      <c r="C388" s="19"/>
      <c r="D388" s="17"/>
      <c r="E388" s="17"/>
      <c r="F388" s="18" t="str">
        <f>IF($B388="","",IFERROR(INDEX(Projects!$B$4:$B$503,MATCH($B388,Projects!$A$4:$A$503,0))&amp;"","Project not found"))</f>
        <v/>
      </c>
    </row>
    <row r="389" spans="1:6" x14ac:dyDescent="0.3">
      <c r="A389" s="20"/>
      <c r="B389" s="17"/>
      <c r="C389" s="19"/>
      <c r="D389" s="17"/>
      <c r="E389" s="17"/>
      <c r="F389" s="18" t="str">
        <f>IF($B389="","",IFERROR(INDEX(Projects!$B$4:$B$503,MATCH($B389,Projects!$A$4:$A$503,0))&amp;"","Project not found"))</f>
        <v/>
      </c>
    </row>
    <row r="390" spans="1:6" x14ac:dyDescent="0.3">
      <c r="A390" s="20"/>
      <c r="B390" s="17"/>
      <c r="C390" s="19"/>
      <c r="D390" s="17"/>
      <c r="E390" s="17"/>
      <c r="F390" s="18" t="str">
        <f>IF($B390="","",IFERROR(INDEX(Projects!$B$4:$B$503,MATCH($B390,Projects!$A$4:$A$503,0))&amp;"","Project not found"))</f>
        <v/>
      </c>
    </row>
    <row r="391" spans="1:6" x14ac:dyDescent="0.3">
      <c r="A391" s="20"/>
      <c r="B391" s="17"/>
      <c r="C391" s="19"/>
      <c r="D391" s="17"/>
      <c r="E391" s="17"/>
      <c r="F391" s="18" t="str">
        <f>IF($B391="","",IFERROR(INDEX(Projects!$B$4:$B$503,MATCH($B391,Projects!$A$4:$A$503,0))&amp;"","Project not found"))</f>
        <v/>
      </c>
    </row>
    <row r="392" spans="1:6" x14ac:dyDescent="0.3">
      <c r="A392" s="20"/>
      <c r="B392" s="17"/>
      <c r="C392" s="19"/>
      <c r="D392" s="17"/>
      <c r="E392" s="17"/>
      <c r="F392" s="18" t="str">
        <f>IF($B392="","",IFERROR(INDEX(Projects!$B$4:$B$503,MATCH($B392,Projects!$A$4:$A$503,0))&amp;"","Project not found"))</f>
        <v/>
      </c>
    </row>
    <row r="393" spans="1:6" x14ac:dyDescent="0.3">
      <c r="A393" s="20"/>
      <c r="B393" s="17"/>
      <c r="C393" s="19"/>
      <c r="D393" s="17"/>
      <c r="E393" s="17"/>
      <c r="F393" s="18" t="str">
        <f>IF($B393="","",IFERROR(INDEX(Projects!$B$4:$B$503,MATCH($B393,Projects!$A$4:$A$503,0))&amp;"","Project not found"))</f>
        <v/>
      </c>
    </row>
    <row r="394" spans="1:6" x14ac:dyDescent="0.3">
      <c r="A394" s="20"/>
      <c r="B394" s="17"/>
      <c r="C394" s="19"/>
      <c r="D394" s="17"/>
      <c r="E394" s="17"/>
      <c r="F394" s="18" t="str">
        <f>IF($B394="","",IFERROR(INDEX(Projects!$B$4:$B$503,MATCH($B394,Projects!$A$4:$A$503,0))&amp;"","Project not found"))</f>
        <v/>
      </c>
    </row>
    <row r="395" spans="1:6" x14ac:dyDescent="0.3">
      <c r="A395" s="20"/>
      <c r="B395" s="17"/>
      <c r="C395" s="19"/>
      <c r="D395" s="17"/>
      <c r="E395" s="17"/>
      <c r="F395" s="18" t="str">
        <f>IF($B395="","",IFERROR(INDEX(Projects!$B$4:$B$503,MATCH($B395,Projects!$A$4:$A$503,0))&amp;"","Project not found"))</f>
        <v/>
      </c>
    </row>
    <row r="396" spans="1:6" x14ac:dyDescent="0.3">
      <c r="A396" s="20"/>
      <c r="B396" s="17"/>
      <c r="C396" s="19"/>
      <c r="D396" s="17"/>
      <c r="E396" s="17"/>
      <c r="F396" s="18" t="str">
        <f>IF($B396="","",IFERROR(INDEX(Projects!$B$4:$B$503,MATCH($B396,Projects!$A$4:$A$503,0))&amp;"","Project not found"))</f>
        <v/>
      </c>
    </row>
    <row r="397" spans="1:6" x14ac:dyDescent="0.3">
      <c r="A397" s="20"/>
      <c r="B397" s="17"/>
      <c r="C397" s="19"/>
      <c r="D397" s="17"/>
      <c r="E397" s="17"/>
      <c r="F397" s="18" t="str">
        <f>IF($B397="","",IFERROR(INDEX(Projects!$B$4:$B$503,MATCH($B397,Projects!$A$4:$A$503,0))&amp;"","Project not found"))</f>
        <v/>
      </c>
    </row>
    <row r="398" spans="1:6" x14ac:dyDescent="0.3">
      <c r="A398" s="20"/>
      <c r="B398" s="17"/>
      <c r="C398" s="19"/>
      <c r="D398" s="17"/>
      <c r="E398" s="17"/>
      <c r="F398" s="18" t="str">
        <f>IF($B398="","",IFERROR(INDEX(Projects!$B$4:$B$503,MATCH($B398,Projects!$A$4:$A$503,0))&amp;"","Project not found"))</f>
        <v/>
      </c>
    </row>
    <row r="399" spans="1:6" x14ac:dyDescent="0.3">
      <c r="A399" s="20"/>
      <c r="B399" s="17"/>
      <c r="C399" s="19"/>
      <c r="D399" s="17"/>
      <c r="E399" s="17"/>
      <c r="F399" s="18" t="str">
        <f>IF($B399="","",IFERROR(INDEX(Projects!$B$4:$B$503,MATCH($B399,Projects!$A$4:$A$503,0))&amp;"","Project not found"))</f>
        <v/>
      </c>
    </row>
    <row r="400" spans="1:6" x14ac:dyDescent="0.3">
      <c r="A400" s="20"/>
      <c r="B400" s="17"/>
      <c r="C400" s="19"/>
      <c r="D400" s="17"/>
      <c r="E400" s="17"/>
      <c r="F400" s="18" t="str">
        <f>IF($B400="","",IFERROR(INDEX(Projects!$B$4:$B$503,MATCH($B400,Projects!$A$4:$A$503,0))&amp;"","Project not found"))</f>
        <v/>
      </c>
    </row>
    <row r="401" spans="1:6" x14ac:dyDescent="0.3">
      <c r="A401" s="20"/>
      <c r="B401" s="17"/>
      <c r="C401" s="19"/>
      <c r="D401" s="17"/>
      <c r="E401" s="17"/>
      <c r="F401" s="18" t="str">
        <f>IF($B401="","",IFERROR(INDEX(Projects!$B$4:$B$503,MATCH($B401,Projects!$A$4:$A$503,0))&amp;"","Project not found"))</f>
        <v/>
      </c>
    </row>
    <row r="402" spans="1:6" x14ac:dyDescent="0.3">
      <c r="A402" s="20"/>
      <c r="B402" s="17"/>
      <c r="C402" s="19"/>
      <c r="D402" s="17"/>
      <c r="E402" s="17"/>
      <c r="F402" s="18" t="str">
        <f>IF($B402="","",IFERROR(INDEX(Projects!$B$4:$B$503,MATCH($B402,Projects!$A$4:$A$503,0))&amp;"","Project not found"))</f>
        <v/>
      </c>
    </row>
    <row r="403" spans="1:6" x14ac:dyDescent="0.3">
      <c r="A403" s="20"/>
      <c r="B403" s="17"/>
      <c r="C403" s="19"/>
      <c r="D403" s="17"/>
      <c r="E403" s="17"/>
      <c r="F403" s="18" t="str">
        <f>IF($B403="","",IFERROR(INDEX(Projects!$B$4:$B$503,MATCH($B403,Projects!$A$4:$A$503,0))&amp;"","Project not found"))</f>
        <v/>
      </c>
    </row>
    <row r="404" spans="1:6" x14ac:dyDescent="0.3">
      <c r="A404" s="20"/>
      <c r="B404" s="17"/>
      <c r="C404" s="19"/>
      <c r="D404" s="17"/>
      <c r="E404" s="17"/>
      <c r="F404" s="18" t="str">
        <f>IF($B404="","",IFERROR(INDEX(Projects!$B$4:$B$503,MATCH($B404,Projects!$A$4:$A$503,0))&amp;"","Project not found"))</f>
        <v/>
      </c>
    </row>
    <row r="405" spans="1:6" x14ac:dyDescent="0.3">
      <c r="A405" s="20"/>
      <c r="B405" s="17"/>
      <c r="C405" s="19"/>
      <c r="D405" s="17"/>
      <c r="E405" s="17"/>
      <c r="F405" s="18" t="str">
        <f>IF($B405="","",IFERROR(INDEX(Projects!$B$4:$B$503,MATCH($B405,Projects!$A$4:$A$503,0))&amp;"","Project not found"))</f>
        <v/>
      </c>
    </row>
    <row r="406" spans="1:6" x14ac:dyDescent="0.3">
      <c r="A406" s="20"/>
      <c r="B406" s="17"/>
      <c r="C406" s="19"/>
      <c r="D406" s="17"/>
      <c r="E406" s="17"/>
      <c r="F406" s="18" t="str">
        <f>IF($B406="","",IFERROR(INDEX(Projects!$B$4:$B$503,MATCH($B406,Projects!$A$4:$A$503,0))&amp;"","Project not found"))</f>
        <v/>
      </c>
    </row>
    <row r="407" spans="1:6" x14ac:dyDescent="0.3">
      <c r="A407" s="20"/>
      <c r="B407" s="17"/>
      <c r="C407" s="19"/>
      <c r="D407" s="17"/>
      <c r="E407" s="17"/>
      <c r="F407" s="18" t="str">
        <f>IF($B407="","",IFERROR(INDEX(Projects!$B$4:$B$503,MATCH($B407,Projects!$A$4:$A$503,0))&amp;"","Project not found"))</f>
        <v/>
      </c>
    </row>
    <row r="408" spans="1:6" x14ac:dyDescent="0.3">
      <c r="A408" s="20"/>
      <c r="B408" s="17"/>
      <c r="C408" s="19"/>
      <c r="D408" s="17"/>
      <c r="E408" s="17"/>
      <c r="F408" s="18" t="str">
        <f>IF($B408="","",IFERROR(INDEX(Projects!$B$4:$B$503,MATCH($B408,Projects!$A$4:$A$503,0))&amp;"","Project not found"))</f>
        <v/>
      </c>
    </row>
    <row r="409" spans="1:6" x14ac:dyDescent="0.3">
      <c r="A409" s="20"/>
      <c r="B409" s="17"/>
      <c r="C409" s="19"/>
      <c r="D409" s="17"/>
      <c r="E409" s="17"/>
      <c r="F409" s="18" t="str">
        <f>IF($B409="","",IFERROR(INDEX(Projects!$B$4:$B$503,MATCH($B409,Projects!$A$4:$A$503,0))&amp;"","Project not found"))</f>
        <v/>
      </c>
    </row>
    <row r="410" spans="1:6" x14ac:dyDescent="0.3">
      <c r="A410" s="20"/>
      <c r="B410" s="17"/>
      <c r="C410" s="19"/>
      <c r="D410" s="17"/>
      <c r="E410" s="17"/>
      <c r="F410" s="18" t="str">
        <f>IF($B410="","",IFERROR(INDEX(Projects!$B$4:$B$503,MATCH($B410,Projects!$A$4:$A$503,0))&amp;"","Project not found"))</f>
        <v/>
      </c>
    </row>
    <row r="411" spans="1:6" x14ac:dyDescent="0.3">
      <c r="A411" s="20"/>
      <c r="B411" s="17"/>
      <c r="C411" s="19"/>
      <c r="D411" s="17"/>
      <c r="E411" s="17"/>
      <c r="F411" s="18" t="str">
        <f>IF($B411="","",IFERROR(INDEX(Projects!$B$4:$B$503,MATCH($B411,Projects!$A$4:$A$503,0))&amp;"","Project not found"))</f>
        <v/>
      </c>
    </row>
    <row r="412" spans="1:6" x14ac:dyDescent="0.3">
      <c r="A412" s="20"/>
      <c r="B412" s="17"/>
      <c r="C412" s="19"/>
      <c r="D412" s="17"/>
      <c r="E412" s="17"/>
      <c r="F412" s="18" t="str">
        <f>IF($B412="","",IFERROR(INDEX(Projects!$B$4:$B$503,MATCH($B412,Projects!$A$4:$A$503,0))&amp;"","Project not found"))</f>
        <v/>
      </c>
    </row>
    <row r="413" spans="1:6" x14ac:dyDescent="0.3">
      <c r="A413" s="20"/>
      <c r="B413" s="17"/>
      <c r="C413" s="19"/>
      <c r="D413" s="17"/>
      <c r="E413" s="17"/>
      <c r="F413" s="18" t="str">
        <f>IF($B413="","",IFERROR(INDEX(Projects!$B$4:$B$503,MATCH($B413,Projects!$A$4:$A$503,0))&amp;"","Project not found"))</f>
        <v/>
      </c>
    </row>
    <row r="414" spans="1:6" x14ac:dyDescent="0.3">
      <c r="A414" s="20"/>
      <c r="B414" s="17"/>
      <c r="C414" s="19"/>
      <c r="D414" s="17"/>
      <c r="E414" s="17"/>
      <c r="F414" s="18" t="str">
        <f>IF($B414="","",IFERROR(INDEX(Projects!$B$4:$B$503,MATCH($B414,Projects!$A$4:$A$503,0))&amp;"","Project not found"))</f>
        <v/>
      </c>
    </row>
    <row r="415" spans="1:6" x14ac:dyDescent="0.3">
      <c r="A415" s="20"/>
      <c r="B415" s="17"/>
      <c r="C415" s="19"/>
      <c r="D415" s="17"/>
      <c r="E415" s="17"/>
      <c r="F415" s="18" t="str">
        <f>IF($B415="","",IFERROR(INDEX(Projects!$B$4:$B$503,MATCH($B415,Projects!$A$4:$A$503,0))&amp;"","Project not found"))</f>
        <v/>
      </c>
    </row>
    <row r="416" spans="1:6" x14ac:dyDescent="0.3">
      <c r="A416" s="20"/>
      <c r="B416" s="17"/>
      <c r="C416" s="19"/>
      <c r="D416" s="17"/>
      <c r="E416" s="17"/>
      <c r="F416" s="18" t="str">
        <f>IF($B416="","",IFERROR(INDEX(Projects!$B$4:$B$503,MATCH($B416,Projects!$A$4:$A$503,0))&amp;"","Project not found"))</f>
        <v/>
      </c>
    </row>
    <row r="417" spans="1:6" x14ac:dyDescent="0.3">
      <c r="A417" s="20"/>
      <c r="B417" s="17"/>
      <c r="C417" s="19"/>
      <c r="D417" s="17"/>
      <c r="E417" s="17"/>
      <c r="F417" s="18" t="str">
        <f>IF($B417="","",IFERROR(INDEX(Projects!$B$4:$B$503,MATCH($B417,Projects!$A$4:$A$503,0))&amp;"","Project not found"))</f>
        <v/>
      </c>
    </row>
    <row r="418" spans="1:6" x14ac:dyDescent="0.3">
      <c r="A418" s="20"/>
      <c r="B418" s="17"/>
      <c r="C418" s="19"/>
      <c r="D418" s="17"/>
      <c r="E418" s="17"/>
      <c r="F418" s="18" t="str">
        <f>IF($B418="","",IFERROR(INDEX(Projects!$B$4:$B$503,MATCH($B418,Projects!$A$4:$A$503,0))&amp;"","Project not found"))</f>
        <v/>
      </c>
    </row>
    <row r="419" spans="1:6" x14ac:dyDescent="0.3">
      <c r="A419" s="20"/>
      <c r="B419" s="17"/>
      <c r="C419" s="19"/>
      <c r="D419" s="17"/>
      <c r="E419" s="17"/>
      <c r="F419" s="18" t="str">
        <f>IF($B419="","",IFERROR(INDEX(Projects!$B$4:$B$503,MATCH($B419,Projects!$A$4:$A$503,0))&amp;"","Project not found"))</f>
        <v/>
      </c>
    </row>
    <row r="420" spans="1:6" x14ac:dyDescent="0.3">
      <c r="A420" s="20"/>
      <c r="B420" s="17"/>
      <c r="C420" s="19"/>
      <c r="D420" s="17"/>
      <c r="E420" s="17"/>
      <c r="F420" s="18" t="str">
        <f>IF($B420="","",IFERROR(INDEX(Projects!$B$4:$B$503,MATCH($B420,Projects!$A$4:$A$503,0))&amp;"","Project not found"))</f>
        <v/>
      </c>
    </row>
    <row r="421" spans="1:6" x14ac:dyDescent="0.3">
      <c r="A421" s="20"/>
      <c r="B421" s="17"/>
      <c r="C421" s="19"/>
      <c r="D421" s="17"/>
      <c r="E421" s="17"/>
      <c r="F421" s="18" t="str">
        <f>IF($B421="","",IFERROR(INDEX(Projects!$B$4:$B$503,MATCH($B421,Projects!$A$4:$A$503,0))&amp;"","Project not found"))</f>
        <v/>
      </c>
    </row>
    <row r="422" spans="1:6" x14ac:dyDescent="0.3">
      <c r="A422" s="20"/>
      <c r="B422" s="17"/>
      <c r="C422" s="19"/>
      <c r="D422" s="17"/>
      <c r="E422" s="17"/>
      <c r="F422" s="18" t="str">
        <f>IF($B422="","",IFERROR(INDEX(Projects!$B$4:$B$503,MATCH($B422,Projects!$A$4:$A$503,0))&amp;"","Project not found"))</f>
        <v/>
      </c>
    </row>
    <row r="423" spans="1:6" x14ac:dyDescent="0.3">
      <c r="A423" s="20"/>
      <c r="B423" s="17"/>
      <c r="C423" s="19"/>
      <c r="D423" s="17"/>
      <c r="E423" s="17"/>
      <c r="F423" s="18" t="str">
        <f>IF($B423="","",IFERROR(INDEX(Projects!$B$4:$B$503,MATCH($B423,Projects!$A$4:$A$503,0))&amp;"","Project not found"))</f>
        <v/>
      </c>
    </row>
    <row r="424" spans="1:6" x14ac:dyDescent="0.3">
      <c r="A424" s="20"/>
      <c r="B424" s="17"/>
      <c r="C424" s="19"/>
      <c r="D424" s="17"/>
      <c r="E424" s="17"/>
      <c r="F424" s="18" t="str">
        <f>IF($B424="","",IFERROR(INDEX(Projects!$B$4:$B$503,MATCH($B424,Projects!$A$4:$A$503,0))&amp;"","Project not found"))</f>
        <v/>
      </c>
    </row>
    <row r="425" spans="1:6" x14ac:dyDescent="0.3">
      <c r="A425" s="20"/>
      <c r="B425" s="17"/>
      <c r="C425" s="19"/>
      <c r="D425" s="17"/>
      <c r="E425" s="17"/>
      <c r="F425" s="18" t="str">
        <f>IF($B425="","",IFERROR(INDEX(Projects!$B$4:$B$503,MATCH($B425,Projects!$A$4:$A$503,0))&amp;"","Project not found"))</f>
        <v/>
      </c>
    </row>
    <row r="426" spans="1:6" x14ac:dyDescent="0.3">
      <c r="A426" s="20"/>
      <c r="B426" s="17"/>
      <c r="C426" s="19"/>
      <c r="D426" s="17"/>
      <c r="E426" s="17"/>
      <c r="F426" s="18" t="str">
        <f>IF($B426="","",IFERROR(INDEX(Projects!$B$4:$B$503,MATCH($B426,Projects!$A$4:$A$503,0))&amp;"","Project not found"))</f>
        <v/>
      </c>
    </row>
    <row r="427" spans="1:6" x14ac:dyDescent="0.3">
      <c r="A427" s="20"/>
      <c r="B427" s="17"/>
      <c r="C427" s="19"/>
      <c r="D427" s="17"/>
      <c r="E427" s="17"/>
      <c r="F427" s="18" t="str">
        <f>IF($B427="","",IFERROR(INDEX(Projects!$B$4:$B$503,MATCH($B427,Projects!$A$4:$A$503,0))&amp;"","Project not found"))</f>
        <v/>
      </c>
    </row>
    <row r="428" spans="1:6" x14ac:dyDescent="0.3">
      <c r="A428" s="20"/>
      <c r="B428" s="17"/>
      <c r="C428" s="19"/>
      <c r="D428" s="17"/>
      <c r="E428" s="17"/>
      <c r="F428" s="18" t="str">
        <f>IF($B428="","",IFERROR(INDEX(Projects!$B$4:$B$503,MATCH($B428,Projects!$A$4:$A$503,0))&amp;"","Project not found"))</f>
        <v/>
      </c>
    </row>
    <row r="429" spans="1:6" x14ac:dyDescent="0.3">
      <c r="A429" s="20"/>
      <c r="B429" s="17"/>
      <c r="C429" s="19"/>
      <c r="D429" s="17"/>
      <c r="E429" s="17"/>
      <c r="F429" s="18" t="str">
        <f>IF($B429="","",IFERROR(INDEX(Projects!$B$4:$B$503,MATCH($B429,Projects!$A$4:$A$503,0))&amp;"","Project not found"))</f>
        <v/>
      </c>
    </row>
    <row r="430" spans="1:6" x14ac:dyDescent="0.3">
      <c r="A430" s="20"/>
      <c r="B430" s="17"/>
      <c r="C430" s="19"/>
      <c r="D430" s="17"/>
      <c r="E430" s="17"/>
      <c r="F430" s="18" t="str">
        <f>IF($B430="","",IFERROR(INDEX(Projects!$B$4:$B$503,MATCH($B430,Projects!$A$4:$A$503,0))&amp;"","Project not found"))</f>
        <v/>
      </c>
    </row>
    <row r="431" spans="1:6" x14ac:dyDescent="0.3">
      <c r="A431" s="20"/>
      <c r="B431" s="17"/>
      <c r="C431" s="19"/>
      <c r="D431" s="17"/>
      <c r="E431" s="17"/>
      <c r="F431" s="18" t="str">
        <f>IF($B431="","",IFERROR(INDEX(Projects!$B$4:$B$503,MATCH($B431,Projects!$A$4:$A$503,0))&amp;"","Project not found"))</f>
        <v/>
      </c>
    </row>
    <row r="432" spans="1:6" x14ac:dyDescent="0.3">
      <c r="A432" s="20"/>
      <c r="B432" s="17"/>
      <c r="C432" s="19"/>
      <c r="D432" s="17"/>
      <c r="E432" s="17"/>
      <c r="F432" s="18" t="str">
        <f>IF($B432="","",IFERROR(INDEX(Projects!$B$4:$B$503,MATCH($B432,Projects!$A$4:$A$503,0))&amp;"","Project not found"))</f>
        <v/>
      </c>
    </row>
    <row r="433" spans="1:6" x14ac:dyDescent="0.3">
      <c r="A433" s="20"/>
      <c r="B433" s="17"/>
      <c r="C433" s="19"/>
      <c r="D433" s="17"/>
      <c r="E433" s="17"/>
      <c r="F433" s="18" t="str">
        <f>IF($B433="","",IFERROR(INDEX(Projects!$B$4:$B$503,MATCH($B433,Projects!$A$4:$A$503,0))&amp;"","Project not found"))</f>
        <v/>
      </c>
    </row>
    <row r="434" spans="1:6" x14ac:dyDescent="0.3">
      <c r="A434" s="20"/>
      <c r="B434" s="17"/>
      <c r="C434" s="19"/>
      <c r="D434" s="17"/>
      <c r="E434" s="17"/>
      <c r="F434" s="18" t="str">
        <f>IF($B434="","",IFERROR(INDEX(Projects!$B$4:$B$503,MATCH($B434,Projects!$A$4:$A$503,0))&amp;"","Project not found"))</f>
        <v/>
      </c>
    </row>
    <row r="435" spans="1:6" x14ac:dyDescent="0.3">
      <c r="A435" s="20"/>
      <c r="B435" s="17"/>
      <c r="C435" s="19"/>
      <c r="D435" s="17"/>
      <c r="E435" s="17"/>
      <c r="F435" s="18" t="str">
        <f>IF($B435="","",IFERROR(INDEX(Projects!$B$4:$B$503,MATCH($B435,Projects!$A$4:$A$503,0))&amp;"","Project not found"))</f>
        <v/>
      </c>
    </row>
    <row r="436" spans="1:6" x14ac:dyDescent="0.3">
      <c r="A436" s="20"/>
      <c r="B436" s="17"/>
      <c r="C436" s="19"/>
      <c r="D436" s="17"/>
      <c r="E436" s="17"/>
      <c r="F436" s="18" t="str">
        <f>IF($B436="","",IFERROR(INDEX(Projects!$B$4:$B$503,MATCH($B436,Projects!$A$4:$A$503,0))&amp;"","Project not found"))</f>
        <v/>
      </c>
    </row>
    <row r="437" spans="1:6" x14ac:dyDescent="0.3">
      <c r="A437" s="20"/>
      <c r="B437" s="17"/>
      <c r="C437" s="19"/>
      <c r="D437" s="17"/>
      <c r="E437" s="17"/>
      <c r="F437" s="18" t="str">
        <f>IF($B437="","",IFERROR(INDEX(Projects!$B$4:$B$503,MATCH($B437,Projects!$A$4:$A$503,0))&amp;"","Project not found"))</f>
        <v/>
      </c>
    </row>
    <row r="438" spans="1:6" x14ac:dyDescent="0.3">
      <c r="A438" s="20"/>
      <c r="B438" s="17"/>
      <c r="C438" s="19"/>
      <c r="D438" s="17"/>
      <c r="E438" s="17"/>
      <c r="F438" s="18" t="str">
        <f>IF($B438="","",IFERROR(INDEX(Projects!$B$4:$B$503,MATCH($B438,Projects!$A$4:$A$503,0))&amp;"","Project not found"))</f>
        <v/>
      </c>
    </row>
    <row r="439" spans="1:6" x14ac:dyDescent="0.3">
      <c r="A439" s="20"/>
      <c r="B439" s="17"/>
      <c r="C439" s="19"/>
      <c r="D439" s="17"/>
      <c r="E439" s="17"/>
      <c r="F439" s="18" t="str">
        <f>IF($B439="","",IFERROR(INDEX(Projects!$B$4:$B$503,MATCH($B439,Projects!$A$4:$A$503,0))&amp;"","Project not found"))</f>
        <v/>
      </c>
    </row>
    <row r="440" spans="1:6" x14ac:dyDescent="0.3">
      <c r="A440" s="20"/>
      <c r="B440" s="17"/>
      <c r="C440" s="19"/>
      <c r="D440" s="17"/>
      <c r="E440" s="17"/>
      <c r="F440" s="18" t="str">
        <f>IF($B440="","",IFERROR(INDEX(Projects!$B$4:$B$503,MATCH($B440,Projects!$A$4:$A$503,0))&amp;"","Project not found"))</f>
        <v/>
      </c>
    </row>
    <row r="441" spans="1:6" x14ac:dyDescent="0.3">
      <c r="A441" s="20"/>
      <c r="B441" s="17"/>
      <c r="C441" s="19"/>
      <c r="D441" s="17"/>
      <c r="E441" s="17"/>
      <c r="F441" s="18" t="str">
        <f>IF($B441="","",IFERROR(INDEX(Projects!$B$4:$B$503,MATCH($B441,Projects!$A$4:$A$503,0))&amp;"","Project not found"))</f>
        <v/>
      </c>
    </row>
    <row r="442" spans="1:6" x14ac:dyDescent="0.3">
      <c r="A442" s="20"/>
      <c r="B442" s="17"/>
      <c r="C442" s="19"/>
      <c r="D442" s="17"/>
      <c r="E442" s="17"/>
      <c r="F442" s="18" t="str">
        <f>IF($B442="","",IFERROR(INDEX(Projects!$B$4:$B$503,MATCH($B442,Projects!$A$4:$A$503,0))&amp;"","Project not found"))</f>
        <v/>
      </c>
    </row>
    <row r="443" spans="1:6" x14ac:dyDescent="0.3">
      <c r="A443" s="20"/>
      <c r="B443" s="17"/>
      <c r="C443" s="19"/>
      <c r="D443" s="17"/>
      <c r="E443" s="17"/>
      <c r="F443" s="18" t="str">
        <f>IF($B443="","",IFERROR(INDEX(Projects!$B$4:$B$503,MATCH($B443,Projects!$A$4:$A$503,0))&amp;"","Project not found"))</f>
        <v/>
      </c>
    </row>
    <row r="444" spans="1:6" x14ac:dyDescent="0.3">
      <c r="A444" s="20"/>
      <c r="B444" s="17"/>
      <c r="C444" s="19"/>
      <c r="D444" s="17"/>
      <c r="E444" s="17"/>
      <c r="F444" s="18" t="str">
        <f>IF($B444="","",IFERROR(INDEX(Projects!$B$4:$B$503,MATCH($B444,Projects!$A$4:$A$503,0))&amp;"","Project not found"))</f>
        <v/>
      </c>
    </row>
    <row r="445" spans="1:6" x14ac:dyDescent="0.3">
      <c r="A445" s="20"/>
      <c r="B445" s="17"/>
      <c r="C445" s="19"/>
      <c r="D445" s="17"/>
      <c r="E445" s="17"/>
      <c r="F445" s="18" t="str">
        <f>IF($B445="","",IFERROR(INDEX(Projects!$B$4:$B$503,MATCH($B445,Projects!$A$4:$A$503,0))&amp;"","Project not found"))</f>
        <v/>
      </c>
    </row>
    <row r="446" spans="1:6" x14ac:dyDescent="0.3">
      <c r="A446" s="20"/>
      <c r="B446" s="17"/>
      <c r="C446" s="19"/>
      <c r="D446" s="17"/>
      <c r="E446" s="17"/>
      <c r="F446" s="18" t="str">
        <f>IF($B446="","",IFERROR(INDEX(Projects!$B$4:$B$503,MATCH($B446,Projects!$A$4:$A$503,0))&amp;"","Project not found"))</f>
        <v/>
      </c>
    </row>
    <row r="447" spans="1:6" x14ac:dyDescent="0.3">
      <c r="A447" s="20"/>
      <c r="B447" s="17"/>
      <c r="C447" s="19"/>
      <c r="D447" s="17"/>
      <c r="E447" s="17"/>
      <c r="F447" s="18" t="str">
        <f>IF($B447="","",IFERROR(INDEX(Projects!$B$4:$B$503,MATCH($B447,Projects!$A$4:$A$503,0))&amp;"","Project not found"))</f>
        <v/>
      </c>
    </row>
    <row r="448" spans="1:6" x14ac:dyDescent="0.3">
      <c r="A448" s="20"/>
      <c r="B448" s="17"/>
      <c r="C448" s="19"/>
      <c r="D448" s="17"/>
      <c r="E448" s="17"/>
      <c r="F448" s="18" t="str">
        <f>IF($B448="","",IFERROR(INDEX(Projects!$B$4:$B$503,MATCH($B448,Projects!$A$4:$A$503,0))&amp;"","Project not found"))</f>
        <v/>
      </c>
    </row>
    <row r="449" spans="1:6" x14ac:dyDescent="0.3">
      <c r="A449" s="20"/>
      <c r="B449" s="17"/>
      <c r="C449" s="19"/>
      <c r="D449" s="17"/>
      <c r="E449" s="17"/>
      <c r="F449" s="18" t="str">
        <f>IF($B449="","",IFERROR(INDEX(Projects!$B$4:$B$503,MATCH($B449,Projects!$A$4:$A$503,0))&amp;"","Project not found"))</f>
        <v/>
      </c>
    </row>
    <row r="450" spans="1:6" x14ac:dyDescent="0.3">
      <c r="A450" s="20"/>
      <c r="B450" s="17"/>
      <c r="C450" s="19"/>
      <c r="D450" s="17"/>
      <c r="E450" s="17"/>
      <c r="F450" s="18" t="str">
        <f>IF($B450="","",IFERROR(INDEX(Projects!$B$4:$B$503,MATCH($B450,Projects!$A$4:$A$503,0))&amp;"","Project not found"))</f>
        <v/>
      </c>
    </row>
    <row r="451" spans="1:6" x14ac:dyDescent="0.3">
      <c r="A451" s="20"/>
      <c r="B451" s="17"/>
      <c r="C451" s="19"/>
      <c r="D451" s="17"/>
      <c r="E451" s="17"/>
      <c r="F451" s="18" t="str">
        <f>IF($B451="","",IFERROR(INDEX(Projects!$B$4:$B$503,MATCH($B451,Projects!$A$4:$A$503,0))&amp;"","Project not found"))</f>
        <v/>
      </c>
    </row>
    <row r="452" spans="1:6" x14ac:dyDescent="0.3">
      <c r="A452" s="20"/>
      <c r="B452" s="17"/>
      <c r="C452" s="19"/>
      <c r="D452" s="17"/>
      <c r="E452" s="17"/>
      <c r="F452" s="18" t="str">
        <f>IF($B452="","",IFERROR(INDEX(Projects!$B$4:$B$503,MATCH($B452,Projects!$A$4:$A$503,0))&amp;"","Project not found"))</f>
        <v/>
      </c>
    </row>
    <row r="453" spans="1:6" x14ac:dyDescent="0.3">
      <c r="A453" s="20"/>
      <c r="B453" s="17"/>
      <c r="C453" s="19"/>
      <c r="D453" s="17"/>
      <c r="E453" s="17"/>
      <c r="F453" s="18" t="str">
        <f>IF($B453="","",IFERROR(INDEX(Projects!$B$4:$B$503,MATCH($B453,Projects!$A$4:$A$503,0))&amp;"","Project not found"))</f>
        <v/>
      </c>
    </row>
    <row r="454" spans="1:6" x14ac:dyDescent="0.3">
      <c r="A454" s="20"/>
      <c r="B454" s="17"/>
      <c r="C454" s="19"/>
      <c r="D454" s="17"/>
      <c r="E454" s="17"/>
      <c r="F454" s="18" t="str">
        <f>IF($B454="","",IFERROR(INDEX(Projects!$B$4:$B$503,MATCH($B454,Projects!$A$4:$A$503,0))&amp;"","Project not found"))</f>
        <v/>
      </c>
    </row>
    <row r="455" spans="1:6" x14ac:dyDescent="0.3">
      <c r="A455" s="20"/>
      <c r="B455" s="17"/>
      <c r="C455" s="19"/>
      <c r="D455" s="17"/>
      <c r="E455" s="17"/>
      <c r="F455" s="18" t="str">
        <f>IF($B455="","",IFERROR(INDEX(Projects!$B$4:$B$503,MATCH($B455,Projects!$A$4:$A$503,0))&amp;"","Project not found"))</f>
        <v/>
      </c>
    </row>
    <row r="456" spans="1:6" x14ac:dyDescent="0.3">
      <c r="A456" s="20"/>
      <c r="B456" s="17"/>
      <c r="C456" s="19"/>
      <c r="D456" s="17"/>
      <c r="E456" s="17"/>
      <c r="F456" s="18" t="str">
        <f>IF($B456="","",IFERROR(INDEX(Projects!$B$4:$B$503,MATCH($B456,Projects!$A$4:$A$503,0))&amp;"","Project not found"))</f>
        <v/>
      </c>
    </row>
    <row r="457" spans="1:6" x14ac:dyDescent="0.3">
      <c r="A457" s="20"/>
      <c r="B457" s="17"/>
      <c r="C457" s="19"/>
      <c r="D457" s="17"/>
      <c r="E457" s="17"/>
      <c r="F457" s="18" t="str">
        <f>IF($B457="","",IFERROR(INDEX(Projects!$B$4:$B$503,MATCH($B457,Projects!$A$4:$A$503,0))&amp;"","Project not found"))</f>
        <v/>
      </c>
    </row>
    <row r="458" spans="1:6" x14ac:dyDescent="0.3">
      <c r="A458" s="20"/>
      <c r="B458" s="17"/>
      <c r="C458" s="19"/>
      <c r="D458" s="17"/>
      <c r="E458" s="17"/>
      <c r="F458" s="18" t="str">
        <f>IF($B458="","",IFERROR(INDEX(Projects!$B$4:$B$503,MATCH($B458,Projects!$A$4:$A$503,0))&amp;"","Project not found"))</f>
        <v/>
      </c>
    </row>
    <row r="459" spans="1:6" x14ac:dyDescent="0.3">
      <c r="A459" s="20"/>
      <c r="B459" s="17"/>
      <c r="C459" s="19"/>
      <c r="D459" s="17"/>
      <c r="E459" s="17"/>
      <c r="F459" s="18" t="str">
        <f>IF($B459="","",IFERROR(INDEX(Projects!$B$4:$B$503,MATCH($B459,Projects!$A$4:$A$503,0))&amp;"","Project not found"))</f>
        <v/>
      </c>
    </row>
    <row r="460" spans="1:6" x14ac:dyDescent="0.3">
      <c r="A460" s="20"/>
      <c r="B460" s="17"/>
      <c r="C460" s="19"/>
      <c r="D460" s="17"/>
      <c r="E460" s="17"/>
      <c r="F460" s="18" t="str">
        <f>IF($B460="","",IFERROR(INDEX(Projects!$B$4:$B$503,MATCH($B460,Projects!$A$4:$A$503,0))&amp;"","Project not found"))</f>
        <v/>
      </c>
    </row>
    <row r="461" spans="1:6" x14ac:dyDescent="0.3">
      <c r="A461" s="20"/>
      <c r="B461" s="17"/>
      <c r="C461" s="19"/>
      <c r="D461" s="17"/>
      <c r="E461" s="17"/>
      <c r="F461" s="18" t="str">
        <f>IF($B461="","",IFERROR(INDEX(Projects!$B$4:$B$503,MATCH($B461,Projects!$A$4:$A$503,0))&amp;"","Project not found"))</f>
        <v/>
      </c>
    </row>
    <row r="462" spans="1:6" x14ac:dyDescent="0.3">
      <c r="A462" s="20"/>
      <c r="B462" s="17"/>
      <c r="C462" s="19"/>
      <c r="D462" s="17"/>
      <c r="E462" s="17"/>
      <c r="F462" s="18" t="str">
        <f>IF($B462="","",IFERROR(INDEX(Projects!$B$4:$B$503,MATCH($B462,Projects!$A$4:$A$503,0))&amp;"","Project not found"))</f>
        <v/>
      </c>
    </row>
    <row r="463" spans="1:6" x14ac:dyDescent="0.3">
      <c r="A463" s="20"/>
      <c r="B463" s="17"/>
      <c r="C463" s="19"/>
      <c r="D463" s="17"/>
      <c r="E463" s="17"/>
      <c r="F463" s="18" t="str">
        <f>IF($B463="","",IFERROR(INDEX(Projects!$B$4:$B$503,MATCH($B463,Projects!$A$4:$A$503,0))&amp;"","Project not found"))</f>
        <v/>
      </c>
    </row>
    <row r="464" spans="1:6" x14ac:dyDescent="0.3">
      <c r="A464" s="20"/>
      <c r="B464" s="17"/>
      <c r="C464" s="19"/>
      <c r="D464" s="17"/>
      <c r="E464" s="17"/>
      <c r="F464" s="18" t="str">
        <f>IF($B464="","",IFERROR(INDEX(Projects!$B$4:$B$503,MATCH($B464,Projects!$A$4:$A$503,0))&amp;"","Project not found"))</f>
        <v/>
      </c>
    </row>
    <row r="465" spans="1:6" x14ac:dyDescent="0.3">
      <c r="A465" s="20"/>
      <c r="B465" s="17"/>
      <c r="C465" s="19"/>
      <c r="D465" s="17"/>
      <c r="E465" s="17"/>
      <c r="F465" s="18" t="str">
        <f>IF($B465="","",IFERROR(INDEX(Projects!$B$4:$B$503,MATCH($B465,Projects!$A$4:$A$503,0))&amp;"","Project not found"))</f>
        <v/>
      </c>
    </row>
    <row r="466" spans="1:6" x14ac:dyDescent="0.3">
      <c r="A466" s="20"/>
      <c r="B466" s="17"/>
      <c r="C466" s="19"/>
      <c r="D466" s="17"/>
      <c r="E466" s="17"/>
      <c r="F466" s="18" t="str">
        <f>IF($B466="","",IFERROR(INDEX(Projects!$B$4:$B$503,MATCH($B466,Projects!$A$4:$A$503,0))&amp;"","Project not found"))</f>
        <v/>
      </c>
    </row>
    <row r="467" spans="1:6" x14ac:dyDescent="0.3">
      <c r="A467" s="20"/>
      <c r="B467" s="17"/>
      <c r="C467" s="19"/>
      <c r="D467" s="17"/>
      <c r="E467" s="17"/>
      <c r="F467" s="18" t="str">
        <f>IF($B467="","",IFERROR(INDEX(Projects!$B$4:$B$503,MATCH($B467,Projects!$A$4:$A$503,0))&amp;"","Project not found"))</f>
        <v/>
      </c>
    </row>
    <row r="468" spans="1:6" x14ac:dyDescent="0.3">
      <c r="A468" s="20"/>
      <c r="B468" s="17"/>
      <c r="C468" s="19"/>
      <c r="D468" s="17"/>
      <c r="E468" s="17"/>
      <c r="F468" s="18" t="str">
        <f>IF($B468="","",IFERROR(INDEX(Projects!$B$4:$B$503,MATCH($B468,Projects!$A$4:$A$503,0))&amp;"","Project not found"))</f>
        <v/>
      </c>
    </row>
    <row r="469" spans="1:6" x14ac:dyDescent="0.3">
      <c r="A469" s="20"/>
      <c r="B469" s="17"/>
      <c r="C469" s="19"/>
      <c r="D469" s="17"/>
      <c r="E469" s="17"/>
      <c r="F469" s="18" t="str">
        <f>IF($B469="","",IFERROR(INDEX(Projects!$B$4:$B$503,MATCH($B469,Projects!$A$4:$A$503,0))&amp;"","Project not found"))</f>
        <v/>
      </c>
    </row>
    <row r="470" spans="1:6" x14ac:dyDescent="0.3">
      <c r="A470" s="20"/>
      <c r="B470" s="17"/>
      <c r="C470" s="19"/>
      <c r="D470" s="17"/>
      <c r="E470" s="17"/>
      <c r="F470" s="18" t="str">
        <f>IF($B470="","",IFERROR(INDEX(Projects!$B$4:$B$503,MATCH($B470,Projects!$A$4:$A$503,0))&amp;"","Project not found"))</f>
        <v/>
      </c>
    </row>
    <row r="471" spans="1:6" x14ac:dyDescent="0.3">
      <c r="A471" s="20"/>
      <c r="B471" s="17"/>
      <c r="C471" s="19"/>
      <c r="D471" s="17"/>
      <c r="E471" s="17"/>
      <c r="F471" s="18" t="str">
        <f>IF($B471="","",IFERROR(INDEX(Projects!$B$4:$B$503,MATCH($B471,Projects!$A$4:$A$503,0))&amp;"","Project not found"))</f>
        <v/>
      </c>
    </row>
    <row r="472" spans="1:6" x14ac:dyDescent="0.3">
      <c r="A472" s="20"/>
      <c r="B472" s="17"/>
      <c r="C472" s="19"/>
      <c r="D472" s="17"/>
      <c r="E472" s="17"/>
      <c r="F472" s="18" t="str">
        <f>IF($B472="","",IFERROR(INDEX(Projects!$B$4:$B$503,MATCH($B472,Projects!$A$4:$A$503,0))&amp;"","Project not found"))</f>
        <v/>
      </c>
    </row>
    <row r="473" spans="1:6" x14ac:dyDescent="0.3">
      <c r="A473" s="20"/>
      <c r="B473" s="17"/>
      <c r="C473" s="19"/>
      <c r="D473" s="17"/>
      <c r="E473" s="17"/>
      <c r="F473" s="18" t="str">
        <f>IF($B473="","",IFERROR(INDEX(Projects!$B$4:$B$503,MATCH($B473,Projects!$A$4:$A$503,0))&amp;"","Project not found"))</f>
        <v/>
      </c>
    </row>
    <row r="474" spans="1:6" x14ac:dyDescent="0.3">
      <c r="A474" s="20"/>
      <c r="B474" s="17"/>
      <c r="C474" s="19"/>
      <c r="D474" s="17"/>
      <c r="E474" s="17"/>
      <c r="F474" s="18" t="str">
        <f>IF($B474="","",IFERROR(INDEX(Projects!$B$4:$B$503,MATCH($B474,Projects!$A$4:$A$503,0))&amp;"","Project not found"))</f>
        <v/>
      </c>
    </row>
    <row r="475" spans="1:6" x14ac:dyDescent="0.3">
      <c r="A475" s="20"/>
      <c r="B475" s="17"/>
      <c r="C475" s="19"/>
      <c r="D475" s="17"/>
      <c r="E475" s="17"/>
      <c r="F475" s="18" t="str">
        <f>IF($B475="","",IFERROR(INDEX(Projects!$B$4:$B$503,MATCH($B475,Projects!$A$4:$A$503,0))&amp;"","Project not found"))</f>
        <v/>
      </c>
    </row>
    <row r="476" spans="1:6" x14ac:dyDescent="0.3">
      <c r="A476" s="20"/>
      <c r="B476" s="17"/>
      <c r="C476" s="19"/>
      <c r="D476" s="17"/>
      <c r="E476" s="17"/>
      <c r="F476" s="18" t="str">
        <f>IF($B476="","",IFERROR(INDEX(Projects!$B$4:$B$503,MATCH($B476,Projects!$A$4:$A$503,0))&amp;"","Project not found"))</f>
        <v/>
      </c>
    </row>
    <row r="477" spans="1:6" x14ac:dyDescent="0.3">
      <c r="A477" s="20"/>
      <c r="B477" s="17"/>
      <c r="C477" s="19"/>
      <c r="D477" s="17"/>
      <c r="E477" s="17"/>
      <c r="F477" s="18" t="str">
        <f>IF($B477="","",IFERROR(INDEX(Projects!$B$4:$B$503,MATCH($B477,Projects!$A$4:$A$503,0))&amp;"","Project not found"))</f>
        <v/>
      </c>
    </row>
    <row r="478" spans="1:6" x14ac:dyDescent="0.3">
      <c r="A478" s="20"/>
      <c r="B478" s="17"/>
      <c r="C478" s="19"/>
      <c r="D478" s="17"/>
      <c r="E478" s="17"/>
      <c r="F478" s="18" t="str">
        <f>IF($B478="","",IFERROR(INDEX(Projects!$B$4:$B$503,MATCH($B478,Projects!$A$4:$A$503,0))&amp;"","Project not found"))</f>
        <v/>
      </c>
    </row>
    <row r="479" spans="1:6" x14ac:dyDescent="0.3">
      <c r="A479" s="20"/>
      <c r="B479" s="17"/>
      <c r="C479" s="19"/>
      <c r="D479" s="17"/>
      <c r="E479" s="17"/>
      <c r="F479" s="18" t="str">
        <f>IF($B479="","",IFERROR(INDEX(Projects!$B$4:$B$503,MATCH($B479,Projects!$A$4:$A$503,0))&amp;"","Project not found"))</f>
        <v/>
      </c>
    </row>
    <row r="480" spans="1:6" x14ac:dyDescent="0.3">
      <c r="A480" s="20"/>
      <c r="B480" s="17"/>
      <c r="C480" s="19"/>
      <c r="D480" s="17"/>
      <c r="E480" s="17"/>
      <c r="F480" s="18" t="str">
        <f>IF($B480="","",IFERROR(INDEX(Projects!$B$4:$B$503,MATCH($B480,Projects!$A$4:$A$503,0))&amp;"","Project not found"))</f>
        <v/>
      </c>
    </row>
    <row r="481" spans="1:6" x14ac:dyDescent="0.3">
      <c r="A481" s="20"/>
      <c r="B481" s="17"/>
      <c r="C481" s="19"/>
      <c r="D481" s="17"/>
      <c r="E481" s="17"/>
      <c r="F481" s="18" t="str">
        <f>IF($B481="","",IFERROR(INDEX(Projects!$B$4:$B$503,MATCH($B481,Projects!$A$4:$A$503,0))&amp;"","Project not found"))</f>
        <v/>
      </c>
    </row>
    <row r="482" spans="1:6" x14ac:dyDescent="0.3">
      <c r="A482" s="20"/>
      <c r="B482" s="17"/>
      <c r="C482" s="19"/>
      <c r="D482" s="17"/>
      <c r="E482" s="17"/>
      <c r="F482" s="18" t="str">
        <f>IF($B482="","",IFERROR(INDEX(Projects!$B$4:$B$503,MATCH($B482,Projects!$A$4:$A$503,0))&amp;"","Project not found"))</f>
        <v/>
      </c>
    </row>
    <row r="483" spans="1:6" x14ac:dyDescent="0.3">
      <c r="A483" s="20"/>
      <c r="B483" s="17"/>
      <c r="C483" s="19"/>
      <c r="D483" s="17"/>
      <c r="E483" s="17"/>
      <c r="F483" s="18" t="str">
        <f>IF($B483="","",IFERROR(INDEX(Projects!$B$4:$B$503,MATCH($B483,Projects!$A$4:$A$503,0))&amp;"","Project not found"))</f>
        <v/>
      </c>
    </row>
    <row r="484" spans="1:6" x14ac:dyDescent="0.3">
      <c r="A484" s="20"/>
      <c r="B484" s="17"/>
      <c r="C484" s="19"/>
      <c r="D484" s="17"/>
      <c r="E484" s="17"/>
      <c r="F484" s="18" t="str">
        <f>IF($B484="","",IFERROR(INDEX(Projects!$B$4:$B$503,MATCH($B484,Projects!$A$4:$A$503,0))&amp;"","Project not found"))</f>
        <v/>
      </c>
    </row>
    <row r="485" spans="1:6" x14ac:dyDescent="0.3">
      <c r="A485" s="20"/>
      <c r="B485" s="17"/>
      <c r="C485" s="19"/>
      <c r="D485" s="17"/>
      <c r="E485" s="17"/>
      <c r="F485" s="18" t="str">
        <f>IF($B485="","",IFERROR(INDEX(Projects!$B$4:$B$503,MATCH($B485,Projects!$A$4:$A$503,0))&amp;"","Project not found"))</f>
        <v/>
      </c>
    </row>
    <row r="486" spans="1:6" x14ac:dyDescent="0.3">
      <c r="A486" s="20"/>
      <c r="B486" s="17"/>
      <c r="C486" s="19"/>
      <c r="D486" s="17"/>
      <c r="E486" s="17"/>
      <c r="F486" s="18" t="str">
        <f>IF($B486="","",IFERROR(INDEX(Projects!$B$4:$B$503,MATCH($B486,Projects!$A$4:$A$503,0))&amp;"","Project not found"))</f>
        <v/>
      </c>
    </row>
    <row r="487" spans="1:6" x14ac:dyDescent="0.3">
      <c r="A487" s="20"/>
      <c r="B487" s="17"/>
      <c r="C487" s="19"/>
      <c r="D487" s="17"/>
      <c r="E487" s="17"/>
      <c r="F487" s="18" t="str">
        <f>IF($B487="","",IFERROR(INDEX(Projects!$B$4:$B$503,MATCH($B487,Projects!$A$4:$A$503,0))&amp;"","Project not found"))</f>
        <v/>
      </c>
    </row>
    <row r="488" spans="1:6" x14ac:dyDescent="0.3">
      <c r="A488" s="20"/>
      <c r="B488" s="17"/>
      <c r="C488" s="19"/>
      <c r="D488" s="17"/>
      <c r="E488" s="17"/>
      <c r="F488" s="18" t="str">
        <f>IF($B488="","",IFERROR(INDEX(Projects!$B$4:$B$503,MATCH($B488,Projects!$A$4:$A$503,0))&amp;"","Project not found"))</f>
        <v/>
      </c>
    </row>
    <row r="489" spans="1:6" x14ac:dyDescent="0.3">
      <c r="A489" s="20"/>
      <c r="B489" s="17"/>
      <c r="C489" s="19"/>
      <c r="D489" s="17"/>
      <c r="E489" s="17"/>
      <c r="F489" s="18" t="str">
        <f>IF($B489="","",IFERROR(INDEX(Projects!$B$4:$B$503,MATCH($B489,Projects!$A$4:$A$503,0))&amp;"","Project not found"))</f>
        <v/>
      </c>
    </row>
    <row r="490" spans="1:6" x14ac:dyDescent="0.3">
      <c r="A490" s="20"/>
      <c r="B490" s="17"/>
      <c r="C490" s="19"/>
      <c r="D490" s="17"/>
      <c r="E490" s="17"/>
      <c r="F490" s="18" t="str">
        <f>IF($B490="","",IFERROR(INDEX(Projects!$B$4:$B$503,MATCH($B490,Projects!$A$4:$A$503,0))&amp;"","Project not found"))</f>
        <v/>
      </c>
    </row>
    <row r="491" spans="1:6" x14ac:dyDescent="0.3">
      <c r="A491" s="20"/>
      <c r="B491" s="17"/>
      <c r="C491" s="19"/>
      <c r="D491" s="17"/>
      <c r="E491" s="17"/>
      <c r="F491" s="18" t="str">
        <f>IF($B491="","",IFERROR(INDEX(Projects!$B$4:$B$503,MATCH($B491,Projects!$A$4:$A$503,0))&amp;"","Project not found"))</f>
        <v/>
      </c>
    </row>
    <row r="492" spans="1:6" x14ac:dyDescent="0.3">
      <c r="A492" s="20"/>
      <c r="B492" s="17"/>
      <c r="C492" s="19"/>
      <c r="D492" s="17"/>
      <c r="E492" s="17"/>
      <c r="F492" s="18" t="str">
        <f>IF($B492="","",IFERROR(INDEX(Projects!$B$4:$B$503,MATCH($B492,Projects!$A$4:$A$503,0))&amp;"","Project not found"))</f>
        <v/>
      </c>
    </row>
    <row r="493" spans="1:6" x14ac:dyDescent="0.3">
      <c r="A493" s="20"/>
      <c r="B493" s="17"/>
      <c r="C493" s="19"/>
      <c r="D493" s="17"/>
      <c r="E493" s="17"/>
      <c r="F493" s="18" t="str">
        <f>IF($B493="","",IFERROR(INDEX(Projects!$B$4:$B$503,MATCH($B493,Projects!$A$4:$A$503,0))&amp;"","Project not found"))</f>
        <v/>
      </c>
    </row>
    <row r="494" spans="1:6" x14ac:dyDescent="0.3">
      <c r="A494" s="20"/>
      <c r="B494" s="17"/>
      <c r="C494" s="19"/>
      <c r="D494" s="17"/>
      <c r="E494" s="17"/>
      <c r="F494" s="18" t="str">
        <f>IF($B494="","",IFERROR(INDEX(Projects!$B$4:$B$503,MATCH($B494,Projects!$A$4:$A$503,0))&amp;"","Project not found"))</f>
        <v/>
      </c>
    </row>
    <row r="495" spans="1:6" x14ac:dyDescent="0.3">
      <c r="A495" s="20"/>
      <c r="B495" s="17"/>
      <c r="C495" s="19"/>
      <c r="D495" s="17"/>
      <c r="E495" s="17"/>
      <c r="F495" s="18" t="str">
        <f>IF($B495="","",IFERROR(INDEX(Projects!$B$4:$B$503,MATCH($B495,Projects!$A$4:$A$503,0))&amp;"","Project not found"))</f>
        <v/>
      </c>
    </row>
    <row r="496" spans="1:6" x14ac:dyDescent="0.3">
      <c r="A496" s="20"/>
      <c r="B496" s="17"/>
      <c r="C496" s="19"/>
      <c r="D496" s="17"/>
      <c r="E496" s="17"/>
      <c r="F496" s="18" t="str">
        <f>IF($B496="","",IFERROR(INDEX(Projects!$B$4:$B$503,MATCH($B496,Projects!$A$4:$A$503,0))&amp;"","Project not found"))</f>
        <v/>
      </c>
    </row>
    <row r="497" spans="1:6" x14ac:dyDescent="0.3">
      <c r="A497" s="20"/>
      <c r="B497" s="17"/>
      <c r="C497" s="19"/>
      <c r="D497" s="17"/>
      <c r="E497" s="17"/>
      <c r="F497" s="18" t="str">
        <f>IF($B497="","",IFERROR(INDEX(Projects!$B$4:$B$503,MATCH($B497,Projects!$A$4:$A$503,0))&amp;"","Project not found"))</f>
        <v/>
      </c>
    </row>
    <row r="498" spans="1:6" x14ac:dyDescent="0.3">
      <c r="A498" s="20"/>
      <c r="B498" s="17"/>
      <c r="C498" s="19"/>
      <c r="D498" s="17"/>
      <c r="E498" s="17"/>
      <c r="F498" s="18" t="str">
        <f>IF($B498="","",IFERROR(INDEX(Projects!$B$4:$B$503,MATCH($B498,Projects!$A$4:$A$503,0))&amp;"","Project not found"))</f>
        <v/>
      </c>
    </row>
    <row r="499" spans="1:6" x14ac:dyDescent="0.3">
      <c r="A499" s="20"/>
      <c r="B499" s="17"/>
      <c r="C499" s="19"/>
      <c r="D499" s="17"/>
      <c r="E499" s="17"/>
      <c r="F499" s="18" t="str">
        <f>IF($B499="","",IFERROR(INDEX(Projects!$B$4:$B$503,MATCH($B499,Projects!$A$4:$A$503,0))&amp;"","Project not found"))</f>
        <v/>
      </c>
    </row>
    <row r="500" spans="1:6" x14ac:dyDescent="0.3">
      <c r="A500" s="20"/>
      <c r="B500" s="17"/>
      <c r="C500" s="19"/>
      <c r="D500" s="17"/>
      <c r="E500" s="17"/>
      <c r="F500" s="18" t="str">
        <f>IF($B500="","",IFERROR(INDEX(Projects!$B$4:$B$503,MATCH($B500,Projects!$A$4:$A$503,0))&amp;"","Project not found"))</f>
        <v/>
      </c>
    </row>
    <row r="501" spans="1:6" x14ac:dyDescent="0.3">
      <c r="A501" s="20"/>
      <c r="B501" s="17"/>
      <c r="C501" s="19"/>
      <c r="D501" s="17"/>
      <c r="E501" s="17"/>
      <c r="F501" s="18" t="str">
        <f>IF($B501="","",IFERROR(INDEX(Projects!$B$4:$B$503,MATCH($B501,Projects!$A$4:$A$503,0))&amp;"","Project not found"))</f>
        <v/>
      </c>
    </row>
    <row r="502" spans="1:6" x14ac:dyDescent="0.3">
      <c r="A502" s="20"/>
      <c r="B502" s="17"/>
      <c r="C502" s="19"/>
      <c r="D502" s="17"/>
      <c r="E502" s="17"/>
      <c r="F502" s="18" t="str">
        <f>IF($B502="","",IFERROR(INDEX(Projects!$B$4:$B$503,MATCH($B502,Projects!$A$4:$A$503,0))&amp;"","Project not found"))</f>
        <v/>
      </c>
    </row>
    <row r="503" spans="1:6" x14ac:dyDescent="0.3">
      <c r="A503" s="20"/>
      <c r="B503" s="17"/>
      <c r="C503" s="19"/>
      <c r="D503" s="17"/>
      <c r="E503" s="17"/>
      <c r="F503" s="18" t="str">
        <f>IF($B503="","",IFERROR(INDEX(Projects!$B$4:$B$503,MATCH($B503,Projects!$A$4:$A$503,0))&amp;"","Project not found"))</f>
        <v/>
      </c>
    </row>
    <row r="504" spans="1:6" x14ac:dyDescent="0.3">
      <c r="A504" s="20"/>
      <c r="B504" s="17"/>
      <c r="C504" s="19"/>
      <c r="D504" s="17"/>
      <c r="E504" s="17"/>
      <c r="F504" s="18" t="str">
        <f>IF($B504="","",IFERROR(INDEX(Projects!$B$4:$B$503,MATCH($B504,Projects!$A$4:$A$503,0))&amp;"","Project not found"))</f>
        <v/>
      </c>
    </row>
    <row r="505" spans="1:6" x14ac:dyDescent="0.3">
      <c r="A505" s="20"/>
      <c r="B505" s="17"/>
      <c r="C505" s="19"/>
      <c r="D505" s="17"/>
      <c r="E505" s="17"/>
      <c r="F505" s="18" t="str">
        <f>IF($B505="","",IFERROR(INDEX(Projects!$B$4:$B$503,MATCH($B505,Projects!$A$4:$A$503,0))&amp;"","Project not found"))</f>
        <v/>
      </c>
    </row>
    <row r="506" spans="1:6" x14ac:dyDescent="0.3">
      <c r="A506" s="20"/>
      <c r="B506" s="17"/>
      <c r="C506" s="19"/>
      <c r="D506" s="17"/>
      <c r="E506" s="17"/>
      <c r="F506" s="18" t="str">
        <f>IF($B506="","",IFERROR(INDEX(Projects!$B$4:$B$503,MATCH($B506,Projects!$A$4:$A$503,0))&amp;"","Project not found"))</f>
        <v/>
      </c>
    </row>
    <row r="507" spans="1:6" x14ac:dyDescent="0.3">
      <c r="A507" s="20"/>
      <c r="B507" s="17"/>
      <c r="C507" s="19"/>
      <c r="D507" s="17"/>
      <c r="E507" s="17"/>
      <c r="F507" s="18" t="str">
        <f>IF($B507="","",IFERROR(INDEX(Projects!$B$4:$B$503,MATCH($B507,Projects!$A$4:$A$503,0))&amp;"","Project not found"))</f>
        <v/>
      </c>
    </row>
    <row r="508" spans="1:6" x14ac:dyDescent="0.3">
      <c r="A508" s="20"/>
      <c r="B508" s="17"/>
      <c r="C508" s="19"/>
      <c r="D508" s="17"/>
      <c r="E508" s="17"/>
      <c r="F508" s="18" t="str">
        <f>IF($B508="","",IFERROR(INDEX(Projects!$B$4:$B$503,MATCH($B508,Projects!$A$4:$A$503,0))&amp;"","Project not found"))</f>
        <v/>
      </c>
    </row>
    <row r="509" spans="1:6" x14ac:dyDescent="0.3">
      <c r="A509" s="20"/>
      <c r="B509" s="17"/>
      <c r="C509" s="19"/>
      <c r="D509" s="17"/>
      <c r="E509" s="17"/>
      <c r="F509" s="18" t="str">
        <f>IF($B509="","",IFERROR(INDEX(Projects!$B$4:$B$503,MATCH($B509,Projects!$A$4:$A$503,0))&amp;"","Project not found"))</f>
        <v/>
      </c>
    </row>
    <row r="510" spans="1:6" x14ac:dyDescent="0.3">
      <c r="A510" s="20"/>
      <c r="B510" s="17"/>
      <c r="C510" s="19"/>
      <c r="D510" s="17"/>
      <c r="E510" s="17"/>
      <c r="F510" s="18" t="str">
        <f>IF($B510="","",IFERROR(INDEX(Projects!$B$4:$B$503,MATCH($B510,Projects!$A$4:$A$503,0))&amp;"","Project not found"))</f>
        <v/>
      </c>
    </row>
    <row r="511" spans="1:6" x14ac:dyDescent="0.3">
      <c r="A511" s="20"/>
      <c r="B511" s="17"/>
      <c r="C511" s="19"/>
      <c r="D511" s="17"/>
      <c r="E511" s="17"/>
      <c r="F511" s="18" t="str">
        <f>IF($B511="","",IFERROR(INDEX(Projects!$B$4:$B$503,MATCH($B511,Projects!$A$4:$A$503,0))&amp;"","Project not found"))</f>
        <v/>
      </c>
    </row>
    <row r="512" spans="1:6" x14ac:dyDescent="0.3">
      <c r="A512" s="20"/>
      <c r="B512" s="17"/>
      <c r="C512" s="19"/>
      <c r="D512" s="17"/>
      <c r="E512" s="17"/>
      <c r="F512" s="18" t="str">
        <f>IF($B512="","",IFERROR(INDEX(Projects!$B$4:$B$503,MATCH($B512,Projects!$A$4:$A$503,0))&amp;"","Project not found"))</f>
        <v/>
      </c>
    </row>
    <row r="513" spans="1:6" x14ac:dyDescent="0.3">
      <c r="A513" s="20"/>
      <c r="B513" s="17"/>
      <c r="C513" s="19"/>
      <c r="D513" s="17"/>
      <c r="E513" s="17"/>
      <c r="F513" s="18" t="str">
        <f>IF($B513="","",IFERROR(INDEX(Projects!$B$4:$B$503,MATCH($B513,Projects!$A$4:$A$503,0))&amp;"","Project not found"))</f>
        <v/>
      </c>
    </row>
    <row r="514" spans="1:6" x14ac:dyDescent="0.3">
      <c r="A514" s="20"/>
      <c r="B514" s="17"/>
      <c r="C514" s="19"/>
      <c r="D514" s="17"/>
      <c r="E514" s="17"/>
      <c r="F514" s="18" t="str">
        <f>IF($B514="","",IFERROR(INDEX(Projects!$B$4:$B$503,MATCH($B514,Projects!$A$4:$A$503,0))&amp;"","Project not found"))</f>
        <v/>
      </c>
    </row>
    <row r="515" spans="1:6" x14ac:dyDescent="0.3">
      <c r="A515" s="20"/>
      <c r="B515" s="17"/>
      <c r="C515" s="19"/>
      <c r="D515" s="17"/>
      <c r="E515" s="17"/>
      <c r="F515" s="18" t="str">
        <f>IF($B515="","",IFERROR(INDEX(Projects!$B$4:$B$503,MATCH($B515,Projects!$A$4:$A$503,0))&amp;"","Project not found"))</f>
        <v/>
      </c>
    </row>
    <row r="516" spans="1:6" x14ac:dyDescent="0.3">
      <c r="A516" s="20"/>
      <c r="B516" s="17"/>
      <c r="C516" s="19"/>
      <c r="D516" s="17"/>
      <c r="E516" s="17"/>
      <c r="F516" s="18" t="str">
        <f>IF($B516="","",IFERROR(INDEX(Projects!$B$4:$B$503,MATCH($B516,Projects!$A$4:$A$503,0))&amp;"","Project not found"))</f>
        <v/>
      </c>
    </row>
    <row r="517" spans="1:6" x14ac:dyDescent="0.3">
      <c r="A517" s="20"/>
      <c r="B517" s="17"/>
      <c r="C517" s="19"/>
      <c r="D517" s="17"/>
      <c r="E517" s="17"/>
      <c r="F517" s="18" t="str">
        <f>IF($B517="","",IFERROR(INDEX(Projects!$B$4:$B$503,MATCH($B517,Projects!$A$4:$A$503,0))&amp;"","Project not found"))</f>
        <v/>
      </c>
    </row>
    <row r="518" spans="1:6" x14ac:dyDescent="0.3">
      <c r="A518" s="20"/>
      <c r="B518" s="17"/>
      <c r="C518" s="19"/>
      <c r="D518" s="17"/>
      <c r="E518" s="17"/>
      <c r="F518" s="18" t="str">
        <f>IF($B518="","",IFERROR(INDEX(Projects!$B$4:$B$503,MATCH($B518,Projects!$A$4:$A$503,0))&amp;"","Project not found"))</f>
        <v/>
      </c>
    </row>
    <row r="519" spans="1:6" x14ac:dyDescent="0.3">
      <c r="A519" s="20"/>
      <c r="B519" s="17"/>
      <c r="C519" s="19"/>
      <c r="D519" s="17"/>
      <c r="E519" s="17"/>
      <c r="F519" s="18" t="str">
        <f>IF($B519="","",IFERROR(INDEX(Projects!$B$4:$B$503,MATCH($B519,Projects!$A$4:$A$503,0))&amp;"","Project not found"))</f>
        <v/>
      </c>
    </row>
    <row r="520" spans="1:6" x14ac:dyDescent="0.3">
      <c r="A520" s="20"/>
      <c r="B520" s="17"/>
      <c r="C520" s="19"/>
      <c r="D520" s="17"/>
      <c r="E520" s="17"/>
      <c r="F520" s="18" t="str">
        <f>IF($B520="","",IFERROR(INDEX(Projects!$B$4:$B$503,MATCH($B520,Projects!$A$4:$A$503,0))&amp;"","Project not found"))</f>
        <v/>
      </c>
    </row>
    <row r="521" spans="1:6" x14ac:dyDescent="0.3">
      <c r="A521" s="20"/>
      <c r="B521" s="17"/>
      <c r="C521" s="19"/>
      <c r="D521" s="17"/>
      <c r="E521" s="17"/>
      <c r="F521" s="18" t="str">
        <f>IF($B521="","",IFERROR(INDEX(Projects!$B$4:$B$503,MATCH($B521,Projects!$A$4:$A$503,0))&amp;"","Project not found"))</f>
        <v/>
      </c>
    </row>
    <row r="522" spans="1:6" x14ac:dyDescent="0.3">
      <c r="A522" s="20"/>
      <c r="B522" s="17"/>
      <c r="C522" s="19"/>
      <c r="D522" s="17"/>
      <c r="E522" s="17"/>
      <c r="F522" s="18" t="str">
        <f>IF($B522="","",IFERROR(INDEX(Projects!$B$4:$B$503,MATCH($B522,Projects!$A$4:$A$503,0))&amp;"","Project not found"))</f>
        <v/>
      </c>
    </row>
    <row r="523" spans="1:6" x14ac:dyDescent="0.3">
      <c r="A523" s="20"/>
      <c r="B523" s="17"/>
      <c r="C523" s="19"/>
      <c r="D523" s="17"/>
      <c r="E523" s="17"/>
      <c r="F523" s="18" t="str">
        <f>IF($B523="","",IFERROR(INDEX(Projects!$B$4:$B$503,MATCH($B523,Projects!$A$4:$A$503,0))&amp;"","Project not found"))</f>
        <v/>
      </c>
    </row>
    <row r="524" spans="1:6" x14ac:dyDescent="0.3">
      <c r="A524" s="20"/>
      <c r="B524" s="17"/>
      <c r="C524" s="19"/>
      <c r="D524" s="17"/>
      <c r="E524" s="17"/>
      <c r="F524" s="18" t="str">
        <f>IF($B524="","",IFERROR(INDEX(Projects!$B$4:$B$503,MATCH($B524,Projects!$A$4:$A$503,0))&amp;"","Project not found"))</f>
        <v/>
      </c>
    </row>
    <row r="525" spans="1:6" x14ac:dyDescent="0.3">
      <c r="A525" s="20"/>
      <c r="B525" s="17"/>
      <c r="C525" s="19"/>
      <c r="D525" s="17"/>
      <c r="E525" s="17"/>
      <c r="F525" s="18" t="str">
        <f>IF($B525="","",IFERROR(INDEX(Projects!$B$4:$B$503,MATCH($B525,Projects!$A$4:$A$503,0))&amp;"","Project not found"))</f>
        <v/>
      </c>
    </row>
    <row r="526" spans="1:6" x14ac:dyDescent="0.3">
      <c r="A526" s="20"/>
      <c r="B526" s="17"/>
      <c r="C526" s="19"/>
      <c r="D526" s="17"/>
      <c r="E526" s="17"/>
      <c r="F526" s="18" t="str">
        <f>IF($B526="","",IFERROR(INDEX(Projects!$B$4:$B$503,MATCH($B526,Projects!$A$4:$A$503,0))&amp;"","Project not found"))</f>
        <v/>
      </c>
    </row>
    <row r="527" spans="1:6" x14ac:dyDescent="0.3">
      <c r="A527" s="20"/>
      <c r="B527" s="17"/>
      <c r="C527" s="19"/>
      <c r="D527" s="17"/>
      <c r="E527" s="17"/>
      <c r="F527" s="18" t="str">
        <f>IF($B527="","",IFERROR(INDEX(Projects!$B$4:$B$503,MATCH($B527,Projects!$A$4:$A$503,0))&amp;"","Project not found"))</f>
        <v/>
      </c>
    </row>
    <row r="528" spans="1:6" x14ac:dyDescent="0.3">
      <c r="A528" s="20"/>
      <c r="B528" s="17"/>
      <c r="C528" s="19"/>
      <c r="D528" s="17"/>
      <c r="E528" s="17"/>
      <c r="F528" s="18" t="str">
        <f>IF($B528="","",IFERROR(INDEX(Projects!$B$4:$B$503,MATCH($B528,Projects!$A$4:$A$503,0))&amp;"","Project not found"))</f>
        <v/>
      </c>
    </row>
    <row r="529" spans="1:6" x14ac:dyDescent="0.3">
      <c r="A529" s="20"/>
      <c r="B529" s="17"/>
      <c r="C529" s="19"/>
      <c r="D529" s="17"/>
      <c r="E529" s="17"/>
      <c r="F529" s="18" t="str">
        <f>IF($B529="","",IFERROR(INDEX(Projects!$B$4:$B$503,MATCH($B529,Projects!$A$4:$A$503,0))&amp;"","Project not found"))</f>
        <v/>
      </c>
    </row>
    <row r="530" spans="1:6" x14ac:dyDescent="0.3">
      <c r="A530" s="20"/>
      <c r="B530" s="17"/>
      <c r="C530" s="19"/>
      <c r="D530" s="17"/>
      <c r="E530" s="17"/>
      <c r="F530" s="18" t="str">
        <f>IF($B530="","",IFERROR(INDEX(Projects!$B$4:$B$503,MATCH($B530,Projects!$A$4:$A$503,0))&amp;"","Project not found"))</f>
        <v/>
      </c>
    </row>
    <row r="531" spans="1:6" x14ac:dyDescent="0.3">
      <c r="A531" s="20"/>
      <c r="B531" s="17"/>
      <c r="C531" s="19"/>
      <c r="D531" s="17"/>
      <c r="E531" s="17"/>
      <c r="F531" s="18" t="str">
        <f>IF($B531="","",IFERROR(INDEX(Projects!$B$4:$B$503,MATCH($B531,Projects!$A$4:$A$503,0))&amp;"","Project not found"))</f>
        <v/>
      </c>
    </row>
    <row r="532" spans="1:6" x14ac:dyDescent="0.3">
      <c r="A532" s="20"/>
      <c r="B532" s="17"/>
      <c r="C532" s="19"/>
      <c r="D532" s="17"/>
      <c r="E532" s="17"/>
      <c r="F532" s="18" t="str">
        <f>IF($B532="","",IFERROR(INDEX(Projects!$B$4:$B$503,MATCH($B532,Projects!$A$4:$A$503,0))&amp;"","Project not found"))</f>
        <v/>
      </c>
    </row>
    <row r="533" spans="1:6" x14ac:dyDescent="0.3">
      <c r="A533" s="20"/>
      <c r="B533" s="17"/>
      <c r="C533" s="19"/>
      <c r="D533" s="17"/>
      <c r="E533" s="17"/>
      <c r="F533" s="18" t="str">
        <f>IF($B533="","",IFERROR(INDEX(Projects!$B$4:$B$503,MATCH($B533,Projects!$A$4:$A$503,0))&amp;"","Project not found"))</f>
        <v/>
      </c>
    </row>
    <row r="534" spans="1:6" x14ac:dyDescent="0.3">
      <c r="A534" s="20"/>
      <c r="B534" s="17"/>
      <c r="C534" s="19"/>
      <c r="D534" s="17"/>
      <c r="E534" s="17"/>
      <c r="F534" s="18" t="str">
        <f>IF($B534="","",IFERROR(INDEX(Projects!$B$4:$B$503,MATCH($B534,Projects!$A$4:$A$503,0))&amp;"","Project not found"))</f>
        <v/>
      </c>
    </row>
    <row r="535" spans="1:6" x14ac:dyDescent="0.3">
      <c r="A535" s="20"/>
      <c r="B535" s="17"/>
      <c r="C535" s="19"/>
      <c r="D535" s="17"/>
      <c r="E535" s="17"/>
      <c r="F535" s="18" t="str">
        <f>IF($B535="","",IFERROR(INDEX(Projects!$B$4:$B$503,MATCH($B535,Projects!$A$4:$A$503,0))&amp;"","Project not found"))</f>
        <v/>
      </c>
    </row>
    <row r="536" spans="1:6" x14ac:dyDescent="0.3">
      <c r="A536" s="20"/>
      <c r="B536" s="17"/>
      <c r="C536" s="19"/>
      <c r="D536" s="17"/>
      <c r="E536" s="17"/>
      <c r="F536" s="18" t="str">
        <f>IF($B536="","",IFERROR(INDEX(Projects!$B$4:$B$503,MATCH($B536,Projects!$A$4:$A$503,0))&amp;"","Project not found"))</f>
        <v/>
      </c>
    </row>
    <row r="537" spans="1:6" x14ac:dyDescent="0.3">
      <c r="A537" s="20"/>
      <c r="B537" s="17"/>
      <c r="C537" s="19"/>
      <c r="D537" s="17"/>
      <c r="E537" s="17"/>
      <c r="F537" s="18" t="str">
        <f>IF($B537="","",IFERROR(INDEX(Projects!$B$4:$B$503,MATCH($B537,Projects!$A$4:$A$503,0))&amp;"","Project not found"))</f>
        <v/>
      </c>
    </row>
    <row r="538" spans="1:6" x14ac:dyDescent="0.3">
      <c r="A538" s="20"/>
      <c r="B538" s="17"/>
      <c r="C538" s="19"/>
      <c r="D538" s="17"/>
      <c r="E538" s="17"/>
      <c r="F538" s="18" t="str">
        <f>IF($B538="","",IFERROR(INDEX(Projects!$B$4:$B$503,MATCH($B538,Projects!$A$4:$A$503,0))&amp;"","Project not found"))</f>
        <v/>
      </c>
    </row>
    <row r="539" spans="1:6" x14ac:dyDescent="0.3">
      <c r="A539" s="20"/>
      <c r="B539" s="17"/>
      <c r="C539" s="19"/>
      <c r="D539" s="17"/>
      <c r="E539" s="17"/>
      <c r="F539" s="18" t="str">
        <f>IF($B539="","",IFERROR(INDEX(Projects!$B$4:$B$503,MATCH($B539,Projects!$A$4:$A$503,0))&amp;"","Project not found"))</f>
        <v/>
      </c>
    </row>
    <row r="540" spans="1:6" x14ac:dyDescent="0.3">
      <c r="A540" s="20"/>
      <c r="B540" s="17"/>
      <c r="C540" s="19"/>
      <c r="D540" s="17"/>
      <c r="E540" s="17"/>
      <c r="F540" s="18" t="str">
        <f>IF($B540="","",IFERROR(INDEX(Projects!$B$4:$B$503,MATCH($B540,Projects!$A$4:$A$503,0))&amp;"","Project not found"))</f>
        <v/>
      </c>
    </row>
    <row r="541" spans="1:6" x14ac:dyDescent="0.3">
      <c r="A541" s="20"/>
      <c r="B541" s="17"/>
      <c r="C541" s="19"/>
      <c r="D541" s="17"/>
      <c r="E541" s="17"/>
      <c r="F541" s="18" t="str">
        <f>IF($B541="","",IFERROR(INDEX(Projects!$B$4:$B$503,MATCH($B541,Projects!$A$4:$A$503,0))&amp;"","Project not found"))</f>
        <v/>
      </c>
    </row>
    <row r="542" spans="1:6" x14ac:dyDescent="0.3">
      <c r="A542" s="20"/>
      <c r="B542" s="17"/>
      <c r="C542" s="19"/>
      <c r="D542" s="17"/>
      <c r="E542" s="17"/>
      <c r="F542" s="18" t="str">
        <f>IF($B542="","",IFERROR(INDEX(Projects!$B$4:$B$503,MATCH($B542,Projects!$A$4:$A$503,0))&amp;"","Project not found"))</f>
        <v/>
      </c>
    </row>
    <row r="543" spans="1:6" x14ac:dyDescent="0.3">
      <c r="A543" s="20"/>
      <c r="B543" s="17"/>
      <c r="C543" s="19"/>
      <c r="D543" s="17"/>
      <c r="E543" s="17"/>
      <c r="F543" s="18" t="str">
        <f>IF($B543="","",IFERROR(INDEX(Projects!$B$4:$B$503,MATCH($B543,Projects!$A$4:$A$503,0))&amp;"","Project not found"))</f>
        <v/>
      </c>
    </row>
    <row r="544" spans="1:6" x14ac:dyDescent="0.3">
      <c r="A544" s="20"/>
      <c r="B544" s="17"/>
      <c r="C544" s="19"/>
      <c r="D544" s="17"/>
      <c r="E544" s="17"/>
      <c r="F544" s="18" t="str">
        <f>IF($B544="","",IFERROR(INDEX(Projects!$B$4:$B$503,MATCH($B544,Projects!$A$4:$A$503,0))&amp;"","Project not found"))</f>
        <v/>
      </c>
    </row>
    <row r="545" spans="1:6" x14ac:dyDescent="0.3">
      <c r="A545" s="20"/>
      <c r="B545" s="17"/>
      <c r="C545" s="19"/>
      <c r="D545" s="17"/>
      <c r="E545" s="17"/>
      <c r="F545" s="18" t="str">
        <f>IF($B545="","",IFERROR(INDEX(Projects!$B$4:$B$503,MATCH($B545,Projects!$A$4:$A$503,0))&amp;"","Project not found"))</f>
        <v/>
      </c>
    </row>
    <row r="546" spans="1:6" x14ac:dyDescent="0.3">
      <c r="A546" s="20"/>
      <c r="B546" s="17"/>
      <c r="C546" s="19"/>
      <c r="D546" s="17"/>
      <c r="E546" s="17"/>
      <c r="F546" s="18" t="str">
        <f>IF($B546="","",IFERROR(INDEX(Projects!$B$4:$B$503,MATCH($B546,Projects!$A$4:$A$503,0))&amp;"","Project not found"))</f>
        <v/>
      </c>
    </row>
    <row r="547" spans="1:6" x14ac:dyDescent="0.3">
      <c r="A547" s="20"/>
      <c r="B547" s="17"/>
      <c r="C547" s="19"/>
      <c r="D547" s="17"/>
      <c r="E547" s="17"/>
      <c r="F547" s="18" t="str">
        <f>IF($B547="","",IFERROR(INDEX(Projects!$B$4:$B$503,MATCH($B547,Projects!$A$4:$A$503,0))&amp;"","Project not found"))</f>
        <v/>
      </c>
    </row>
    <row r="548" spans="1:6" x14ac:dyDescent="0.3">
      <c r="A548" s="20"/>
      <c r="B548" s="17"/>
      <c r="C548" s="19"/>
      <c r="D548" s="17"/>
      <c r="E548" s="17"/>
      <c r="F548" s="18" t="str">
        <f>IF($B548="","",IFERROR(INDEX(Projects!$B$4:$B$503,MATCH($B548,Projects!$A$4:$A$503,0))&amp;"","Project not found"))</f>
        <v/>
      </c>
    </row>
    <row r="549" spans="1:6" x14ac:dyDescent="0.3">
      <c r="A549" s="20"/>
      <c r="B549" s="17"/>
      <c r="C549" s="19"/>
      <c r="D549" s="17"/>
      <c r="E549" s="17"/>
      <c r="F549" s="18" t="str">
        <f>IF($B549="","",IFERROR(INDEX(Projects!$B$4:$B$503,MATCH($B549,Projects!$A$4:$A$503,0))&amp;"","Project not found"))</f>
        <v/>
      </c>
    </row>
    <row r="550" spans="1:6" x14ac:dyDescent="0.3">
      <c r="A550" s="20"/>
      <c r="B550" s="17"/>
      <c r="C550" s="19"/>
      <c r="D550" s="17"/>
      <c r="E550" s="17"/>
      <c r="F550" s="18" t="str">
        <f>IF($B550="","",IFERROR(INDEX(Projects!$B$4:$B$503,MATCH($B550,Projects!$A$4:$A$503,0))&amp;"","Project not found"))</f>
        <v/>
      </c>
    </row>
    <row r="551" spans="1:6" x14ac:dyDescent="0.3">
      <c r="A551" s="20"/>
      <c r="B551" s="17"/>
      <c r="C551" s="19"/>
      <c r="D551" s="17"/>
      <c r="E551" s="17"/>
      <c r="F551" s="18" t="str">
        <f>IF($B551="","",IFERROR(INDEX(Projects!$B$4:$B$503,MATCH($B551,Projects!$A$4:$A$503,0))&amp;"","Project not found"))</f>
        <v/>
      </c>
    </row>
    <row r="552" spans="1:6" x14ac:dyDescent="0.3">
      <c r="A552" s="20"/>
      <c r="B552" s="17"/>
      <c r="C552" s="19"/>
      <c r="D552" s="17"/>
      <c r="E552" s="17"/>
      <c r="F552" s="18" t="str">
        <f>IF($B552="","",IFERROR(INDEX(Projects!$B$4:$B$503,MATCH($B552,Projects!$A$4:$A$503,0))&amp;"","Project not found"))</f>
        <v/>
      </c>
    </row>
    <row r="553" spans="1:6" x14ac:dyDescent="0.3">
      <c r="A553" s="20"/>
      <c r="B553" s="17"/>
      <c r="C553" s="19"/>
      <c r="D553" s="17"/>
      <c r="E553" s="17"/>
      <c r="F553" s="18" t="str">
        <f>IF($B553="","",IFERROR(INDEX(Projects!$B$4:$B$503,MATCH($B553,Projects!$A$4:$A$503,0))&amp;"","Project not found"))</f>
        <v/>
      </c>
    </row>
    <row r="554" spans="1:6" x14ac:dyDescent="0.3">
      <c r="A554" s="20"/>
      <c r="B554" s="17"/>
      <c r="C554" s="19"/>
      <c r="D554" s="17"/>
      <c r="E554" s="17"/>
      <c r="F554" s="18" t="str">
        <f>IF($B554="","",IFERROR(INDEX(Projects!$B$4:$B$503,MATCH($B554,Projects!$A$4:$A$503,0))&amp;"","Project not found"))</f>
        <v/>
      </c>
    </row>
    <row r="555" spans="1:6" x14ac:dyDescent="0.3">
      <c r="A555" s="20"/>
      <c r="B555" s="17"/>
      <c r="C555" s="19"/>
      <c r="D555" s="17"/>
      <c r="E555" s="17"/>
      <c r="F555" s="18" t="str">
        <f>IF($B555="","",IFERROR(INDEX(Projects!$B$4:$B$503,MATCH($B555,Projects!$A$4:$A$503,0))&amp;"","Project not found"))</f>
        <v/>
      </c>
    </row>
    <row r="556" spans="1:6" x14ac:dyDescent="0.3">
      <c r="A556" s="20"/>
      <c r="B556" s="17"/>
      <c r="C556" s="19"/>
      <c r="D556" s="17"/>
      <c r="E556" s="17"/>
      <c r="F556" s="18" t="str">
        <f>IF($B556="","",IFERROR(INDEX(Projects!$B$4:$B$503,MATCH($B556,Projects!$A$4:$A$503,0))&amp;"","Project not found"))</f>
        <v/>
      </c>
    </row>
    <row r="557" spans="1:6" x14ac:dyDescent="0.3">
      <c r="A557" s="20"/>
      <c r="B557" s="17"/>
      <c r="C557" s="19"/>
      <c r="D557" s="17"/>
      <c r="E557" s="17"/>
      <c r="F557" s="18" t="str">
        <f>IF($B557="","",IFERROR(INDEX(Projects!$B$4:$B$503,MATCH($B557,Projects!$A$4:$A$503,0))&amp;"","Project not found"))</f>
        <v/>
      </c>
    </row>
    <row r="558" spans="1:6" x14ac:dyDescent="0.3">
      <c r="A558" s="20"/>
      <c r="B558" s="17"/>
      <c r="C558" s="19"/>
      <c r="D558" s="17"/>
      <c r="E558" s="17"/>
      <c r="F558" s="18" t="str">
        <f>IF($B558="","",IFERROR(INDEX(Projects!$B$4:$B$503,MATCH($B558,Projects!$A$4:$A$503,0))&amp;"","Project not found"))</f>
        <v/>
      </c>
    </row>
    <row r="559" spans="1:6" x14ac:dyDescent="0.3">
      <c r="A559" s="20"/>
      <c r="B559" s="17"/>
      <c r="C559" s="19"/>
      <c r="D559" s="17"/>
      <c r="E559" s="17"/>
      <c r="F559" s="18" t="str">
        <f>IF($B559="","",IFERROR(INDEX(Projects!$B$4:$B$503,MATCH($B559,Projects!$A$4:$A$503,0))&amp;"","Project not found"))</f>
        <v/>
      </c>
    </row>
    <row r="560" spans="1:6" x14ac:dyDescent="0.3">
      <c r="A560" s="20"/>
      <c r="B560" s="17"/>
      <c r="C560" s="19"/>
      <c r="D560" s="17"/>
      <c r="E560" s="17"/>
      <c r="F560" s="18" t="str">
        <f>IF($B560="","",IFERROR(INDEX(Projects!$B$4:$B$503,MATCH($B560,Projects!$A$4:$A$503,0))&amp;"","Project not found"))</f>
        <v/>
      </c>
    </row>
    <row r="561" spans="1:6" x14ac:dyDescent="0.3">
      <c r="A561" s="20"/>
      <c r="B561" s="17"/>
      <c r="C561" s="19"/>
      <c r="D561" s="17"/>
      <c r="E561" s="17"/>
      <c r="F561" s="18" t="str">
        <f>IF($B561="","",IFERROR(INDEX(Projects!$B$4:$B$503,MATCH($B561,Projects!$A$4:$A$503,0))&amp;"","Project not found"))</f>
        <v/>
      </c>
    </row>
    <row r="562" spans="1:6" x14ac:dyDescent="0.3">
      <c r="A562" s="20"/>
      <c r="B562" s="17"/>
      <c r="C562" s="19"/>
      <c r="D562" s="17"/>
      <c r="E562" s="17"/>
      <c r="F562" s="18" t="str">
        <f>IF($B562="","",IFERROR(INDEX(Projects!$B$4:$B$503,MATCH($B562,Projects!$A$4:$A$503,0))&amp;"","Project not found"))</f>
        <v/>
      </c>
    </row>
    <row r="563" spans="1:6" x14ac:dyDescent="0.3">
      <c r="A563" s="20"/>
      <c r="B563" s="17"/>
      <c r="C563" s="19"/>
      <c r="D563" s="17"/>
      <c r="E563" s="17"/>
      <c r="F563" s="18" t="str">
        <f>IF($B563="","",IFERROR(INDEX(Projects!$B$4:$B$503,MATCH($B563,Projects!$A$4:$A$503,0))&amp;"","Project not found"))</f>
        <v/>
      </c>
    </row>
    <row r="564" spans="1:6" x14ac:dyDescent="0.3">
      <c r="A564" s="20"/>
      <c r="B564" s="17"/>
      <c r="C564" s="19"/>
      <c r="D564" s="17"/>
      <c r="E564" s="17"/>
      <c r="F564" s="18" t="str">
        <f>IF($B564="","",IFERROR(INDEX(Projects!$B$4:$B$503,MATCH($B564,Projects!$A$4:$A$503,0))&amp;"","Project not found"))</f>
        <v/>
      </c>
    </row>
    <row r="565" spans="1:6" x14ac:dyDescent="0.3">
      <c r="A565" s="20"/>
      <c r="B565" s="17"/>
      <c r="C565" s="19"/>
      <c r="D565" s="17"/>
      <c r="E565" s="17"/>
      <c r="F565" s="18" t="str">
        <f>IF($B565="","",IFERROR(INDEX(Projects!$B$4:$B$503,MATCH($B565,Projects!$A$4:$A$503,0))&amp;"","Project not found"))</f>
        <v/>
      </c>
    </row>
    <row r="566" spans="1:6" x14ac:dyDescent="0.3">
      <c r="A566" s="20"/>
      <c r="B566" s="17"/>
      <c r="C566" s="19"/>
      <c r="D566" s="17"/>
      <c r="E566" s="17"/>
      <c r="F566" s="18" t="str">
        <f>IF($B566="","",IFERROR(INDEX(Projects!$B$4:$B$503,MATCH($B566,Projects!$A$4:$A$503,0))&amp;"","Project not found"))</f>
        <v/>
      </c>
    </row>
    <row r="567" spans="1:6" x14ac:dyDescent="0.3">
      <c r="A567" s="20"/>
      <c r="B567" s="17"/>
      <c r="C567" s="19"/>
      <c r="D567" s="17"/>
      <c r="E567" s="17"/>
      <c r="F567" s="18" t="str">
        <f>IF($B567="","",IFERROR(INDEX(Projects!$B$4:$B$503,MATCH($B567,Projects!$A$4:$A$503,0))&amp;"","Project not found"))</f>
        <v/>
      </c>
    </row>
    <row r="568" spans="1:6" x14ac:dyDescent="0.3">
      <c r="A568" s="20"/>
      <c r="B568" s="17"/>
      <c r="C568" s="19"/>
      <c r="D568" s="17"/>
      <c r="E568" s="17"/>
      <c r="F568" s="18" t="str">
        <f>IF($B568="","",IFERROR(INDEX(Projects!$B$4:$B$503,MATCH($B568,Projects!$A$4:$A$503,0))&amp;"","Project not found"))</f>
        <v/>
      </c>
    </row>
    <row r="569" spans="1:6" x14ac:dyDescent="0.3">
      <c r="A569" s="20"/>
      <c r="B569" s="17"/>
      <c r="C569" s="19"/>
      <c r="D569" s="17"/>
      <c r="E569" s="17"/>
      <c r="F569" s="18" t="str">
        <f>IF($B569="","",IFERROR(INDEX(Projects!$B$4:$B$503,MATCH($B569,Projects!$A$4:$A$503,0))&amp;"","Project not found"))</f>
        <v/>
      </c>
    </row>
    <row r="570" spans="1:6" x14ac:dyDescent="0.3">
      <c r="A570" s="20"/>
      <c r="B570" s="17"/>
      <c r="C570" s="19"/>
      <c r="D570" s="17"/>
      <c r="E570" s="17"/>
      <c r="F570" s="18" t="str">
        <f>IF($B570="","",IFERROR(INDEX(Projects!$B$4:$B$503,MATCH($B570,Projects!$A$4:$A$503,0))&amp;"","Project not found"))</f>
        <v/>
      </c>
    </row>
    <row r="571" spans="1:6" x14ac:dyDescent="0.3">
      <c r="A571" s="20"/>
      <c r="B571" s="17"/>
      <c r="C571" s="19"/>
      <c r="D571" s="17"/>
      <c r="E571" s="17"/>
      <c r="F571" s="18" t="str">
        <f>IF($B571="","",IFERROR(INDEX(Projects!$B$4:$B$503,MATCH($B571,Projects!$A$4:$A$503,0))&amp;"","Project not found"))</f>
        <v/>
      </c>
    </row>
    <row r="572" spans="1:6" x14ac:dyDescent="0.3">
      <c r="A572" s="20"/>
      <c r="B572" s="17"/>
      <c r="C572" s="19"/>
      <c r="D572" s="17"/>
      <c r="E572" s="17"/>
      <c r="F572" s="18" t="str">
        <f>IF($B572="","",IFERROR(INDEX(Projects!$B$4:$B$503,MATCH($B572,Projects!$A$4:$A$503,0))&amp;"","Project not found"))</f>
        <v/>
      </c>
    </row>
    <row r="573" spans="1:6" x14ac:dyDescent="0.3">
      <c r="A573" s="20"/>
      <c r="B573" s="17"/>
      <c r="C573" s="19"/>
      <c r="D573" s="17"/>
      <c r="E573" s="17"/>
      <c r="F573" s="18" t="str">
        <f>IF($B573="","",IFERROR(INDEX(Projects!$B$4:$B$503,MATCH($B573,Projects!$A$4:$A$503,0))&amp;"","Project not found"))</f>
        <v/>
      </c>
    </row>
    <row r="574" spans="1:6" x14ac:dyDescent="0.3">
      <c r="A574" s="20"/>
      <c r="B574" s="17"/>
      <c r="C574" s="19"/>
      <c r="D574" s="17"/>
      <c r="E574" s="17"/>
      <c r="F574" s="18" t="str">
        <f>IF($B574="","",IFERROR(INDEX(Projects!$B$4:$B$503,MATCH($B574,Projects!$A$4:$A$503,0))&amp;"","Project not found"))</f>
        <v/>
      </c>
    </row>
    <row r="575" spans="1:6" x14ac:dyDescent="0.3">
      <c r="A575" s="20"/>
      <c r="B575" s="17"/>
      <c r="C575" s="19"/>
      <c r="D575" s="17"/>
      <c r="E575" s="17"/>
      <c r="F575" s="18" t="str">
        <f>IF($B575="","",IFERROR(INDEX(Projects!$B$4:$B$503,MATCH($B575,Projects!$A$4:$A$503,0))&amp;"","Project not found"))</f>
        <v/>
      </c>
    </row>
    <row r="576" spans="1:6" x14ac:dyDescent="0.3">
      <c r="A576" s="20"/>
      <c r="B576" s="17"/>
      <c r="C576" s="19"/>
      <c r="D576" s="17"/>
      <c r="E576" s="17"/>
      <c r="F576" s="18" t="str">
        <f>IF($B576="","",IFERROR(INDEX(Projects!$B$4:$B$503,MATCH($B576,Projects!$A$4:$A$503,0))&amp;"","Project not found"))</f>
        <v/>
      </c>
    </row>
    <row r="577" spans="1:6" x14ac:dyDescent="0.3">
      <c r="A577" s="20"/>
      <c r="B577" s="17"/>
      <c r="C577" s="19"/>
      <c r="D577" s="17"/>
      <c r="E577" s="17"/>
      <c r="F577" s="18" t="str">
        <f>IF($B577="","",IFERROR(INDEX(Projects!$B$4:$B$503,MATCH($B577,Projects!$A$4:$A$503,0))&amp;"","Project not found"))</f>
        <v/>
      </c>
    </row>
    <row r="578" spans="1:6" x14ac:dyDescent="0.3">
      <c r="A578" s="20"/>
      <c r="B578" s="17"/>
      <c r="C578" s="19"/>
      <c r="D578" s="17"/>
      <c r="E578" s="17"/>
      <c r="F578" s="18" t="str">
        <f>IF($B578="","",IFERROR(INDEX(Projects!$B$4:$B$503,MATCH($B578,Projects!$A$4:$A$503,0))&amp;"","Project not found"))</f>
        <v/>
      </c>
    </row>
    <row r="579" spans="1:6" x14ac:dyDescent="0.3">
      <c r="A579" s="20"/>
      <c r="B579" s="17"/>
      <c r="C579" s="19"/>
      <c r="D579" s="17"/>
      <c r="E579" s="17"/>
      <c r="F579" s="18" t="str">
        <f>IF($B579="","",IFERROR(INDEX(Projects!$B$4:$B$503,MATCH($B579,Projects!$A$4:$A$503,0))&amp;"","Project not found"))</f>
        <v/>
      </c>
    </row>
    <row r="580" spans="1:6" x14ac:dyDescent="0.3">
      <c r="A580" s="20"/>
      <c r="B580" s="17"/>
      <c r="C580" s="19"/>
      <c r="D580" s="17"/>
      <c r="E580" s="17"/>
      <c r="F580" s="18" t="str">
        <f>IF($B580="","",IFERROR(INDEX(Projects!$B$4:$B$503,MATCH($B580,Projects!$A$4:$A$503,0))&amp;"","Project not found"))</f>
        <v/>
      </c>
    </row>
    <row r="581" spans="1:6" x14ac:dyDescent="0.3">
      <c r="A581" s="20"/>
      <c r="B581" s="17"/>
      <c r="C581" s="19"/>
      <c r="D581" s="17"/>
      <c r="E581" s="17"/>
      <c r="F581" s="18" t="str">
        <f>IF($B581="","",IFERROR(INDEX(Projects!$B$4:$B$503,MATCH($B581,Projects!$A$4:$A$503,0))&amp;"","Project not found"))</f>
        <v/>
      </c>
    </row>
    <row r="582" spans="1:6" x14ac:dyDescent="0.3">
      <c r="A582" s="20"/>
      <c r="B582" s="17"/>
      <c r="C582" s="19"/>
      <c r="D582" s="17"/>
      <c r="E582" s="17"/>
      <c r="F582" s="18" t="str">
        <f>IF($B582="","",IFERROR(INDEX(Projects!$B$4:$B$503,MATCH($B582,Projects!$A$4:$A$503,0))&amp;"","Project not found"))</f>
        <v/>
      </c>
    </row>
    <row r="583" spans="1:6" x14ac:dyDescent="0.3">
      <c r="A583" s="20"/>
      <c r="B583" s="17"/>
      <c r="C583" s="19"/>
      <c r="D583" s="17"/>
      <c r="E583" s="17"/>
      <c r="F583" s="18" t="str">
        <f>IF($B583="","",IFERROR(INDEX(Projects!$B$4:$B$503,MATCH($B583,Projects!$A$4:$A$503,0))&amp;"","Project not found"))</f>
        <v/>
      </c>
    </row>
    <row r="584" spans="1:6" x14ac:dyDescent="0.3">
      <c r="A584" s="20"/>
      <c r="B584" s="17"/>
      <c r="C584" s="19"/>
      <c r="D584" s="17"/>
      <c r="E584" s="17"/>
      <c r="F584" s="18" t="str">
        <f>IF($B584="","",IFERROR(INDEX(Projects!$B$4:$B$503,MATCH($B584,Projects!$A$4:$A$503,0))&amp;"","Project not found"))</f>
        <v/>
      </c>
    </row>
    <row r="585" spans="1:6" x14ac:dyDescent="0.3">
      <c r="A585" s="20"/>
      <c r="B585" s="17"/>
      <c r="C585" s="19"/>
      <c r="D585" s="17"/>
      <c r="E585" s="17"/>
      <c r="F585" s="18" t="str">
        <f>IF($B585="","",IFERROR(INDEX(Projects!$B$4:$B$503,MATCH($B585,Projects!$A$4:$A$503,0))&amp;"","Project not found"))</f>
        <v/>
      </c>
    </row>
    <row r="586" spans="1:6" x14ac:dyDescent="0.3">
      <c r="A586" s="20"/>
      <c r="B586" s="17"/>
      <c r="C586" s="19"/>
      <c r="D586" s="17"/>
      <c r="E586" s="17"/>
      <c r="F586" s="18" t="str">
        <f>IF($B586="","",IFERROR(INDEX(Projects!$B$4:$B$503,MATCH($B586,Projects!$A$4:$A$503,0))&amp;"","Project not found"))</f>
        <v/>
      </c>
    </row>
    <row r="587" spans="1:6" x14ac:dyDescent="0.3">
      <c r="A587" s="20"/>
      <c r="B587" s="17"/>
      <c r="C587" s="19"/>
      <c r="D587" s="17"/>
      <c r="E587" s="17"/>
      <c r="F587" s="18" t="str">
        <f>IF($B587="","",IFERROR(INDEX(Projects!$B$4:$B$503,MATCH($B587,Projects!$A$4:$A$503,0))&amp;"","Project not found"))</f>
        <v/>
      </c>
    </row>
    <row r="588" spans="1:6" x14ac:dyDescent="0.3">
      <c r="A588" s="20"/>
      <c r="B588" s="17"/>
      <c r="C588" s="19"/>
      <c r="D588" s="17"/>
      <c r="E588" s="17"/>
      <c r="F588" s="18" t="str">
        <f>IF($B588="","",IFERROR(INDEX(Projects!$B$4:$B$503,MATCH($B588,Projects!$A$4:$A$503,0))&amp;"","Project not found"))</f>
        <v/>
      </c>
    </row>
    <row r="589" spans="1:6" x14ac:dyDescent="0.3">
      <c r="A589" s="20"/>
      <c r="B589" s="17"/>
      <c r="C589" s="19"/>
      <c r="D589" s="17"/>
      <c r="E589" s="17"/>
      <c r="F589" s="18" t="str">
        <f>IF($B589="","",IFERROR(INDEX(Projects!$B$4:$B$503,MATCH($B589,Projects!$A$4:$A$503,0))&amp;"","Project not found"))</f>
        <v/>
      </c>
    </row>
    <row r="590" spans="1:6" x14ac:dyDescent="0.3">
      <c r="A590" s="20"/>
      <c r="B590" s="17"/>
      <c r="C590" s="19"/>
      <c r="D590" s="17"/>
      <c r="E590" s="17"/>
      <c r="F590" s="18" t="str">
        <f>IF($B590="","",IFERROR(INDEX(Projects!$B$4:$B$503,MATCH($B590,Projects!$A$4:$A$503,0))&amp;"","Project not found"))</f>
        <v/>
      </c>
    </row>
    <row r="591" spans="1:6" x14ac:dyDescent="0.3">
      <c r="A591" s="20"/>
      <c r="B591" s="17"/>
      <c r="C591" s="19"/>
      <c r="D591" s="17"/>
      <c r="E591" s="17"/>
      <c r="F591" s="18" t="str">
        <f>IF($B591="","",IFERROR(INDEX(Projects!$B$4:$B$503,MATCH($B591,Projects!$A$4:$A$503,0))&amp;"","Project not found"))</f>
        <v/>
      </c>
    </row>
    <row r="592" spans="1:6" x14ac:dyDescent="0.3">
      <c r="A592" s="20"/>
      <c r="B592" s="17"/>
      <c r="C592" s="19"/>
      <c r="D592" s="17"/>
      <c r="E592" s="17"/>
      <c r="F592" s="18" t="str">
        <f>IF($B592="","",IFERROR(INDEX(Projects!$B$4:$B$503,MATCH($B592,Projects!$A$4:$A$503,0))&amp;"","Project not found"))</f>
        <v/>
      </c>
    </row>
    <row r="593" spans="1:6" x14ac:dyDescent="0.3">
      <c r="A593" s="20"/>
      <c r="B593" s="17"/>
      <c r="C593" s="19"/>
      <c r="D593" s="17"/>
      <c r="E593" s="17"/>
      <c r="F593" s="18" t="str">
        <f>IF($B593="","",IFERROR(INDEX(Projects!$B$4:$B$503,MATCH($B593,Projects!$A$4:$A$503,0))&amp;"","Project not found"))</f>
        <v/>
      </c>
    </row>
    <row r="594" spans="1:6" x14ac:dyDescent="0.3">
      <c r="A594" s="20"/>
      <c r="B594" s="17"/>
      <c r="C594" s="19"/>
      <c r="D594" s="17"/>
      <c r="E594" s="17"/>
      <c r="F594" s="18" t="str">
        <f>IF($B594="","",IFERROR(INDEX(Projects!$B$4:$B$503,MATCH($B594,Projects!$A$4:$A$503,0))&amp;"","Project not found"))</f>
        <v/>
      </c>
    </row>
    <row r="595" spans="1:6" x14ac:dyDescent="0.3">
      <c r="A595" s="20"/>
      <c r="B595" s="17"/>
      <c r="C595" s="19"/>
      <c r="D595" s="17"/>
      <c r="E595" s="17"/>
      <c r="F595" s="18" t="str">
        <f>IF($B595="","",IFERROR(INDEX(Projects!$B$4:$B$503,MATCH($B595,Projects!$A$4:$A$503,0))&amp;"","Project not found"))</f>
        <v/>
      </c>
    </row>
    <row r="596" spans="1:6" x14ac:dyDescent="0.3">
      <c r="A596" s="20"/>
      <c r="B596" s="17"/>
      <c r="C596" s="19"/>
      <c r="D596" s="17"/>
      <c r="E596" s="17"/>
      <c r="F596" s="18" t="str">
        <f>IF($B596="","",IFERROR(INDEX(Projects!$B$4:$B$503,MATCH($B596,Projects!$A$4:$A$503,0))&amp;"","Project not found"))</f>
        <v/>
      </c>
    </row>
    <row r="597" spans="1:6" x14ac:dyDescent="0.3">
      <c r="A597" s="20"/>
      <c r="B597" s="17"/>
      <c r="C597" s="19"/>
      <c r="D597" s="17"/>
      <c r="E597" s="17"/>
      <c r="F597" s="18" t="str">
        <f>IF($B597="","",IFERROR(INDEX(Projects!$B$4:$B$503,MATCH($B597,Projects!$A$4:$A$503,0))&amp;"","Project not found"))</f>
        <v/>
      </c>
    </row>
    <row r="598" spans="1:6" x14ac:dyDescent="0.3">
      <c r="A598" s="20"/>
      <c r="B598" s="17"/>
      <c r="C598" s="19"/>
      <c r="D598" s="17"/>
      <c r="E598" s="17"/>
      <c r="F598" s="18" t="str">
        <f>IF($B598="","",IFERROR(INDEX(Projects!$B$4:$B$503,MATCH($B598,Projects!$A$4:$A$503,0))&amp;"","Project not found"))</f>
        <v/>
      </c>
    </row>
    <row r="599" spans="1:6" x14ac:dyDescent="0.3">
      <c r="A599" s="20"/>
      <c r="B599" s="17"/>
      <c r="C599" s="19"/>
      <c r="D599" s="17"/>
      <c r="E599" s="17"/>
      <c r="F599" s="18" t="str">
        <f>IF($B599="","",IFERROR(INDEX(Projects!$B$4:$B$503,MATCH($B599,Projects!$A$4:$A$503,0))&amp;"","Project not found"))</f>
        <v/>
      </c>
    </row>
    <row r="600" spans="1:6" x14ac:dyDescent="0.3">
      <c r="A600" s="20"/>
      <c r="B600" s="17"/>
      <c r="C600" s="19"/>
      <c r="D600" s="17"/>
      <c r="E600" s="17"/>
      <c r="F600" s="18" t="str">
        <f>IF($B600="","",IFERROR(INDEX(Projects!$B$4:$B$503,MATCH($B600,Projects!$A$4:$A$503,0))&amp;"","Project not found"))</f>
        <v/>
      </c>
    </row>
    <row r="601" spans="1:6" x14ac:dyDescent="0.3">
      <c r="A601" s="20"/>
      <c r="B601" s="17"/>
      <c r="C601" s="19"/>
      <c r="D601" s="17"/>
      <c r="E601" s="17"/>
      <c r="F601" s="18" t="str">
        <f>IF($B601="","",IFERROR(INDEX(Projects!$B$4:$B$503,MATCH($B601,Projects!$A$4:$A$503,0))&amp;"","Project not found"))</f>
        <v/>
      </c>
    </row>
    <row r="602" spans="1:6" x14ac:dyDescent="0.3">
      <c r="A602" s="20"/>
      <c r="B602" s="17"/>
      <c r="C602" s="19"/>
      <c r="D602" s="17"/>
      <c r="E602" s="17"/>
      <c r="F602" s="18" t="str">
        <f>IF($B602="","",IFERROR(INDEX(Projects!$B$4:$B$503,MATCH($B602,Projects!$A$4:$A$503,0))&amp;"","Project not found"))</f>
        <v/>
      </c>
    </row>
    <row r="603" spans="1:6" x14ac:dyDescent="0.3">
      <c r="A603" s="20"/>
      <c r="B603" s="17"/>
      <c r="C603" s="19"/>
      <c r="D603" s="17"/>
      <c r="E603" s="17"/>
      <c r="F603" s="18" t="str">
        <f>IF($B603="","",IFERROR(INDEX(Projects!$B$4:$B$503,MATCH($B603,Projects!$A$4:$A$503,0))&amp;"","Project not found"))</f>
        <v/>
      </c>
    </row>
    <row r="604" spans="1:6" x14ac:dyDescent="0.3">
      <c r="A604" s="20"/>
      <c r="B604" s="17"/>
      <c r="C604" s="19"/>
      <c r="D604" s="17"/>
      <c r="E604" s="17"/>
      <c r="F604" s="18" t="str">
        <f>IF($B604="","",IFERROR(INDEX(Projects!$B$4:$B$503,MATCH($B604,Projects!$A$4:$A$503,0))&amp;"","Project not found"))</f>
        <v/>
      </c>
    </row>
    <row r="605" spans="1:6" x14ac:dyDescent="0.3">
      <c r="A605" s="20"/>
      <c r="B605" s="17"/>
      <c r="C605" s="19"/>
      <c r="D605" s="17"/>
      <c r="E605" s="17"/>
      <c r="F605" s="18" t="str">
        <f>IF($B605="","",IFERROR(INDEX(Projects!$B$4:$B$503,MATCH($B605,Projects!$A$4:$A$503,0))&amp;"","Project not found"))</f>
        <v/>
      </c>
    </row>
    <row r="606" spans="1:6" x14ac:dyDescent="0.3">
      <c r="A606" s="20"/>
      <c r="B606" s="17"/>
      <c r="C606" s="19"/>
      <c r="D606" s="17"/>
      <c r="E606" s="17"/>
      <c r="F606" s="18" t="str">
        <f>IF($B606="","",IFERROR(INDEX(Projects!$B$4:$B$503,MATCH($B606,Projects!$A$4:$A$503,0))&amp;"","Project not found"))</f>
        <v/>
      </c>
    </row>
    <row r="607" spans="1:6" x14ac:dyDescent="0.3">
      <c r="A607" s="20"/>
      <c r="B607" s="17"/>
      <c r="C607" s="19"/>
      <c r="D607" s="17"/>
      <c r="E607" s="17"/>
      <c r="F607" s="18" t="str">
        <f>IF($B607="","",IFERROR(INDEX(Projects!$B$4:$B$503,MATCH($B607,Projects!$A$4:$A$503,0))&amp;"","Project not found"))</f>
        <v/>
      </c>
    </row>
    <row r="608" spans="1:6" x14ac:dyDescent="0.3">
      <c r="A608" s="20"/>
      <c r="B608" s="17"/>
      <c r="C608" s="19"/>
      <c r="D608" s="17"/>
      <c r="E608" s="17"/>
      <c r="F608" s="18" t="str">
        <f>IF($B608="","",IFERROR(INDEX(Projects!$B$4:$B$503,MATCH($B608,Projects!$A$4:$A$503,0))&amp;"","Project not found"))</f>
        <v/>
      </c>
    </row>
    <row r="609" spans="1:6" x14ac:dyDescent="0.3">
      <c r="A609" s="20"/>
      <c r="B609" s="17"/>
      <c r="C609" s="19"/>
      <c r="D609" s="17"/>
      <c r="E609" s="17"/>
      <c r="F609" s="18" t="str">
        <f>IF($B609="","",IFERROR(INDEX(Projects!$B$4:$B$503,MATCH($B609,Projects!$A$4:$A$503,0))&amp;"","Project not found"))</f>
        <v/>
      </c>
    </row>
    <row r="610" spans="1:6" x14ac:dyDescent="0.3">
      <c r="A610" s="20"/>
      <c r="B610" s="17"/>
      <c r="C610" s="19"/>
      <c r="D610" s="17"/>
      <c r="E610" s="17"/>
      <c r="F610" s="18" t="str">
        <f>IF($B610="","",IFERROR(INDEX(Projects!$B$4:$B$503,MATCH($B610,Projects!$A$4:$A$503,0))&amp;"","Project not found"))</f>
        <v/>
      </c>
    </row>
    <row r="611" spans="1:6" x14ac:dyDescent="0.3">
      <c r="A611" s="20"/>
      <c r="B611" s="17"/>
      <c r="C611" s="19"/>
      <c r="D611" s="17"/>
      <c r="E611" s="17"/>
      <c r="F611" s="18" t="str">
        <f>IF($B611="","",IFERROR(INDEX(Projects!$B$4:$B$503,MATCH($B611,Projects!$A$4:$A$503,0))&amp;"","Project not found"))</f>
        <v/>
      </c>
    </row>
    <row r="612" spans="1:6" x14ac:dyDescent="0.3">
      <c r="A612" s="20"/>
      <c r="B612" s="17"/>
      <c r="C612" s="19"/>
      <c r="D612" s="17"/>
      <c r="E612" s="17"/>
      <c r="F612" s="18" t="str">
        <f>IF($B612="","",IFERROR(INDEX(Projects!$B$4:$B$503,MATCH($B612,Projects!$A$4:$A$503,0))&amp;"","Project not found"))</f>
        <v/>
      </c>
    </row>
    <row r="613" spans="1:6" x14ac:dyDescent="0.3">
      <c r="A613" s="20"/>
      <c r="B613" s="17"/>
      <c r="C613" s="19"/>
      <c r="D613" s="17"/>
      <c r="E613" s="17"/>
      <c r="F613" s="18" t="str">
        <f>IF($B613="","",IFERROR(INDEX(Projects!$B$4:$B$503,MATCH($B613,Projects!$A$4:$A$503,0))&amp;"","Project not found"))</f>
        <v/>
      </c>
    </row>
    <row r="614" spans="1:6" x14ac:dyDescent="0.3">
      <c r="A614" s="20"/>
      <c r="B614" s="17"/>
      <c r="C614" s="19"/>
      <c r="D614" s="17"/>
      <c r="E614" s="17"/>
      <c r="F614" s="18" t="str">
        <f>IF($B614="","",IFERROR(INDEX(Projects!$B$4:$B$503,MATCH($B614,Projects!$A$4:$A$503,0))&amp;"","Project not found"))</f>
        <v/>
      </c>
    </row>
    <row r="615" spans="1:6" x14ac:dyDescent="0.3">
      <c r="A615" s="20"/>
      <c r="B615" s="17"/>
      <c r="C615" s="19"/>
      <c r="D615" s="17"/>
      <c r="E615" s="17"/>
      <c r="F615" s="18" t="str">
        <f>IF($B615="","",IFERROR(INDEX(Projects!$B$4:$B$503,MATCH($B615,Projects!$A$4:$A$503,0))&amp;"","Project not found"))</f>
        <v/>
      </c>
    </row>
    <row r="616" spans="1:6" x14ac:dyDescent="0.3">
      <c r="A616" s="20"/>
      <c r="B616" s="17"/>
      <c r="C616" s="19"/>
      <c r="D616" s="17"/>
      <c r="E616" s="17"/>
      <c r="F616" s="18" t="str">
        <f>IF($B616="","",IFERROR(INDEX(Projects!$B$4:$B$503,MATCH($B616,Projects!$A$4:$A$503,0))&amp;"","Project not found"))</f>
        <v/>
      </c>
    </row>
    <row r="617" spans="1:6" x14ac:dyDescent="0.3">
      <c r="A617" s="20"/>
      <c r="B617" s="17"/>
      <c r="C617" s="19"/>
      <c r="D617" s="17"/>
      <c r="E617" s="17"/>
      <c r="F617" s="18" t="str">
        <f>IF($B617="","",IFERROR(INDEX(Projects!$B$4:$B$503,MATCH($B617,Projects!$A$4:$A$503,0))&amp;"","Project not found"))</f>
        <v/>
      </c>
    </row>
    <row r="618" spans="1:6" x14ac:dyDescent="0.3">
      <c r="A618" s="20"/>
      <c r="B618" s="17"/>
      <c r="C618" s="19"/>
      <c r="D618" s="17"/>
      <c r="E618" s="17"/>
      <c r="F618" s="18" t="str">
        <f>IF($B618="","",IFERROR(INDEX(Projects!$B$4:$B$503,MATCH($B618,Projects!$A$4:$A$503,0))&amp;"","Project not found"))</f>
        <v/>
      </c>
    </row>
    <row r="619" spans="1:6" x14ac:dyDescent="0.3">
      <c r="A619" s="20"/>
      <c r="B619" s="17"/>
      <c r="C619" s="19"/>
      <c r="D619" s="17"/>
      <c r="E619" s="17"/>
      <c r="F619" s="18" t="str">
        <f>IF($B619="","",IFERROR(INDEX(Projects!$B$4:$B$503,MATCH($B619,Projects!$A$4:$A$503,0))&amp;"","Project not found"))</f>
        <v/>
      </c>
    </row>
    <row r="620" spans="1:6" x14ac:dyDescent="0.3">
      <c r="A620" s="20"/>
      <c r="B620" s="17"/>
      <c r="C620" s="19"/>
      <c r="D620" s="17"/>
      <c r="E620" s="17"/>
      <c r="F620" s="18" t="str">
        <f>IF($B620="","",IFERROR(INDEX(Projects!$B$4:$B$503,MATCH($B620,Projects!$A$4:$A$503,0))&amp;"","Project not found"))</f>
        <v/>
      </c>
    </row>
    <row r="621" spans="1:6" x14ac:dyDescent="0.3">
      <c r="A621" s="20"/>
      <c r="B621" s="17"/>
      <c r="C621" s="19"/>
      <c r="D621" s="17"/>
      <c r="E621" s="17"/>
      <c r="F621" s="18" t="str">
        <f>IF($B621="","",IFERROR(INDEX(Projects!$B$4:$B$503,MATCH($B621,Projects!$A$4:$A$503,0))&amp;"","Project not found"))</f>
        <v/>
      </c>
    </row>
    <row r="622" spans="1:6" x14ac:dyDescent="0.3">
      <c r="A622" s="20"/>
      <c r="B622" s="17"/>
      <c r="C622" s="19"/>
      <c r="D622" s="17"/>
      <c r="E622" s="17"/>
      <c r="F622" s="18" t="str">
        <f>IF($B622="","",IFERROR(INDEX(Projects!$B$4:$B$503,MATCH($B622,Projects!$A$4:$A$503,0))&amp;"","Project not found"))</f>
        <v/>
      </c>
    </row>
    <row r="623" spans="1:6" x14ac:dyDescent="0.3">
      <c r="A623" s="20"/>
      <c r="B623" s="17"/>
      <c r="C623" s="19"/>
      <c r="D623" s="17"/>
      <c r="E623" s="17"/>
      <c r="F623" s="18" t="str">
        <f>IF($B623="","",IFERROR(INDEX(Projects!$B$4:$B$503,MATCH($B623,Projects!$A$4:$A$503,0))&amp;"","Project not found"))</f>
        <v/>
      </c>
    </row>
    <row r="624" spans="1:6" x14ac:dyDescent="0.3">
      <c r="A624" s="20"/>
      <c r="B624" s="17"/>
      <c r="C624" s="19"/>
      <c r="D624" s="17"/>
      <c r="E624" s="17"/>
      <c r="F624" s="18" t="str">
        <f>IF($B624="","",IFERROR(INDEX(Projects!$B$4:$B$503,MATCH($B624,Projects!$A$4:$A$503,0))&amp;"","Project not found"))</f>
        <v/>
      </c>
    </row>
    <row r="625" spans="1:6" x14ac:dyDescent="0.3">
      <c r="A625" s="20"/>
      <c r="B625" s="17"/>
      <c r="C625" s="19"/>
      <c r="D625" s="17"/>
      <c r="E625" s="17"/>
      <c r="F625" s="18" t="str">
        <f>IF($B625="","",IFERROR(INDEX(Projects!$B$4:$B$503,MATCH($B625,Projects!$A$4:$A$503,0))&amp;"","Project not found"))</f>
        <v/>
      </c>
    </row>
    <row r="626" spans="1:6" x14ac:dyDescent="0.3">
      <c r="A626" s="20"/>
      <c r="B626" s="17"/>
      <c r="C626" s="19"/>
      <c r="D626" s="17"/>
      <c r="E626" s="17"/>
      <c r="F626" s="18" t="str">
        <f>IF($B626="","",IFERROR(INDEX(Projects!$B$4:$B$503,MATCH($B626,Projects!$A$4:$A$503,0))&amp;"","Project not found"))</f>
        <v/>
      </c>
    </row>
    <row r="627" spans="1:6" x14ac:dyDescent="0.3">
      <c r="A627" s="20"/>
      <c r="B627" s="17"/>
      <c r="C627" s="19"/>
      <c r="D627" s="17"/>
      <c r="E627" s="17"/>
      <c r="F627" s="18" t="str">
        <f>IF($B627="","",IFERROR(INDEX(Projects!$B$4:$B$503,MATCH($B627,Projects!$A$4:$A$503,0))&amp;"","Project not found"))</f>
        <v/>
      </c>
    </row>
    <row r="628" spans="1:6" x14ac:dyDescent="0.3">
      <c r="A628" s="20"/>
      <c r="B628" s="17"/>
      <c r="C628" s="19"/>
      <c r="D628" s="17"/>
      <c r="E628" s="17"/>
      <c r="F628" s="18" t="str">
        <f>IF($B628="","",IFERROR(INDEX(Projects!$B$4:$B$503,MATCH($B628,Projects!$A$4:$A$503,0))&amp;"","Project not found"))</f>
        <v/>
      </c>
    </row>
    <row r="629" spans="1:6" x14ac:dyDescent="0.3">
      <c r="A629" s="20"/>
      <c r="B629" s="17"/>
      <c r="C629" s="19"/>
      <c r="D629" s="17"/>
      <c r="E629" s="17"/>
      <c r="F629" s="18" t="str">
        <f>IF($B629="","",IFERROR(INDEX(Projects!$B$4:$B$503,MATCH($B629,Projects!$A$4:$A$503,0))&amp;"","Project not found"))</f>
        <v/>
      </c>
    </row>
    <row r="630" spans="1:6" x14ac:dyDescent="0.3">
      <c r="A630" s="20"/>
      <c r="B630" s="17"/>
      <c r="C630" s="19"/>
      <c r="D630" s="17"/>
      <c r="E630" s="17"/>
      <c r="F630" s="18" t="str">
        <f>IF($B630="","",IFERROR(INDEX(Projects!$B$4:$B$503,MATCH($B630,Projects!$A$4:$A$503,0))&amp;"","Project not found"))</f>
        <v/>
      </c>
    </row>
    <row r="631" spans="1:6" x14ac:dyDescent="0.3">
      <c r="A631" s="20"/>
      <c r="B631" s="17"/>
      <c r="C631" s="19"/>
      <c r="D631" s="17"/>
      <c r="E631" s="17"/>
      <c r="F631" s="18" t="str">
        <f>IF($B631="","",IFERROR(INDEX(Projects!$B$4:$B$503,MATCH($B631,Projects!$A$4:$A$503,0))&amp;"","Project not found"))</f>
        <v/>
      </c>
    </row>
    <row r="632" spans="1:6" x14ac:dyDescent="0.3">
      <c r="A632" s="20"/>
      <c r="B632" s="17"/>
      <c r="C632" s="19"/>
      <c r="D632" s="17"/>
      <c r="E632" s="17"/>
      <c r="F632" s="18" t="str">
        <f>IF($B632="","",IFERROR(INDEX(Projects!$B$4:$B$503,MATCH($B632,Projects!$A$4:$A$503,0))&amp;"","Project not found"))</f>
        <v/>
      </c>
    </row>
    <row r="633" spans="1:6" x14ac:dyDescent="0.3">
      <c r="A633" s="20"/>
      <c r="B633" s="17"/>
      <c r="C633" s="19"/>
      <c r="D633" s="17"/>
      <c r="E633" s="17"/>
      <c r="F633" s="18" t="str">
        <f>IF($B633="","",IFERROR(INDEX(Projects!$B$4:$B$503,MATCH($B633,Projects!$A$4:$A$503,0))&amp;"","Project not found"))</f>
        <v/>
      </c>
    </row>
    <row r="634" spans="1:6" x14ac:dyDescent="0.3">
      <c r="A634" s="20"/>
      <c r="B634" s="17"/>
      <c r="C634" s="19"/>
      <c r="D634" s="17"/>
      <c r="E634" s="17"/>
      <c r="F634" s="18" t="str">
        <f>IF($B634="","",IFERROR(INDEX(Projects!$B$4:$B$503,MATCH($B634,Projects!$A$4:$A$503,0))&amp;"","Project not found"))</f>
        <v/>
      </c>
    </row>
    <row r="635" spans="1:6" x14ac:dyDescent="0.3">
      <c r="A635" s="20"/>
      <c r="B635" s="17"/>
      <c r="C635" s="19"/>
      <c r="D635" s="17"/>
      <c r="E635" s="17"/>
      <c r="F635" s="18" t="str">
        <f>IF($B635="","",IFERROR(INDEX(Projects!$B$4:$B$503,MATCH($B635,Projects!$A$4:$A$503,0))&amp;"","Project not found"))</f>
        <v/>
      </c>
    </row>
    <row r="636" spans="1:6" x14ac:dyDescent="0.3">
      <c r="A636" s="20"/>
      <c r="B636" s="17"/>
      <c r="C636" s="19"/>
      <c r="D636" s="17"/>
      <c r="E636" s="17"/>
      <c r="F636" s="18" t="str">
        <f>IF($B636="","",IFERROR(INDEX(Projects!$B$4:$B$503,MATCH($B636,Projects!$A$4:$A$503,0))&amp;"","Project not found"))</f>
        <v/>
      </c>
    </row>
    <row r="637" spans="1:6" x14ac:dyDescent="0.3">
      <c r="A637" s="20"/>
      <c r="B637" s="17"/>
      <c r="C637" s="19"/>
      <c r="D637" s="17"/>
      <c r="E637" s="17"/>
      <c r="F637" s="18" t="str">
        <f>IF($B637="","",IFERROR(INDEX(Projects!$B$4:$B$503,MATCH($B637,Projects!$A$4:$A$503,0))&amp;"","Project not found"))</f>
        <v/>
      </c>
    </row>
    <row r="638" spans="1:6" x14ac:dyDescent="0.3">
      <c r="A638" s="20"/>
      <c r="B638" s="17"/>
      <c r="C638" s="19"/>
      <c r="D638" s="17"/>
      <c r="E638" s="17"/>
      <c r="F638" s="18" t="str">
        <f>IF($B638="","",IFERROR(INDEX(Projects!$B$4:$B$503,MATCH($B638,Projects!$A$4:$A$503,0))&amp;"","Project not found"))</f>
        <v/>
      </c>
    </row>
    <row r="639" spans="1:6" x14ac:dyDescent="0.3">
      <c r="A639" s="20"/>
      <c r="B639" s="17"/>
      <c r="C639" s="19"/>
      <c r="D639" s="17"/>
      <c r="E639" s="17"/>
      <c r="F639" s="18" t="str">
        <f>IF($B639="","",IFERROR(INDEX(Projects!$B$4:$B$503,MATCH($B639,Projects!$A$4:$A$503,0))&amp;"","Project not found"))</f>
        <v/>
      </c>
    </row>
    <row r="640" spans="1:6" x14ac:dyDescent="0.3">
      <c r="A640" s="20"/>
      <c r="B640" s="17"/>
      <c r="C640" s="19"/>
      <c r="D640" s="17"/>
      <c r="E640" s="17"/>
      <c r="F640" s="18" t="str">
        <f>IF($B640="","",IFERROR(INDEX(Projects!$B$4:$B$503,MATCH($B640,Projects!$A$4:$A$503,0))&amp;"","Project not found"))</f>
        <v/>
      </c>
    </row>
    <row r="641" spans="1:6" x14ac:dyDescent="0.3">
      <c r="A641" s="20"/>
      <c r="B641" s="17"/>
      <c r="C641" s="19"/>
      <c r="D641" s="17"/>
      <c r="E641" s="17"/>
      <c r="F641" s="18" t="str">
        <f>IF($B641="","",IFERROR(INDEX(Projects!$B$4:$B$503,MATCH($B641,Projects!$A$4:$A$503,0))&amp;"","Project not found"))</f>
        <v/>
      </c>
    </row>
    <row r="642" spans="1:6" x14ac:dyDescent="0.3">
      <c r="A642" s="20"/>
      <c r="B642" s="17"/>
      <c r="C642" s="19"/>
      <c r="D642" s="17"/>
      <c r="E642" s="17"/>
      <c r="F642" s="18" t="str">
        <f>IF($B642="","",IFERROR(INDEX(Projects!$B$4:$B$503,MATCH($B642,Projects!$A$4:$A$503,0))&amp;"","Project not found"))</f>
        <v/>
      </c>
    </row>
    <row r="643" spans="1:6" x14ac:dyDescent="0.3">
      <c r="A643" s="20"/>
      <c r="B643" s="17"/>
      <c r="C643" s="19"/>
      <c r="D643" s="17"/>
      <c r="E643" s="17"/>
      <c r="F643" s="18" t="str">
        <f>IF($B643="","",IFERROR(INDEX(Projects!$B$4:$B$503,MATCH($B643,Projects!$A$4:$A$503,0))&amp;"","Project not found"))</f>
        <v/>
      </c>
    </row>
    <row r="644" spans="1:6" x14ac:dyDescent="0.3">
      <c r="A644" s="20"/>
      <c r="B644" s="17"/>
      <c r="C644" s="19"/>
      <c r="D644" s="17"/>
      <c r="E644" s="17"/>
      <c r="F644" s="18" t="str">
        <f>IF($B644="","",IFERROR(INDEX(Projects!$B$4:$B$503,MATCH($B644,Projects!$A$4:$A$503,0))&amp;"","Project not found"))</f>
        <v/>
      </c>
    </row>
    <row r="645" spans="1:6" x14ac:dyDescent="0.3">
      <c r="A645" s="20"/>
      <c r="B645" s="17"/>
      <c r="C645" s="19"/>
      <c r="D645" s="17"/>
      <c r="E645" s="17"/>
      <c r="F645" s="18" t="str">
        <f>IF($B645="","",IFERROR(INDEX(Projects!$B$4:$B$503,MATCH($B645,Projects!$A$4:$A$503,0))&amp;"","Project not found"))</f>
        <v/>
      </c>
    </row>
    <row r="646" spans="1:6" x14ac:dyDescent="0.3">
      <c r="A646" s="20"/>
      <c r="B646" s="17"/>
      <c r="C646" s="19"/>
      <c r="D646" s="17"/>
      <c r="E646" s="17"/>
      <c r="F646" s="18" t="str">
        <f>IF($B646="","",IFERROR(INDEX(Projects!$B$4:$B$503,MATCH($B646,Projects!$A$4:$A$503,0))&amp;"","Project not found"))</f>
        <v/>
      </c>
    </row>
    <row r="647" spans="1:6" x14ac:dyDescent="0.3">
      <c r="A647" s="20"/>
      <c r="B647" s="17"/>
      <c r="C647" s="19"/>
      <c r="D647" s="17"/>
      <c r="E647" s="17"/>
      <c r="F647" s="18" t="str">
        <f>IF($B647="","",IFERROR(INDEX(Projects!$B$4:$B$503,MATCH($B647,Projects!$A$4:$A$503,0))&amp;"","Project not found"))</f>
        <v/>
      </c>
    </row>
    <row r="648" spans="1:6" x14ac:dyDescent="0.3">
      <c r="A648" s="20"/>
      <c r="B648" s="17"/>
      <c r="C648" s="19"/>
      <c r="D648" s="17"/>
      <c r="E648" s="17"/>
      <c r="F648" s="18" t="str">
        <f>IF($B648="","",IFERROR(INDEX(Projects!$B$4:$B$503,MATCH($B648,Projects!$A$4:$A$503,0))&amp;"","Project not found"))</f>
        <v/>
      </c>
    </row>
    <row r="649" spans="1:6" x14ac:dyDescent="0.3">
      <c r="A649" s="20"/>
      <c r="B649" s="17"/>
      <c r="C649" s="19"/>
      <c r="D649" s="17"/>
      <c r="E649" s="17"/>
      <c r="F649" s="18" t="str">
        <f>IF($B649="","",IFERROR(INDEX(Projects!$B$4:$B$503,MATCH($B649,Projects!$A$4:$A$503,0))&amp;"","Project not found"))</f>
        <v/>
      </c>
    </row>
    <row r="650" spans="1:6" x14ac:dyDescent="0.3">
      <c r="A650" s="20"/>
      <c r="B650" s="17"/>
      <c r="C650" s="19"/>
      <c r="D650" s="17"/>
      <c r="E650" s="17"/>
      <c r="F650" s="18" t="str">
        <f>IF($B650="","",IFERROR(INDEX(Projects!$B$4:$B$503,MATCH($B650,Projects!$A$4:$A$503,0))&amp;"","Project not found"))</f>
        <v/>
      </c>
    </row>
    <row r="651" spans="1:6" x14ac:dyDescent="0.3">
      <c r="A651" s="20"/>
      <c r="B651" s="17"/>
      <c r="C651" s="19"/>
      <c r="D651" s="17"/>
      <c r="E651" s="17"/>
      <c r="F651" s="18" t="str">
        <f>IF($B651="","",IFERROR(INDEX(Projects!$B$4:$B$503,MATCH($B651,Projects!$A$4:$A$503,0))&amp;"","Project not found"))</f>
        <v/>
      </c>
    </row>
    <row r="652" spans="1:6" x14ac:dyDescent="0.3">
      <c r="A652" s="20"/>
      <c r="B652" s="17"/>
      <c r="C652" s="19"/>
      <c r="D652" s="17"/>
      <c r="E652" s="17"/>
      <c r="F652" s="18" t="str">
        <f>IF($B652="","",IFERROR(INDEX(Projects!$B$4:$B$503,MATCH($B652,Projects!$A$4:$A$503,0))&amp;"","Project not found"))</f>
        <v/>
      </c>
    </row>
    <row r="653" spans="1:6" x14ac:dyDescent="0.3">
      <c r="A653" s="20"/>
      <c r="B653" s="17"/>
      <c r="C653" s="19"/>
      <c r="D653" s="17"/>
      <c r="E653" s="17"/>
      <c r="F653" s="18" t="str">
        <f>IF($B653="","",IFERROR(INDEX(Projects!$B$4:$B$503,MATCH($B653,Projects!$A$4:$A$503,0))&amp;"","Project not found"))</f>
        <v/>
      </c>
    </row>
    <row r="654" spans="1:6" x14ac:dyDescent="0.3">
      <c r="A654" s="20"/>
      <c r="B654" s="17"/>
      <c r="C654" s="19"/>
      <c r="D654" s="17"/>
      <c r="E654" s="17"/>
      <c r="F654" s="18" t="str">
        <f>IF($B654="","",IFERROR(INDEX(Projects!$B$4:$B$503,MATCH($B654,Projects!$A$4:$A$503,0))&amp;"","Project not found"))</f>
        <v/>
      </c>
    </row>
    <row r="655" spans="1:6" x14ac:dyDescent="0.3">
      <c r="A655" s="20"/>
      <c r="B655" s="17"/>
      <c r="C655" s="19"/>
      <c r="D655" s="17"/>
      <c r="E655" s="17"/>
      <c r="F655" s="18" t="str">
        <f>IF($B655="","",IFERROR(INDEX(Projects!$B$4:$B$503,MATCH($B655,Projects!$A$4:$A$503,0))&amp;"","Project not found"))</f>
        <v/>
      </c>
    </row>
    <row r="656" spans="1:6" x14ac:dyDescent="0.3">
      <c r="A656" s="20"/>
      <c r="B656" s="17"/>
      <c r="C656" s="19"/>
      <c r="D656" s="17"/>
      <c r="E656" s="17"/>
      <c r="F656" s="18" t="str">
        <f>IF($B656="","",IFERROR(INDEX(Projects!$B$4:$B$503,MATCH($B656,Projects!$A$4:$A$503,0))&amp;"","Project not found"))</f>
        <v/>
      </c>
    </row>
    <row r="657" spans="1:6" x14ac:dyDescent="0.3">
      <c r="A657" s="20"/>
      <c r="B657" s="17"/>
      <c r="C657" s="19"/>
      <c r="D657" s="17"/>
      <c r="E657" s="17"/>
      <c r="F657" s="18" t="str">
        <f>IF($B657="","",IFERROR(INDEX(Projects!$B$4:$B$503,MATCH($B657,Projects!$A$4:$A$503,0))&amp;"","Project not found"))</f>
        <v/>
      </c>
    </row>
    <row r="658" spans="1:6" x14ac:dyDescent="0.3">
      <c r="A658" s="20"/>
      <c r="B658" s="17"/>
      <c r="C658" s="19"/>
      <c r="D658" s="17"/>
      <c r="E658" s="17"/>
      <c r="F658" s="18" t="str">
        <f>IF($B658="","",IFERROR(INDEX(Projects!$B$4:$B$503,MATCH($B658,Projects!$A$4:$A$503,0))&amp;"","Project not found"))</f>
        <v/>
      </c>
    </row>
    <row r="659" spans="1:6" x14ac:dyDescent="0.3">
      <c r="A659" s="20"/>
      <c r="B659" s="17"/>
      <c r="C659" s="19"/>
      <c r="D659" s="17"/>
      <c r="E659" s="17"/>
      <c r="F659" s="18" t="str">
        <f>IF($B659="","",IFERROR(INDEX(Projects!$B$4:$B$503,MATCH($B659,Projects!$A$4:$A$503,0))&amp;"","Project not found"))</f>
        <v/>
      </c>
    </row>
    <row r="660" spans="1:6" x14ac:dyDescent="0.3">
      <c r="A660" s="20"/>
      <c r="B660" s="17"/>
      <c r="C660" s="19"/>
      <c r="D660" s="17"/>
      <c r="E660" s="17"/>
      <c r="F660" s="18" t="str">
        <f>IF($B660="","",IFERROR(INDEX(Projects!$B$4:$B$503,MATCH($B660,Projects!$A$4:$A$503,0))&amp;"","Project not found"))</f>
        <v/>
      </c>
    </row>
    <row r="661" spans="1:6" x14ac:dyDescent="0.3">
      <c r="A661" s="20"/>
      <c r="B661" s="17"/>
      <c r="C661" s="19"/>
      <c r="D661" s="17"/>
      <c r="E661" s="17"/>
      <c r="F661" s="18" t="str">
        <f>IF($B661="","",IFERROR(INDEX(Projects!$B$4:$B$503,MATCH($B661,Projects!$A$4:$A$503,0))&amp;"","Project not found"))</f>
        <v/>
      </c>
    </row>
    <row r="662" spans="1:6" x14ac:dyDescent="0.3">
      <c r="A662" s="20"/>
      <c r="B662" s="17"/>
      <c r="C662" s="19"/>
      <c r="D662" s="17"/>
      <c r="E662" s="17"/>
      <c r="F662" s="18" t="str">
        <f>IF($B662="","",IFERROR(INDEX(Projects!$B$4:$B$503,MATCH($B662,Projects!$A$4:$A$503,0))&amp;"","Project not found"))</f>
        <v/>
      </c>
    </row>
    <row r="663" spans="1:6" x14ac:dyDescent="0.3">
      <c r="A663" s="20"/>
      <c r="B663" s="17"/>
      <c r="C663" s="19"/>
      <c r="D663" s="17"/>
      <c r="E663" s="17"/>
      <c r="F663" s="18" t="str">
        <f>IF($B663="","",IFERROR(INDEX(Projects!$B$4:$B$503,MATCH($B663,Projects!$A$4:$A$503,0))&amp;"","Project not found"))</f>
        <v/>
      </c>
    </row>
    <row r="664" spans="1:6" x14ac:dyDescent="0.3">
      <c r="A664" s="20"/>
      <c r="B664" s="17"/>
      <c r="C664" s="19"/>
      <c r="D664" s="17"/>
      <c r="E664" s="17"/>
      <c r="F664" s="18" t="str">
        <f>IF($B664="","",IFERROR(INDEX(Projects!$B$4:$B$503,MATCH($B664,Projects!$A$4:$A$503,0))&amp;"","Project not found"))</f>
        <v/>
      </c>
    </row>
    <row r="665" spans="1:6" x14ac:dyDescent="0.3">
      <c r="A665" s="20"/>
      <c r="B665" s="17"/>
      <c r="C665" s="19"/>
      <c r="D665" s="17"/>
      <c r="E665" s="17"/>
      <c r="F665" s="18" t="str">
        <f>IF($B665="","",IFERROR(INDEX(Projects!$B$4:$B$503,MATCH($B665,Projects!$A$4:$A$503,0))&amp;"","Project not found"))</f>
        <v/>
      </c>
    </row>
    <row r="666" spans="1:6" x14ac:dyDescent="0.3">
      <c r="A666" s="20"/>
      <c r="B666" s="17"/>
      <c r="C666" s="19"/>
      <c r="D666" s="17"/>
      <c r="E666" s="17"/>
      <c r="F666" s="18" t="str">
        <f>IF($B666="","",IFERROR(INDEX(Projects!$B$4:$B$503,MATCH($B666,Projects!$A$4:$A$503,0))&amp;"","Project not found"))</f>
        <v/>
      </c>
    </row>
    <row r="667" spans="1:6" x14ac:dyDescent="0.3">
      <c r="A667" s="20"/>
      <c r="B667" s="17"/>
      <c r="C667" s="19"/>
      <c r="D667" s="17"/>
      <c r="E667" s="17"/>
      <c r="F667" s="18" t="str">
        <f>IF($B667="","",IFERROR(INDEX(Projects!$B$4:$B$503,MATCH($B667,Projects!$A$4:$A$503,0))&amp;"","Project not found"))</f>
        <v/>
      </c>
    </row>
    <row r="668" spans="1:6" x14ac:dyDescent="0.3">
      <c r="A668" s="20"/>
      <c r="B668" s="17"/>
      <c r="C668" s="19"/>
      <c r="D668" s="17"/>
      <c r="E668" s="17"/>
      <c r="F668" s="18" t="str">
        <f>IF($B668="","",IFERROR(INDEX(Projects!$B$4:$B$503,MATCH($B668,Projects!$A$4:$A$503,0))&amp;"","Project not found"))</f>
        <v/>
      </c>
    </row>
    <row r="669" spans="1:6" x14ac:dyDescent="0.3">
      <c r="A669" s="20"/>
      <c r="B669" s="17"/>
      <c r="C669" s="19"/>
      <c r="D669" s="17"/>
      <c r="E669" s="17"/>
      <c r="F669" s="18" t="str">
        <f>IF($B669="","",IFERROR(INDEX(Projects!$B$4:$B$503,MATCH($B669,Projects!$A$4:$A$503,0))&amp;"","Project not found"))</f>
        <v/>
      </c>
    </row>
    <row r="670" spans="1:6" x14ac:dyDescent="0.3">
      <c r="A670" s="20"/>
      <c r="B670" s="17"/>
      <c r="C670" s="19"/>
      <c r="D670" s="17"/>
      <c r="E670" s="17"/>
      <c r="F670" s="18" t="str">
        <f>IF($B670="","",IFERROR(INDEX(Projects!$B$4:$B$503,MATCH($B670,Projects!$A$4:$A$503,0))&amp;"","Project not found"))</f>
        <v/>
      </c>
    </row>
    <row r="671" spans="1:6" x14ac:dyDescent="0.3">
      <c r="A671" s="20"/>
      <c r="B671" s="17"/>
      <c r="C671" s="19"/>
      <c r="D671" s="17"/>
      <c r="E671" s="17"/>
      <c r="F671" s="18" t="str">
        <f>IF($B671="","",IFERROR(INDEX(Projects!$B$4:$B$503,MATCH($B671,Projects!$A$4:$A$503,0))&amp;"","Project not found"))</f>
        <v/>
      </c>
    </row>
    <row r="672" spans="1:6" x14ac:dyDescent="0.3">
      <c r="A672" s="20"/>
      <c r="B672" s="17"/>
      <c r="C672" s="19"/>
      <c r="D672" s="17"/>
      <c r="E672" s="17"/>
      <c r="F672" s="18" t="str">
        <f>IF($B672="","",IFERROR(INDEX(Projects!$B$4:$B$503,MATCH($B672,Projects!$A$4:$A$503,0))&amp;"","Project not found"))</f>
        <v/>
      </c>
    </row>
    <row r="673" spans="1:6" x14ac:dyDescent="0.3">
      <c r="A673" s="20"/>
      <c r="B673" s="17"/>
      <c r="C673" s="19"/>
      <c r="D673" s="17"/>
      <c r="E673" s="17"/>
      <c r="F673" s="18" t="str">
        <f>IF($B673="","",IFERROR(INDEX(Projects!$B$4:$B$503,MATCH($B673,Projects!$A$4:$A$503,0))&amp;"","Project not found"))</f>
        <v/>
      </c>
    </row>
    <row r="674" spans="1:6" x14ac:dyDescent="0.3">
      <c r="A674" s="20"/>
      <c r="B674" s="17"/>
      <c r="C674" s="19"/>
      <c r="D674" s="17"/>
      <c r="E674" s="17"/>
      <c r="F674" s="18" t="str">
        <f>IF($B674="","",IFERROR(INDEX(Projects!$B$4:$B$503,MATCH($B674,Projects!$A$4:$A$503,0))&amp;"","Project not found"))</f>
        <v/>
      </c>
    </row>
    <row r="675" spans="1:6" x14ac:dyDescent="0.3">
      <c r="A675" s="20"/>
      <c r="B675" s="17"/>
      <c r="C675" s="19"/>
      <c r="D675" s="17"/>
      <c r="E675" s="17"/>
      <c r="F675" s="18" t="str">
        <f>IF($B675="","",IFERROR(INDEX(Projects!$B$4:$B$503,MATCH($B675,Projects!$A$4:$A$503,0))&amp;"","Project not found"))</f>
        <v/>
      </c>
    </row>
    <row r="676" spans="1:6" x14ac:dyDescent="0.3">
      <c r="A676" s="20"/>
      <c r="B676" s="17"/>
      <c r="C676" s="19"/>
      <c r="D676" s="17"/>
      <c r="E676" s="17"/>
      <c r="F676" s="18" t="str">
        <f>IF($B676="","",IFERROR(INDEX(Projects!$B$4:$B$503,MATCH($B676,Projects!$A$4:$A$503,0))&amp;"","Project not found"))</f>
        <v/>
      </c>
    </row>
    <row r="677" spans="1:6" x14ac:dyDescent="0.3">
      <c r="A677" s="20"/>
      <c r="B677" s="17"/>
      <c r="C677" s="19"/>
      <c r="D677" s="17"/>
      <c r="E677" s="17"/>
      <c r="F677" s="18" t="str">
        <f>IF($B677="","",IFERROR(INDEX(Projects!$B$4:$B$503,MATCH($B677,Projects!$A$4:$A$503,0))&amp;"","Project not found"))</f>
        <v/>
      </c>
    </row>
    <row r="678" spans="1:6" x14ac:dyDescent="0.3">
      <c r="A678" s="20"/>
      <c r="B678" s="17"/>
      <c r="C678" s="19"/>
      <c r="D678" s="17"/>
      <c r="E678" s="17"/>
      <c r="F678" s="18" t="str">
        <f>IF($B678="","",IFERROR(INDEX(Projects!$B$4:$B$503,MATCH($B678,Projects!$A$4:$A$503,0))&amp;"","Project not found"))</f>
        <v/>
      </c>
    </row>
    <row r="679" spans="1:6" x14ac:dyDescent="0.3">
      <c r="A679" s="20"/>
      <c r="B679" s="17"/>
      <c r="C679" s="19"/>
      <c r="D679" s="17"/>
      <c r="E679" s="17"/>
      <c r="F679" s="18" t="str">
        <f>IF($B679="","",IFERROR(INDEX(Projects!$B$4:$B$503,MATCH($B679,Projects!$A$4:$A$503,0))&amp;"","Project not found"))</f>
        <v/>
      </c>
    </row>
    <row r="680" spans="1:6" x14ac:dyDescent="0.3">
      <c r="A680" s="20"/>
      <c r="B680" s="17"/>
      <c r="C680" s="19"/>
      <c r="D680" s="17"/>
      <c r="E680" s="17"/>
      <c r="F680" s="18" t="str">
        <f>IF($B680="","",IFERROR(INDEX(Projects!$B$4:$B$503,MATCH($B680,Projects!$A$4:$A$503,0))&amp;"","Project not found"))</f>
        <v/>
      </c>
    </row>
    <row r="681" spans="1:6" x14ac:dyDescent="0.3">
      <c r="A681" s="20"/>
      <c r="B681" s="17"/>
      <c r="C681" s="19"/>
      <c r="D681" s="17"/>
      <c r="E681" s="17"/>
      <c r="F681" s="18" t="str">
        <f>IF($B681="","",IFERROR(INDEX(Projects!$B$4:$B$503,MATCH($B681,Projects!$A$4:$A$503,0))&amp;"","Project not found"))</f>
        <v/>
      </c>
    </row>
    <row r="682" spans="1:6" x14ac:dyDescent="0.3">
      <c r="A682" s="20"/>
      <c r="B682" s="17"/>
      <c r="C682" s="19"/>
      <c r="D682" s="17"/>
      <c r="E682" s="17"/>
      <c r="F682" s="18" t="str">
        <f>IF($B682="","",IFERROR(INDEX(Projects!$B$4:$B$503,MATCH($B682,Projects!$A$4:$A$503,0))&amp;"","Project not found"))</f>
        <v/>
      </c>
    </row>
    <row r="683" spans="1:6" x14ac:dyDescent="0.3">
      <c r="A683" s="20"/>
      <c r="B683" s="17"/>
      <c r="C683" s="19"/>
      <c r="D683" s="17"/>
      <c r="E683" s="17"/>
      <c r="F683" s="18" t="str">
        <f>IF($B683="","",IFERROR(INDEX(Projects!$B$4:$B$503,MATCH($B683,Projects!$A$4:$A$503,0))&amp;"","Project not found"))</f>
        <v/>
      </c>
    </row>
    <row r="684" spans="1:6" x14ac:dyDescent="0.3">
      <c r="A684" s="20"/>
      <c r="B684" s="17"/>
      <c r="C684" s="19"/>
      <c r="D684" s="17"/>
      <c r="E684" s="17"/>
      <c r="F684" s="18" t="str">
        <f>IF($B684="","",IFERROR(INDEX(Projects!$B$4:$B$503,MATCH($B684,Projects!$A$4:$A$503,0))&amp;"","Project not found"))</f>
        <v/>
      </c>
    </row>
    <row r="685" spans="1:6" x14ac:dyDescent="0.3">
      <c r="A685" s="20"/>
      <c r="B685" s="17"/>
      <c r="C685" s="19"/>
      <c r="D685" s="17"/>
      <c r="E685" s="17"/>
      <c r="F685" s="18" t="str">
        <f>IF($B685="","",IFERROR(INDEX(Projects!$B$4:$B$503,MATCH($B685,Projects!$A$4:$A$503,0))&amp;"","Project not found"))</f>
        <v/>
      </c>
    </row>
    <row r="686" spans="1:6" x14ac:dyDescent="0.3">
      <c r="A686" s="20"/>
      <c r="B686" s="17"/>
      <c r="C686" s="19"/>
      <c r="D686" s="17"/>
      <c r="E686" s="17"/>
      <c r="F686" s="18" t="str">
        <f>IF($B686="","",IFERROR(INDEX(Projects!$B$4:$B$503,MATCH($B686,Projects!$A$4:$A$503,0))&amp;"","Project not found"))</f>
        <v/>
      </c>
    </row>
    <row r="687" spans="1:6" x14ac:dyDescent="0.3">
      <c r="A687" s="20"/>
      <c r="B687" s="17"/>
      <c r="C687" s="19"/>
      <c r="D687" s="17"/>
      <c r="E687" s="17"/>
      <c r="F687" s="18" t="str">
        <f>IF($B687="","",IFERROR(INDEX(Projects!$B$4:$B$503,MATCH($B687,Projects!$A$4:$A$503,0))&amp;"","Project not found"))</f>
        <v/>
      </c>
    </row>
    <row r="688" spans="1:6" x14ac:dyDescent="0.3">
      <c r="A688" s="20"/>
      <c r="B688" s="17"/>
      <c r="C688" s="19"/>
      <c r="D688" s="17"/>
      <c r="E688" s="17"/>
      <c r="F688" s="18" t="str">
        <f>IF($B688="","",IFERROR(INDEX(Projects!$B$4:$B$503,MATCH($B688,Projects!$A$4:$A$503,0))&amp;"","Project not found"))</f>
        <v/>
      </c>
    </row>
    <row r="689" spans="1:6" x14ac:dyDescent="0.3">
      <c r="A689" s="20"/>
      <c r="B689" s="17"/>
      <c r="C689" s="19"/>
      <c r="D689" s="17"/>
      <c r="E689" s="17"/>
      <c r="F689" s="18" t="str">
        <f>IF($B689="","",IFERROR(INDEX(Projects!$B$4:$B$503,MATCH($B689,Projects!$A$4:$A$503,0))&amp;"","Project not found"))</f>
        <v/>
      </c>
    </row>
    <row r="690" spans="1:6" x14ac:dyDescent="0.3">
      <c r="A690" s="20"/>
      <c r="B690" s="17"/>
      <c r="C690" s="19"/>
      <c r="D690" s="17"/>
      <c r="E690" s="17"/>
      <c r="F690" s="18" t="str">
        <f>IF($B690="","",IFERROR(INDEX(Projects!$B$4:$B$503,MATCH($B690,Projects!$A$4:$A$503,0))&amp;"","Project not found"))</f>
        <v/>
      </c>
    </row>
    <row r="691" spans="1:6" x14ac:dyDescent="0.3">
      <c r="A691" s="20"/>
      <c r="B691" s="17"/>
      <c r="C691" s="19"/>
      <c r="D691" s="17"/>
      <c r="E691" s="17"/>
      <c r="F691" s="18" t="str">
        <f>IF($B691="","",IFERROR(INDEX(Projects!$B$4:$B$503,MATCH($B691,Projects!$A$4:$A$503,0))&amp;"","Project not found"))</f>
        <v/>
      </c>
    </row>
    <row r="692" spans="1:6" x14ac:dyDescent="0.3">
      <c r="A692" s="20"/>
      <c r="B692" s="17"/>
      <c r="C692" s="19"/>
      <c r="D692" s="17"/>
      <c r="E692" s="17"/>
      <c r="F692" s="18" t="str">
        <f>IF($B692="","",IFERROR(INDEX(Projects!$B$4:$B$503,MATCH($B692,Projects!$A$4:$A$503,0))&amp;"","Project not found"))</f>
        <v/>
      </c>
    </row>
    <row r="693" spans="1:6" x14ac:dyDescent="0.3">
      <c r="A693" s="20"/>
      <c r="B693" s="17"/>
      <c r="C693" s="19"/>
      <c r="D693" s="17"/>
      <c r="E693" s="17"/>
      <c r="F693" s="18" t="str">
        <f>IF($B693="","",IFERROR(INDEX(Projects!$B$4:$B$503,MATCH($B693,Projects!$A$4:$A$503,0))&amp;"","Project not found"))</f>
        <v/>
      </c>
    </row>
    <row r="694" spans="1:6" x14ac:dyDescent="0.3">
      <c r="A694" s="20"/>
      <c r="B694" s="17"/>
      <c r="C694" s="19"/>
      <c r="D694" s="17"/>
      <c r="E694" s="17"/>
      <c r="F694" s="18" t="str">
        <f>IF($B694="","",IFERROR(INDEX(Projects!$B$4:$B$503,MATCH($B694,Projects!$A$4:$A$503,0))&amp;"","Project not found"))</f>
        <v/>
      </c>
    </row>
    <row r="695" spans="1:6" x14ac:dyDescent="0.3">
      <c r="A695" s="20"/>
      <c r="B695" s="17"/>
      <c r="C695" s="19"/>
      <c r="D695" s="17"/>
      <c r="E695" s="17"/>
      <c r="F695" s="18" t="str">
        <f>IF($B695="","",IFERROR(INDEX(Projects!$B$4:$B$503,MATCH($B695,Projects!$A$4:$A$503,0))&amp;"","Project not found"))</f>
        <v/>
      </c>
    </row>
    <row r="696" spans="1:6" x14ac:dyDescent="0.3">
      <c r="A696" s="20"/>
      <c r="B696" s="17"/>
      <c r="C696" s="19"/>
      <c r="D696" s="17"/>
      <c r="E696" s="17"/>
      <c r="F696" s="18" t="str">
        <f>IF($B696="","",IFERROR(INDEX(Projects!$B$4:$B$503,MATCH($B696,Projects!$A$4:$A$503,0))&amp;"","Project not found"))</f>
        <v/>
      </c>
    </row>
    <row r="697" spans="1:6" x14ac:dyDescent="0.3">
      <c r="A697" s="20"/>
      <c r="B697" s="17"/>
      <c r="C697" s="19"/>
      <c r="D697" s="17"/>
      <c r="E697" s="17"/>
      <c r="F697" s="18" t="str">
        <f>IF($B697="","",IFERROR(INDEX(Projects!$B$4:$B$503,MATCH($B697,Projects!$A$4:$A$503,0))&amp;"","Project not found"))</f>
        <v/>
      </c>
    </row>
    <row r="698" spans="1:6" x14ac:dyDescent="0.3">
      <c r="A698" s="20"/>
      <c r="B698" s="17"/>
      <c r="C698" s="19"/>
      <c r="D698" s="17"/>
      <c r="E698" s="17"/>
      <c r="F698" s="18" t="str">
        <f>IF($B698="","",IFERROR(INDEX(Projects!$B$4:$B$503,MATCH($B698,Projects!$A$4:$A$503,0))&amp;"","Project not found"))</f>
        <v/>
      </c>
    </row>
    <row r="699" spans="1:6" x14ac:dyDescent="0.3">
      <c r="A699" s="20"/>
      <c r="B699" s="17"/>
      <c r="C699" s="19"/>
      <c r="D699" s="17"/>
      <c r="E699" s="17"/>
      <c r="F699" s="18" t="str">
        <f>IF($B699="","",IFERROR(INDEX(Projects!$B$4:$B$503,MATCH($B699,Projects!$A$4:$A$503,0))&amp;"","Project not found"))</f>
        <v/>
      </c>
    </row>
    <row r="700" spans="1:6" x14ac:dyDescent="0.3">
      <c r="A700" s="20"/>
      <c r="B700" s="17"/>
      <c r="C700" s="19"/>
      <c r="D700" s="17"/>
      <c r="E700" s="17"/>
      <c r="F700" s="18" t="str">
        <f>IF($B700="","",IFERROR(INDEX(Projects!$B$4:$B$503,MATCH($B700,Projects!$A$4:$A$503,0))&amp;"","Project not found"))</f>
        <v/>
      </c>
    </row>
    <row r="701" spans="1:6" x14ac:dyDescent="0.3">
      <c r="A701" s="20"/>
      <c r="B701" s="17"/>
      <c r="C701" s="19"/>
      <c r="D701" s="17"/>
      <c r="E701" s="17"/>
      <c r="F701" s="18" t="str">
        <f>IF($B701="","",IFERROR(INDEX(Projects!$B$4:$B$503,MATCH($B701,Projects!$A$4:$A$503,0))&amp;"","Project not found"))</f>
        <v/>
      </c>
    </row>
    <row r="702" spans="1:6" x14ac:dyDescent="0.3">
      <c r="A702" s="20"/>
      <c r="B702" s="17"/>
      <c r="C702" s="19"/>
      <c r="D702" s="17"/>
      <c r="E702" s="17"/>
      <c r="F702" s="18" t="str">
        <f>IF($B702="","",IFERROR(INDEX(Projects!$B$4:$B$503,MATCH($B702,Projects!$A$4:$A$503,0))&amp;"","Project not found"))</f>
        <v/>
      </c>
    </row>
    <row r="703" spans="1:6" x14ac:dyDescent="0.3">
      <c r="A703" s="20"/>
      <c r="B703" s="17"/>
      <c r="C703" s="19"/>
      <c r="D703" s="17"/>
      <c r="E703" s="17"/>
      <c r="F703" s="18" t="str">
        <f>IF($B703="","",IFERROR(INDEX(Projects!$B$4:$B$503,MATCH($B703,Projects!$A$4:$A$503,0))&amp;"","Project not found"))</f>
        <v/>
      </c>
    </row>
    <row r="704" spans="1:6" x14ac:dyDescent="0.3">
      <c r="A704" s="20"/>
      <c r="B704" s="17"/>
      <c r="C704" s="19"/>
      <c r="D704" s="17"/>
      <c r="E704" s="17"/>
      <c r="F704" s="18" t="str">
        <f>IF($B704="","",IFERROR(INDEX(Projects!$B$4:$B$503,MATCH($B704,Projects!$A$4:$A$503,0))&amp;"","Project not found"))</f>
        <v/>
      </c>
    </row>
    <row r="705" spans="1:6" x14ac:dyDescent="0.3">
      <c r="A705" s="20"/>
      <c r="B705" s="17"/>
      <c r="C705" s="19"/>
      <c r="D705" s="17"/>
      <c r="E705" s="17"/>
      <c r="F705" s="18" t="str">
        <f>IF($B705="","",IFERROR(INDEX(Projects!$B$4:$B$503,MATCH($B705,Projects!$A$4:$A$503,0))&amp;"","Project not found"))</f>
        <v/>
      </c>
    </row>
    <row r="706" spans="1:6" x14ac:dyDescent="0.3">
      <c r="A706" s="20"/>
      <c r="B706" s="17"/>
      <c r="C706" s="19"/>
      <c r="D706" s="17"/>
      <c r="E706" s="17"/>
      <c r="F706" s="18" t="str">
        <f>IF($B706="","",IFERROR(INDEX(Projects!$B$4:$B$503,MATCH($B706,Projects!$A$4:$A$503,0))&amp;"","Project not found"))</f>
        <v/>
      </c>
    </row>
    <row r="707" spans="1:6" x14ac:dyDescent="0.3">
      <c r="A707" s="20"/>
      <c r="B707" s="17"/>
      <c r="C707" s="19"/>
      <c r="D707" s="17"/>
      <c r="E707" s="17"/>
      <c r="F707" s="18" t="str">
        <f>IF($B707="","",IFERROR(INDEX(Projects!$B$4:$B$503,MATCH($B707,Projects!$A$4:$A$503,0))&amp;"","Project not found"))</f>
        <v/>
      </c>
    </row>
    <row r="708" spans="1:6" x14ac:dyDescent="0.3">
      <c r="A708" s="20"/>
      <c r="B708" s="17"/>
      <c r="C708" s="19"/>
      <c r="D708" s="17"/>
      <c r="E708" s="17"/>
      <c r="F708" s="18" t="str">
        <f>IF($B708="","",IFERROR(INDEX(Projects!$B$4:$B$503,MATCH($B708,Projects!$A$4:$A$503,0))&amp;"","Project not found"))</f>
        <v/>
      </c>
    </row>
    <row r="709" spans="1:6" x14ac:dyDescent="0.3">
      <c r="A709" s="20"/>
      <c r="B709" s="17"/>
      <c r="C709" s="19"/>
      <c r="D709" s="17"/>
      <c r="E709" s="17"/>
      <c r="F709" s="18" t="str">
        <f>IF($B709="","",IFERROR(INDEX(Projects!$B$4:$B$503,MATCH($B709,Projects!$A$4:$A$503,0))&amp;"","Project not found"))</f>
        <v/>
      </c>
    </row>
    <row r="710" spans="1:6" x14ac:dyDescent="0.3">
      <c r="A710" s="20"/>
      <c r="B710" s="17"/>
      <c r="C710" s="19"/>
      <c r="D710" s="17"/>
      <c r="E710" s="17"/>
      <c r="F710" s="18" t="str">
        <f>IF($B710="","",IFERROR(INDEX(Projects!$B$4:$B$503,MATCH($B710,Projects!$A$4:$A$503,0))&amp;"","Project not found"))</f>
        <v/>
      </c>
    </row>
    <row r="711" spans="1:6" x14ac:dyDescent="0.3">
      <c r="A711" s="20"/>
      <c r="B711" s="17"/>
      <c r="C711" s="19"/>
      <c r="D711" s="17"/>
      <c r="E711" s="17"/>
      <c r="F711" s="18" t="str">
        <f>IF($B711="","",IFERROR(INDEX(Projects!$B$4:$B$503,MATCH($B711,Projects!$A$4:$A$503,0))&amp;"","Project not found"))</f>
        <v/>
      </c>
    </row>
    <row r="712" spans="1:6" x14ac:dyDescent="0.3">
      <c r="A712" s="20"/>
      <c r="B712" s="17"/>
      <c r="C712" s="19"/>
      <c r="D712" s="17"/>
      <c r="E712" s="17"/>
      <c r="F712" s="18" t="str">
        <f>IF($B712="","",IFERROR(INDEX(Projects!$B$4:$B$503,MATCH($B712,Projects!$A$4:$A$503,0))&amp;"","Project not found"))</f>
        <v/>
      </c>
    </row>
    <row r="713" spans="1:6" x14ac:dyDescent="0.3">
      <c r="A713" s="20"/>
      <c r="B713" s="17"/>
      <c r="C713" s="19"/>
      <c r="D713" s="17"/>
      <c r="E713" s="17"/>
      <c r="F713" s="18" t="str">
        <f>IF($B713="","",IFERROR(INDEX(Projects!$B$4:$B$503,MATCH($B713,Projects!$A$4:$A$503,0))&amp;"","Project not found"))</f>
        <v/>
      </c>
    </row>
    <row r="714" spans="1:6" x14ac:dyDescent="0.3">
      <c r="A714" s="20"/>
      <c r="B714" s="17"/>
      <c r="C714" s="19"/>
      <c r="D714" s="17"/>
      <c r="E714" s="17"/>
      <c r="F714" s="18" t="str">
        <f>IF($B714="","",IFERROR(INDEX(Projects!$B$4:$B$503,MATCH($B714,Projects!$A$4:$A$503,0))&amp;"","Project not found"))</f>
        <v/>
      </c>
    </row>
    <row r="715" spans="1:6" x14ac:dyDescent="0.3">
      <c r="A715" s="20"/>
      <c r="B715" s="17"/>
      <c r="C715" s="19"/>
      <c r="D715" s="17"/>
      <c r="E715" s="17"/>
      <c r="F715" s="18" t="str">
        <f>IF($B715="","",IFERROR(INDEX(Projects!$B$4:$B$503,MATCH($B715,Projects!$A$4:$A$503,0))&amp;"","Project not found"))</f>
        <v/>
      </c>
    </row>
    <row r="716" spans="1:6" x14ac:dyDescent="0.3">
      <c r="A716" s="20"/>
      <c r="B716" s="17"/>
      <c r="C716" s="19"/>
      <c r="D716" s="17"/>
      <c r="E716" s="17"/>
      <c r="F716" s="18" t="str">
        <f>IF($B716="","",IFERROR(INDEX(Projects!$B$4:$B$503,MATCH($B716,Projects!$A$4:$A$503,0))&amp;"","Project not found"))</f>
        <v/>
      </c>
    </row>
    <row r="717" spans="1:6" x14ac:dyDescent="0.3">
      <c r="A717" s="20"/>
      <c r="B717" s="17"/>
      <c r="C717" s="19"/>
      <c r="D717" s="17"/>
      <c r="E717" s="17"/>
      <c r="F717" s="18" t="str">
        <f>IF($B717="","",IFERROR(INDEX(Projects!$B$4:$B$503,MATCH($B717,Projects!$A$4:$A$503,0))&amp;"","Project not found"))</f>
        <v/>
      </c>
    </row>
    <row r="718" spans="1:6" x14ac:dyDescent="0.3">
      <c r="A718" s="20"/>
      <c r="B718" s="17"/>
      <c r="C718" s="19"/>
      <c r="D718" s="17"/>
      <c r="E718" s="17"/>
      <c r="F718" s="18" t="str">
        <f>IF($B718="","",IFERROR(INDEX(Projects!$B$4:$B$503,MATCH($B718,Projects!$A$4:$A$503,0))&amp;"","Project not found"))</f>
        <v/>
      </c>
    </row>
    <row r="719" spans="1:6" x14ac:dyDescent="0.3">
      <c r="A719" s="20"/>
      <c r="B719" s="17"/>
      <c r="C719" s="19"/>
      <c r="D719" s="17"/>
      <c r="E719" s="17"/>
      <c r="F719" s="18" t="str">
        <f>IF($B719="","",IFERROR(INDEX(Projects!$B$4:$B$503,MATCH($B719,Projects!$A$4:$A$503,0))&amp;"","Project not found"))</f>
        <v/>
      </c>
    </row>
    <row r="720" spans="1:6" x14ac:dyDescent="0.3">
      <c r="A720" s="20"/>
      <c r="B720" s="17"/>
      <c r="C720" s="19"/>
      <c r="D720" s="17"/>
      <c r="E720" s="17"/>
      <c r="F720" s="18" t="str">
        <f>IF($B720="","",IFERROR(INDEX(Projects!$B$4:$B$503,MATCH($B720,Projects!$A$4:$A$503,0))&amp;"","Project not found"))</f>
        <v/>
      </c>
    </row>
    <row r="721" spans="1:6" x14ac:dyDescent="0.3">
      <c r="A721" s="20"/>
      <c r="B721" s="17"/>
      <c r="C721" s="19"/>
      <c r="D721" s="17"/>
      <c r="E721" s="17"/>
      <c r="F721" s="18" t="str">
        <f>IF($B721="","",IFERROR(INDEX(Projects!$B$4:$B$503,MATCH($B721,Projects!$A$4:$A$503,0))&amp;"","Project not found"))</f>
        <v/>
      </c>
    </row>
    <row r="722" spans="1:6" x14ac:dyDescent="0.3">
      <c r="A722" s="20"/>
      <c r="B722" s="17"/>
      <c r="C722" s="19"/>
      <c r="D722" s="17"/>
      <c r="E722" s="17"/>
      <c r="F722" s="18" t="str">
        <f>IF($B722="","",IFERROR(INDEX(Projects!$B$4:$B$503,MATCH($B722,Projects!$A$4:$A$503,0))&amp;"","Project not found"))</f>
        <v/>
      </c>
    </row>
    <row r="723" spans="1:6" x14ac:dyDescent="0.3">
      <c r="A723" s="20"/>
      <c r="B723" s="17"/>
      <c r="C723" s="19"/>
      <c r="D723" s="17"/>
      <c r="E723" s="17"/>
      <c r="F723" s="18" t="str">
        <f>IF($B723="","",IFERROR(INDEX(Projects!$B$4:$B$503,MATCH($B723,Projects!$A$4:$A$503,0))&amp;"","Project not found"))</f>
        <v/>
      </c>
    </row>
    <row r="724" spans="1:6" x14ac:dyDescent="0.3">
      <c r="A724" s="20"/>
      <c r="B724" s="17"/>
      <c r="C724" s="19"/>
      <c r="D724" s="17"/>
      <c r="E724" s="17"/>
      <c r="F724" s="18" t="str">
        <f>IF($B724="","",IFERROR(INDEX(Projects!$B$4:$B$503,MATCH($B724,Projects!$A$4:$A$503,0))&amp;"","Project not found"))</f>
        <v/>
      </c>
    </row>
    <row r="725" spans="1:6" x14ac:dyDescent="0.3">
      <c r="A725" s="20"/>
      <c r="B725" s="17"/>
      <c r="C725" s="19"/>
      <c r="D725" s="17"/>
      <c r="E725" s="17"/>
      <c r="F725" s="18" t="str">
        <f>IF($B725="","",IFERROR(INDEX(Projects!$B$4:$B$503,MATCH($B725,Projects!$A$4:$A$503,0))&amp;"","Project not found"))</f>
        <v/>
      </c>
    </row>
    <row r="726" spans="1:6" x14ac:dyDescent="0.3">
      <c r="A726" s="20"/>
      <c r="B726" s="17"/>
      <c r="C726" s="19"/>
      <c r="D726" s="17"/>
      <c r="E726" s="17"/>
      <c r="F726" s="18" t="str">
        <f>IF($B726="","",IFERROR(INDEX(Projects!$B$4:$B$503,MATCH($B726,Projects!$A$4:$A$503,0))&amp;"","Project not found"))</f>
        <v/>
      </c>
    </row>
    <row r="727" spans="1:6" x14ac:dyDescent="0.3">
      <c r="A727" s="20"/>
      <c r="B727" s="17"/>
      <c r="C727" s="19"/>
      <c r="D727" s="17"/>
      <c r="E727" s="17"/>
      <c r="F727" s="18" t="str">
        <f>IF($B727="","",IFERROR(INDEX(Projects!$B$4:$B$503,MATCH($B727,Projects!$A$4:$A$503,0))&amp;"","Project not found"))</f>
        <v/>
      </c>
    </row>
    <row r="728" spans="1:6" x14ac:dyDescent="0.3">
      <c r="A728" s="20"/>
      <c r="B728" s="17"/>
      <c r="C728" s="19"/>
      <c r="D728" s="17"/>
      <c r="E728" s="17"/>
      <c r="F728" s="18" t="str">
        <f>IF($B728="","",IFERROR(INDEX(Projects!$B$4:$B$503,MATCH($B728,Projects!$A$4:$A$503,0))&amp;"","Project not found"))</f>
        <v/>
      </c>
    </row>
    <row r="729" spans="1:6" x14ac:dyDescent="0.3">
      <c r="A729" s="20"/>
      <c r="B729" s="17"/>
      <c r="C729" s="19"/>
      <c r="D729" s="17"/>
      <c r="E729" s="17"/>
      <c r="F729" s="18" t="str">
        <f>IF($B729="","",IFERROR(INDEX(Projects!$B$4:$B$503,MATCH($B729,Projects!$A$4:$A$503,0))&amp;"","Project not found"))</f>
        <v/>
      </c>
    </row>
    <row r="730" spans="1:6" x14ac:dyDescent="0.3">
      <c r="A730" s="20"/>
      <c r="B730" s="17"/>
      <c r="C730" s="19"/>
      <c r="D730" s="17"/>
      <c r="E730" s="17"/>
      <c r="F730" s="18" t="str">
        <f>IF($B730="","",IFERROR(INDEX(Projects!$B$4:$B$503,MATCH($B730,Projects!$A$4:$A$503,0))&amp;"","Project not found"))</f>
        <v/>
      </c>
    </row>
    <row r="731" spans="1:6" x14ac:dyDescent="0.3">
      <c r="A731" s="20"/>
      <c r="B731" s="17"/>
      <c r="C731" s="19"/>
      <c r="D731" s="17"/>
      <c r="E731" s="17"/>
      <c r="F731" s="18" t="str">
        <f>IF($B731="","",IFERROR(INDEX(Projects!$B$4:$B$503,MATCH($B731,Projects!$A$4:$A$503,0))&amp;"","Project not found"))</f>
        <v/>
      </c>
    </row>
    <row r="732" spans="1:6" x14ac:dyDescent="0.3">
      <c r="A732" s="20"/>
      <c r="B732" s="17"/>
      <c r="C732" s="19"/>
      <c r="D732" s="17"/>
      <c r="E732" s="17"/>
      <c r="F732" s="18" t="str">
        <f>IF($B732="","",IFERROR(INDEX(Projects!$B$4:$B$503,MATCH($B732,Projects!$A$4:$A$503,0))&amp;"","Project not found"))</f>
        <v/>
      </c>
    </row>
    <row r="733" spans="1:6" x14ac:dyDescent="0.3">
      <c r="A733" s="20"/>
      <c r="B733" s="17"/>
      <c r="C733" s="19"/>
      <c r="D733" s="17"/>
      <c r="E733" s="17"/>
      <c r="F733" s="18" t="str">
        <f>IF($B733="","",IFERROR(INDEX(Projects!$B$4:$B$503,MATCH($B733,Projects!$A$4:$A$503,0))&amp;"","Project not found"))</f>
        <v/>
      </c>
    </row>
    <row r="734" spans="1:6" x14ac:dyDescent="0.3">
      <c r="A734" s="20"/>
      <c r="B734" s="17"/>
      <c r="C734" s="19"/>
      <c r="D734" s="17"/>
      <c r="E734" s="17"/>
      <c r="F734" s="18" t="str">
        <f>IF($B734="","",IFERROR(INDEX(Projects!$B$4:$B$503,MATCH($B734,Projects!$A$4:$A$503,0))&amp;"","Project not found"))</f>
        <v/>
      </c>
    </row>
    <row r="735" spans="1:6" x14ac:dyDescent="0.3">
      <c r="A735" s="20"/>
      <c r="B735" s="17"/>
      <c r="C735" s="19"/>
      <c r="D735" s="17"/>
      <c r="E735" s="17"/>
      <c r="F735" s="18" t="str">
        <f>IF($B735="","",IFERROR(INDEX(Projects!$B$4:$B$503,MATCH($B735,Projects!$A$4:$A$503,0))&amp;"","Project not found"))</f>
        <v/>
      </c>
    </row>
    <row r="736" spans="1:6" x14ac:dyDescent="0.3">
      <c r="A736" s="20"/>
      <c r="B736" s="17"/>
      <c r="C736" s="19"/>
      <c r="D736" s="17"/>
      <c r="E736" s="17"/>
      <c r="F736" s="18" t="str">
        <f>IF($B736="","",IFERROR(INDEX(Projects!$B$4:$B$503,MATCH($B736,Projects!$A$4:$A$503,0))&amp;"","Project not found"))</f>
        <v/>
      </c>
    </row>
    <row r="737" spans="1:6" x14ac:dyDescent="0.3">
      <c r="A737" s="20"/>
      <c r="B737" s="17"/>
      <c r="C737" s="19"/>
      <c r="D737" s="17"/>
      <c r="E737" s="17"/>
      <c r="F737" s="18" t="str">
        <f>IF($B737="","",IFERROR(INDEX(Projects!$B$4:$B$503,MATCH($B737,Projects!$A$4:$A$503,0))&amp;"","Project not found"))</f>
        <v/>
      </c>
    </row>
    <row r="738" spans="1:6" x14ac:dyDescent="0.3">
      <c r="A738" s="20"/>
      <c r="B738" s="17"/>
      <c r="C738" s="19"/>
      <c r="D738" s="17"/>
      <c r="E738" s="17"/>
      <c r="F738" s="18" t="str">
        <f>IF($B738="","",IFERROR(INDEX(Projects!$B$4:$B$503,MATCH($B738,Projects!$A$4:$A$503,0))&amp;"","Project not found"))</f>
        <v/>
      </c>
    </row>
    <row r="739" spans="1:6" x14ac:dyDescent="0.3">
      <c r="A739" s="20"/>
      <c r="B739" s="17"/>
      <c r="C739" s="19"/>
      <c r="D739" s="17"/>
      <c r="E739" s="17"/>
      <c r="F739" s="18" t="str">
        <f>IF($B739="","",IFERROR(INDEX(Projects!$B$4:$B$503,MATCH($B739,Projects!$A$4:$A$503,0))&amp;"","Project not found"))</f>
        <v/>
      </c>
    </row>
    <row r="740" spans="1:6" x14ac:dyDescent="0.3">
      <c r="A740" s="20"/>
      <c r="B740" s="17"/>
      <c r="C740" s="19"/>
      <c r="D740" s="17"/>
      <c r="E740" s="17"/>
      <c r="F740" s="18" t="str">
        <f>IF($B740="","",IFERROR(INDEX(Projects!$B$4:$B$503,MATCH($B740,Projects!$A$4:$A$503,0))&amp;"","Project not found"))</f>
        <v/>
      </c>
    </row>
    <row r="741" spans="1:6" x14ac:dyDescent="0.3">
      <c r="A741" s="20"/>
      <c r="B741" s="17"/>
      <c r="C741" s="19"/>
      <c r="D741" s="17"/>
      <c r="E741" s="17"/>
      <c r="F741" s="18" t="str">
        <f>IF($B741="","",IFERROR(INDEX(Projects!$B$4:$B$503,MATCH($B741,Projects!$A$4:$A$503,0))&amp;"","Project not found"))</f>
        <v/>
      </c>
    </row>
    <row r="742" spans="1:6" x14ac:dyDescent="0.3">
      <c r="A742" s="20"/>
      <c r="B742" s="17"/>
      <c r="C742" s="19"/>
      <c r="D742" s="17"/>
      <c r="E742" s="17"/>
      <c r="F742" s="18" t="str">
        <f>IF($B742="","",IFERROR(INDEX(Projects!$B$4:$B$503,MATCH($B742,Projects!$A$4:$A$503,0))&amp;"","Project not found"))</f>
        <v/>
      </c>
    </row>
    <row r="743" spans="1:6" x14ac:dyDescent="0.3">
      <c r="A743" s="20"/>
      <c r="B743" s="17"/>
      <c r="C743" s="19"/>
      <c r="D743" s="17"/>
      <c r="E743" s="17"/>
      <c r="F743" s="18" t="str">
        <f>IF($B743="","",IFERROR(INDEX(Projects!$B$4:$B$503,MATCH($B743,Projects!$A$4:$A$503,0))&amp;"","Project not found"))</f>
        <v/>
      </c>
    </row>
    <row r="744" spans="1:6" x14ac:dyDescent="0.3">
      <c r="A744" s="20"/>
      <c r="B744" s="17"/>
      <c r="C744" s="19"/>
      <c r="D744" s="17"/>
      <c r="E744" s="17"/>
      <c r="F744" s="18" t="str">
        <f>IF($B744="","",IFERROR(INDEX(Projects!$B$4:$B$503,MATCH($B744,Projects!$A$4:$A$503,0))&amp;"","Project not found"))</f>
        <v/>
      </c>
    </row>
    <row r="745" spans="1:6" x14ac:dyDescent="0.3">
      <c r="A745" s="20"/>
      <c r="B745" s="17"/>
      <c r="C745" s="19"/>
      <c r="D745" s="17"/>
      <c r="E745" s="17"/>
      <c r="F745" s="18" t="str">
        <f>IF($B745="","",IFERROR(INDEX(Projects!$B$4:$B$503,MATCH($B745,Projects!$A$4:$A$503,0))&amp;"","Project not found"))</f>
        <v/>
      </c>
    </row>
    <row r="746" spans="1:6" x14ac:dyDescent="0.3">
      <c r="A746" s="20"/>
      <c r="B746" s="17"/>
      <c r="C746" s="19"/>
      <c r="D746" s="17"/>
      <c r="E746" s="17"/>
      <c r="F746" s="18" t="str">
        <f>IF($B746="","",IFERROR(INDEX(Projects!$B$4:$B$503,MATCH($B746,Projects!$A$4:$A$503,0))&amp;"","Project not found"))</f>
        <v/>
      </c>
    </row>
    <row r="747" spans="1:6" x14ac:dyDescent="0.3">
      <c r="A747" s="20"/>
      <c r="B747" s="17"/>
      <c r="C747" s="19"/>
      <c r="D747" s="17"/>
      <c r="E747" s="17"/>
      <c r="F747" s="18" t="str">
        <f>IF($B747="","",IFERROR(INDEX(Projects!$B$4:$B$503,MATCH($B747,Projects!$A$4:$A$503,0))&amp;"","Project not found"))</f>
        <v/>
      </c>
    </row>
    <row r="748" spans="1:6" x14ac:dyDescent="0.3">
      <c r="A748" s="20"/>
      <c r="B748" s="17"/>
      <c r="C748" s="19"/>
      <c r="D748" s="17"/>
      <c r="E748" s="17"/>
      <c r="F748" s="18" t="str">
        <f>IF($B748="","",IFERROR(INDEX(Projects!$B$4:$B$503,MATCH($B748,Projects!$A$4:$A$503,0))&amp;"","Project not found"))</f>
        <v/>
      </c>
    </row>
    <row r="749" spans="1:6" x14ac:dyDescent="0.3">
      <c r="A749" s="20"/>
      <c r="B749" s="17"/>
      <c r="C749" s="19"/>
      <c r="D749" s="17"/>
      <c r="E749" s="17"/>
      <c r="F749" s="18" t="str">
        <f>IF($B749="","",IFERROR(INDEX(Projects!$B$4:$B$503,MATCH($B749,Projects!$A$4:$A$503,0))&amp;"","Project not found"))</f>
        <v/>
      </c>
    </row>
    <row r="750" spans="1:6" x14ac:dyDescent="0.3">
      <c r="A750" s="20"/>
      <c r="B750" s="17"/>
      <c r="C750" s="19"/>
      <c r="D750" s="17"/>
      <c r="E750" s="17"/>
      <c r="F750" s="18" t="str">
        <f>IF($B750="","",IFERROR(INDEX(Projects!$B$4:$B$503,MATCH($B750,Projects!$A$4:$A$503,0))&amp;"","Project not found"))</f>
        <v/>
      </c>
    </row>
    <row r="751" spans="1:6" x14ac:dyDescent="0.3">
      <c r="A751" s="20"/>
      <c r="B751" s="17"/>
      <c r="C751" s="19"/>
      <c r="D751" s="17"/>
      <c r="E751" s="17"/>
      <c r="F751" s="18" t="str">
        <f>IF($B751="","",IFERROR(INDEX(Projects!$B$4:$B$503,MATCH($B751,Projects!$A$4:$A$503,0))&amp;"","Project not found"))</f>
        <v/>
      </c>
    </row>
    <row r="752" spans="1:6" x14ac:dyDescent="0.3">
      <c r="A752" s="20"/>
      <c r="B752" s="17"/>
      <c r="C752" s="19"/>
      <c r="D752" s="17"/>
      <c r="E752" s="17"/>
      <c r="F752" s="18" t="str">
        <f>IF($B752="","",IFERROR(INDEX(Projects!$B$4:$B$503,MATCH($B752,Projects!$A$4:$A$503,0))&amp;"","Project not found"))</f>
        <v/>
      </c>
    </row>
    <row r="753" spans="1:6" x14ac:dyDescent="0.3">
      <c r="A753" s="20"/>
      <c r="B753" s="17"/>
      <c r="C753" s="19"/>
      <c r="D753" s="17"/>
      <c r="E753" s="17"/>
      <c r="F753" s="18" t="str">
        <f>IF($B753="","",IFERROR(INDEX(Projects!$B$4:$B$503,MATCH($B753,Projects!$A$4:$A$503,0))&amp;"","Project not found"))</f>
        <v/>
      </c>
    </row>
    <row r="754" spans="1:6" x14ac:dyDescent="0.3">
      <c r="A754" s="20"/>
      <c r="B754" s="17"/>
      <c r="C754" s="19"/>
      <c r="D754" s="17"/>
      <c r="E754" s="17"/>
      <c r="F754" s="18" t="str">
        <f>IF($B754="","",IFERROR(INDEX(Projects!$B$4:$B$503,MATCH($B754,Projects!$A$4:$A$503,0))&amp;"","Project not found"))</f>
        <v/>
      </c>
    </row>
    <row r="755" spans="1:6" x14ac:dyDescent="0.3">
      <c r="A755" s="20"/>
      <c r="B755" s="17"/>
      <c r="C755" s="19"/>
      <c r="D755" s="17"/>
      <c r="E755" s="17"/>
      <c r="F755" s="18" t="str">
        <f>IF($B755="","",IFERROR(INDEX(Projects!$B$4:$B$503,MATCH($B755,Projects!$A$4:$A$503,0))&amp;"","Project not found"))</f>
        <v/>
      </c>
    </row>
    <row r="756" spans="1:6" x14ac:dyDescent="0.3">
      <c r="A756" s="20"/>
      <c r="B756" s="17"/>
      <c r="C756" s="19"/>
      <c r="D756" s="17"/>
      <c r="E756" s="17"/>
      <c r="F756" s="18" t="str">
        <f>IF($B756="","",IFERROR(INDEX(Projects!$B$4:$B$503,MATCH($B756,Projects!$A$4:$A$503,0))&amp;"","Project not found"))</f>
        <v/>
      </c>
    </row>
    <row r="757" spans="1:6" x14ac:dyDescent="0.3">
      <c r="A757" s="20"/>
      <c r="B757" s="17"/>
      <c r="C757" s="19"/>
      <c r="D757" s="17"/>
      <c r="E757" s="17"/>
      <c r="F757" s="18" t="str">
        <f>IF($B757="","",IFERROR(INDEX(Projects!$B$4:$B$503,MATCH($B757,Projects!$A$4:$A$503,0))&amp;"","Project not found"))</f>
        <v/>
      </c>
    </row>
    <row r="758" spans="1:6" x14ac:dyDescent="0.3">
      <c r="A758" s="20"/>
      <c r="B758" s="17"/>
      <c r="C758" s="19"/>
      <c r="D758" s="17"/>
      <c r="E758" s="17"/>
      <c r="F758" s="18" t="str">
        <f>IF($B758="","",IFERROR(INDEX(Projects!$B$4:$B$503,MATCH($B758,Projects!$A$4:$A$503,0))&amp;"","Project not found"))</f>
        <v/>
      </c>
    </row>
    <row r="759" spans="1:6" x14ac:dyDescent="0.3">
      <c r="A759" s="20"/>
      <c r="B759" s="17"/>
      <c r="C759" s="19"/>
      <c r="D759" s="17"/>
      <c r="E759" s="17"/>
      <c r="F759" s="18" t="str">
        <f>IF($B759="","",IFERROR(INDEX(Projects!$B$4:$B$503,MATCH($B759,Projects!$A$4:$A$503,0))&amp;"","Project not found"))</f>
        <v/>
      </c>
    </row>
    <row r="760" spans="1:6" x14ac:dyDescent="0.3">
      <c r="A760" s="20"/>
      <c r="B760" s="17"/>
      <c r="C760" s="19"/>
      <c r="D760" s="17"/>
      <c r="E760" s="17"/>
      <c r="F760" s="18" t="str">
        <f>IF($B760="","",IFERROR(INDEX(Projects!$B$4:$B$503,MATCH($B760,Projects!$A$4:$A$503,0))&amp;"","Project not found"))</f>
        <v/>
      </c>
    </row>
    <row r="761" spans="1:6" x14ac:dyDescent="0.3">
      <c r="A761" s="20"/>
      <c r="B761" s="17"/>
      <c r="C761" s="19"/>
      <c r="D761" s="17"/>
      <c r="E761" s="17"/>
      <c r="F761" s="18" t="str">
        <f>IF($B761="","",IFERROR(INDEX(Projects!$B$4:$B$503,MATCH($B761,Projects!$A$4:$A$503,0))&amp;"","Project not found"))</f>
        <v/>
      </c>
    </row>
    <row r="762" spans="1:6" x14ac:dyDescent="0.3">
      <c r="A762" s="20"/>
      <c r="B762" s="17"/>
      <c r="C762" s="19"/>
      <c r="D762" s="17"/>
      <c r="E762" s="17"/>
      <c r="F762" s="18" t="str">
        <f>IF($B762="","",IFERROR(INDEX(Projects!$B$4:$B$503,MATCH($B762,Projects!$A$4:$A$503,0))&amp;"","Project not found"))</f>
        <v/>
      </c>
    </row>
    <row r="763" spans="1:6" x14ac:dyDescent="0.3">
      <c r="A763" s="20"/>
      <c r="B763" s="17"/>
      <c r="C763" s="19"/>
      <c r="D763" s="17"/>
      <c r="E763" s="17"/>
      <c r="F763" s="18" t="str">
        <f>IF($B763="","",IFERROR(INDEX(Projects!$B$4:$B$503,MATCH($B763,Projects!$A$4:$A$503,0))&amp;"","Project not found"))</f>
        <v/>
      </c>
    </row>
    <row r="764" spans="1:6" x14ac:dyDescent="0.3">
      <c r="A764" s="20"/>
      <c r="B764" s="17"/>
      <c r="C764" s="19"/>
      <c r="D764" s="17"/>
      <c r="E764" s="17"/>
      <c r="F764" s="18" t="str">
        <f>IF($B764="","",IFERROR(INDEX(Projects!$B$4:$B$503,MATCH($B764,Projects!$A$4:$A$503,0))&amp;"","Project not found"))</f>
        <v/>
      </c>
    </row>
    <row r="765" spans="1:6" x14ac:dyDescent="0.3">
      <c r="A765" s="20"/>
      <c r="B765" s="17"/>
      <c r="C765" s="19"/>
      <c r="D765" s="17"/>
      <c r="E765" s="17"/>
      <c r="F765" s="18" t="str">
        <f>IF($B765="","",IFERROR(INDEX(Projects!$B$4:$B$503,MATCH($B765,Projects!$A$4:$A$503,0))&amp;"","Project not found"))</f>
        <v/>
      </c>
    </row>
    <row r="766" spans="1:6" x14ac:dyDescent="0.3">
      <c r="A766" s="20"/>
      <c r="B766" s="17"/>
      <c r="C766" s="19"/>
      <c r="D766" s="17"/>
      <c r="E766" s="17"/>
      <c r="F766" s="18" t="str">
        <f>IF($B766="","",IFERROR(INDEX(Projects!$B$4:$B$503,MATCH($B766,Projects!$A$4:$A$503,0))&amp;"","Project not found"))</f>
        <v/>
      </c>
    </row>
    <row r="767" spans="1:6" x14ac:dyDescent="0.3">
      <c r="A767" s="20"/>
      <c r="B767" s="17"/>
      <c r="C767" s="19"/>
      <c r="D767" s="17"/>
      <c r="E767" s="17"/>
      <c r="F767" s="18" t="str">
        <f>IF($B767="","",IFERROR(INDEX(Projects!$B$4:$B$503,MATCH($B767,Projects!$A$4:$A$503,0))&amp;"","Project not found"))</f>
        <v/>
      </c>
    </row>
    <row r="768" spans="1:6" x14ac:dyDescent="0.3">
      <c r="A768" s="20"/>
      <c r="B768" s="17"/>
      <c r="C768" s="19"/>
      <c r="D768" s="17"/>
      <c r="E768" s="17"/>
      <c r="F768" s="18" t="str">
        <f>IF($B768="","",IFERROR(INDEX(Projects!$B$4:$B$503,MATCH($B768,Projects!$A$4:$A$503,0))&amp;"","Project not found"))</f>
        <v/>
      </c>
    </row>
    <row r="769" spans="1:6" x14ac:dyDescent="0.3">
      <c r="A769" s="20"/>
      <c r="B769" s="17"/>
      <c r="C769" s="19"/>
      <c r="D769" s="17"/>
      <c r="E769" s="17"/>
      <c r="F769" s="18" t="str">
        <f>IF($B769="","",IFERROR(INDEX(Projects!$B$4:$B$503,MATCH($B769,Projects!$A$4:$A$503,0))&amp;"","Project not found"))</f>
        <v/>
      </c>
    </row>
    <row r="770" spans="1:6" x14ac:dyDescent="0.3">
      <c r="A770" s="20"/>
      <c r="B770" s="17"/>
      <c r="C770" s="19"/>
      <c r="D770" s="17"/>
      <c r="E770" s="17"/>
      <c r="F770" s="18" t="str">
        <f>IF($B770="","",IFERROR(INDEX(Projects!$B$4:$B$503,MATCH($B770,Projects!$A$4:$A$503,0))&amp;"","Project not found"))</f>
        <v/>
      </c>
    </row>
    <row r="771" spans="1:6" x14ac:dyDescent="0.3">
      <c r="A771" s="20"/>
      <c r="B771" s="17"/>
      <c r="C771" s="19"/>
      <c r="D771" s="17"/>
      <c r="E771" s="17"/>
      <c r="F771" s="18" t="str">
        <f>IF($B771="","",IFERROR(INDEX(Projects!$B$4:$B$503,MATCH($B771,Projects!$A$4:$A$503,0))&amp;"","Project not found"))</f>
        <v/>
      </c>
    </row>
    <row r="772" spans="1:6" x14ac:dyDescent="0.3">
      <c r="A772" s="20"/>
      <c r="B772" s="17"/>
      <c r="C772" s="19"/>
      <c r="D772" s="17"/>
      <c r="E772" s="17"/>
      <c r="F772" s="18" t="str">
        <f>IF($B772="","",IFERROR(INDEX(Projects!$B$4:$B$503,MATCH($B772,Projects!$A$4:$A$503,0))&amp;"","Project not found"))</f>
        <v/>
      </c>
    </row>
    <row r="773" spans="1:6" x14ac:dyDescent="0.3">
      <c r="A773" s="20"/>
      <c r="B773" s="17"/>
      <c r="C773" s="19"/>
      <c r="D773" s="17"/>
      <c r="E773" s="17"/>
      <c r="F773" s="18" t="str">
        <f>IF($B773="","",IFERROR(INDEX(Projects!$B$4:$B$503,MATCH($B773,Projects!$A$4:$A$503,0))&amp;"","Project not found"))</f>
        <v/>
      </c>
    </row>
    <row r="774" spans="1:6" x14ac:dyDescent="0.3">
      <c r="A774" s="20"/>
      <c r="B774" s="17"/>
      <c r="C774" s="19"/>
      <c r="D774" s="17"/>
      <c r="E774" s="17"/>
      <c r="F774" s="18" t="str">
        <f>IF($B774="","",IFERROR(INDEX(Projects!$B$4:$B$503,MATCH($B774,Projects!$A$4:$A$503,0))&amp;"","Project not found"))</f>
        <v/>
      </c>
    </row>
    <row r="775" spans="1:6" x14ac:dyDescent="0.3">
      <c r="A775" s="20"/>
      <c r="B775" s="17"/>
      <c r="C775" s="19"/>
      <c r="D775" s="17"/>
      <c r="E775" s="17"/>
      <c r="F775" s="18" t="str">
        <f>IF($B775="","",IFERROR(INDEX(Projects!$B$4:$B$503,MATCH($B775,Projects!$A$4:$A$503,0))&amp;"","Project not found"))</f>
        <v/>
      </c>
    </row>
    <row r="776" spans="1:6" x14ac:dyDescent="0.3">
      <c r="A776" s="20"/>
      <c r="B776" s="17"/>
      <c r="C776" s="19"/>
      <c r="D776" s="17"/>
      <c r="E776" s="17"/>
      <c r="F776" s="18" t="str">
        <f>IF($B776="","",IFERROR(INDEX(Projects!$B$4:$B$503,MATCH($B776,Projects!$A$4:$A$503,0))&amp;"","Project not found"))</f>
        <v/>
      </c>
    </row>
    <row r="777" spans="1:6" x14ac:dyDescent="0.3">
      <c r="A777" s="20"/>
      <c r="B777" s="17"/>
      <c r="C777" s="19"/>
      <c r="D777" s="17"/>
      <c r="E777" s="17"/>
      <c r="F777" s="18" t="str">
        <f>IF($B777="","",IFERROR(INDEX(Projects!$B$4:$B$503,MATCH($B777,Projects!$A$4:$A$503,0))&amp;"","Project not found"))</f>
        <v/>
      </c>
    </row>
    <row r="778" spans="1:6" x14ac:dyDescent="0.3">
      <c r="A778" s="20"/>
      <c r="B778" s="17"/>
      <c r="C778" s="19"/>
      <c r="D778" s="17"/>
      <c r="E778" s="17"/>
      <c r="F778" s="18" t="str">
        <f>IF($B778="","",IFERROR(INDEX(Projects!$B$4:$B$503,MATCH($B778,Projects!$A$4:$A$503,0))&amp;"","Project not found"))</f>
        <v/>
      </c>
    </row>
    <row r="779" spans="1:6" x14ac:dyDescent="0.3">
      <c r="A779" s="20"/>
      <c r="B779" s="17"/>
      <c r="C779" s="19"/>
      <c r="D779" s="17"/>
      <c r="E779" s="17"/>
      <c r="F779" s="18" t="str">
        <f>IF($B779="","",IFERROR(INDEX(Projects!$B$4:$B$503,MATCH($B779,Projects!$A$4:$A$503,0))&amp;"","Project not found"))</f>
        <v/>
      </c>
    </row>
    <row r="780" spans="1:6" x14ac:dyDescent="0.3">
      <c r="A780" s="20"/>
      <c r="B780" s="17"/>
      <c r="C780" s="19"/>
      <c r="D780" s="17"/>
      <c r="E780" s="17"/>
      <c r="F780" s="18" t="str">
        <f>IF($B780="","",IFERROR(INDEX(Projects!$B$4:$B$503,MATCH($B780,Projects!$A$4:$A$503,0))&amp;"","Project not found"))</f>
        <v/>
      </c>
    </row>
    <row r="781" spans="1:6" x14ac:dyDescent="0.3">
      <c r="A781" s="20"/>
      <c r="B781" s="17"/>
      <c r="C781" s="19"/>
      <c r="D781" s="17"/>
      <c r="E781" s="17"/>
      <c r="F781" s="18" t="str">
        <f>IF($B781="","",IFERROR(INDEX(Projects!$B$4:$B$503,MATCH($B781,Projects!$A$4:$A$503,0))&amp;"","Project not found"))</f>
        <v/>
      </c>
    </row>
    <row r="782" spans="1:6" x14ac:dyDescent="0.3">
      <c r="A782" s="20"/>
      <c r="B782" s="17"/>
      <c r="C782" s="19"/>
      <c r="D782" s="17"/>
      <c r="E782" s="17"/>
      <c r="F782" s="18" t="str">
        <f>IF($B782="","",IFERROR(INDEX(Projects!$B$4:$B$503,MATCH($B782,Projects!$A$4:$A$503,0))&amp;"","Project not found"))</f>
        <v/>
      </c>
    </row>
    <row r="783" spans="1:6" x14ac:dyDescent="0.3">
      <c r="A783" s="20"/>
      <c r="B783" s="17"/>
      <c r="C783" s="19"/>
      <c r="D783" s="17"/>
      <c r="E783" s="17"/>
      <c r="F783" s="18" t="str">
        <f>IF($B783="","",IFERROR(INDEX(Projects!$B$4:$B$503,MATCH($B783,Projects!$A$4:$A$503,0))&amp;"","Project not found"))</f>
        <v/>
      </c>
    </row>
    <row r="784" spans="1:6" x14ac:dyDescent="0.3">
      <c r="A784" s="20"/>
      <c r="B784" s="17"/>
      <c r="C784" s="19"/>
      <c r="D784" s="17"/>
      <c r="E784" s="17"/>
      <c r="F784" s="18" t="str">
        <f>IF($B784="","",IFERROR(INDEX(Projects!$B$4:$B$503,MATCH($B784,Projects!$A$4:$A$503,0))&amp;"","Project not found"))</f>
        <v/>
      </c>
    </row>
    <row r="785" spans="1:6" x14ac:dyDescent="0.3">
      <c r="A785" s="20"/>
      <c r="B785" s="17"/>
      <c r="C785" s="19"/>
      <c r="D785" s="17"/>
      <c r="E785" s="17"/>
      <c r="F785" s="18" t="str">
        <f>IF($B785="","",IFERROR(INDEX(Projects!$B$4:$B$503,MATCH($B785,Projects!$A$4:$A$503,0))&amp;"","Project not found"))</f>
        <v/>
      </c>
    </row>
    <row r="786" spans="1:6" x14ac:dyDescent="0.3">
      <c r="A786" s="20"/>
      <c r="B786" s="17"/>
      <c r="C786" s="19"/>
      <c r="D786" s="17"/>
      <c r="E786" s="17"/>
      <c r="F786" s="18" t="str">
        <f>IF($B786="","",IFERROR(INDEX(Projects!$B$4:$B$503,MATCH($B786,Projects!$A$4:$A$503,0))&amp;"","Project not found"))</f>
        <v/>
      </c>
    </row>
    <row r="787" spans="1:6" x14ac:dyDescent="0.3">
      <c r="A787" s="20"/>
      <c r="B787" s="17"/>
      <c r="C787" s="19"/>
      <c r="D787" s="17"/>
      <c r="E787" s="17"/>
      <c r="F787" s="18" t="str">
        <f>IF($B787="","",IFERROR(INDEX(Projects!$B$4:$B$503,MATCH($B787,Projects!$A$4:$A$503,0))&amp;"","Project not found"))</f>
        <v/>
      </c>
    </row>
    <row r="788" spans="1:6" x14ac:dyDescent="0.3">
      <c r="A788" s="20"/>
      <c r="B788" s="17"/>
      <c r="C788" s="19"/>
      <c r="D788" s="17"/>
      <c r="E788" s="17"/>
      <c r="F788" s="18" t="str">
        <f>IF($B788="","",IFERROR(INDEX(Projects!$B$4:$B$503,MATCH($B788,Projects!$A$4:$A$503,0))&amp;"","Project not found"))</f>
        <v/>
      </c>
    </row>
    <row r="789" spans="1:6" x14ac:dyDescent="0.3">
      <c r="A789" s="20"/>
      <c r="B789" s="17"/>
      <c r="C789" s="19"/>
      <c r="D789" s="17"/>
      <c r="E789" s="17"/>
      <c r="F789" s="18" t="str">
        <f>IF($B789="","",IFERROR(INDEX(Projects!$B$4:$B$503,MATCH($B789,Projects!$A$4:$A$503,0))&amp;"","Project not found"))</f>
        <v/>
      </c>
    </row>
    <row r="790" spans="1:6" x14ac:dyDescent="0.3">
      <c r="A790" s="20"/>
      <c r="B790" s="17"/>
      <c r="C790" s="19"/>
      <c r="D790" s="17"/>
      <c r="E790" s="17"/>
      <c r="F790" s="18" t="str">
        <f>IF($B790="","",IFERROR(INDEX(Projects!$B$4:$B$503,MATCH($B790,Projects!$A$4:$A$503,0))&amp;"","Project not found"))</f>
        <v/>
      </c>
    </row>
    <row r="791" spans="1:6" x14ac:dyDescent="0.3">
      <c r="A791" s="20"/>
      <c r="B791" s="17"/>
      <c r="C791" s="19"/>
      <c r="D791" s="17"/>
      <c r="E791" s="17"/>
      <c r="F791" s="18" t="str">
        <f>IF($B791="","",IFERROR(INDEX(Projects!$B$4:$B$503,MATCH($B791,Projects!$A$4:$A$503,0))&amp;"","Project not found"))</f>
        <v/>
      </c>
    </row>
    <row r="792" spans="1:6" x14ac:dyDescent="0.3">
      <c r="A792" s="20"/>
      <c r="B792" s="17"/>
      <c r="C792" s="19"/>
      <c r="D792" s="17"/>
      <c r="E792" s="17"/>
      <c r="F792" s="18" t="str">
        <f>IF($B792="","",IFERROR(INDEX(Projects!$B$4:$B$503,MATCH($B792,Projects!$A$4:$A$503,0))&amp;"","Project not found"))</f>
        <v/>
      </c>
    </row>
    <row r="793" spans="1:6" x14ac:dyDescent="0.3">
      <c r="A793" s="20"/>
      <c r="B793" s="17"/>
      <c r="C793" s="19"/>
      <c r="D793" s="17"/>
      <c r="E793" s="17"/>
      <c r="F793" s="18" t="str">
        <f>IF($B793="","",IFERROR(INDEX(Projects!$B$4:$B$503,MATCH($B793,Projects!$A$4:$A$503,0))&amp;"","Project not found"))</f>
        <v/>
      </c>
    </row>
    <row r="794" spans="1:6" x14ac:dyDescent="0.3">
      <c r="A794" s="20"/>
      <c r="B794" s="17"/>
      <c r="C794" s="19"/>
      <c r="D794" s="17"/>
      <c r="E794" s="17"/>
      <c r="F794" s="18" t="str">
        <f>IF($B794="","",IFERROR(INDEX(Projects!$B$4:$B$503,MATCH($B794,Projects!$A$4:$A$503,0))&amp;"","Project not found"))</f>
        <v/>
      </c>
    </row>
    <row r="795" spans="1:6" x14ac:dyDescent="0.3">
      <c r="A795" s="20"/>
      <c r="B795" s="17"/>
      <c r="C795" s="19"/>
      <c r="D795" s="17"/>
      <c r="E795" s="17"/>
      <c r="F795" s="18" t="str">
        <f>IF($B795="","",IFERROR(INDEX(Projects!$B$4:$B$503,MATCH($B795,Projects!$A$4:$A$503,0))&amp;"","Project not found"))</f>
        <v/>
      </c>
    </row>
    <row r="796" spans="1:6" x14ac:dyDescent="0.3">
      <c r="A796" s="20"/>
      <c r="B796" s="17"/>
      <c r="C796" s="19"/>
      <c r="D796" s="17"/>
      <c r="E796" s="17"/>
      <c r="F796" s="18" t="str">
        <f>IF($B796="","",IFERROR(INDEX(Projects!$B$4:$B$503,MATCH($B796,Projects!$A$4:$A$503,0))&amp;"","Project not found"))</f>
        <v/>
      </c>
    </row>
    <row r="797" spans="1:6" x14ac:dyDescent="0.3">
      <c r="A797" s="20"/>
      <c r="B797" s="17"/>
      <c r="C797" s="19"/>
      <c r="D797" s="17"/>
      <c r="E797" s="17"/>
      <c r="F797" s="18" t="str">
        <f>IF($B797="","",IFERROR(INDEX(Projects!$B$4:$B$503,MATCH($B797,Projects!$A$4:$A$503,0))&amp;"","Project not found"))</f>
        <v/>
      </c>
    </row>
    <row r="798" spans="1:6" x14ac:dyDescent="0.3">
      <c r="A798" s="20"/>
      <c r="B798" s="17"/>
      <c r="C798" s="19"/>
      <c r="D798" s="17"/>
      <c r="E798" s="17"/>
      <c r="F798" s="18" t="str">
        <f>IF($B798="","",IFERROR(INDEX(Projects!$B$4:$B$503,MATCH($B798,Projects!$A$4:$A$503,0))&amp;"","Project not found"))</f>
        <v/>
      </c>
    </row>
    <row r="799" spans="1:6" x14ac:dyDescent="0.3">
      <c r="A799" s="20"/>
      <c r="B799" s="17"/>
      <c r="C799" s="19"/>
      <c r="D799" s="17"/>
      <c r="E799" s="17"/>
      <c r="F799" s="18" t="str">
        <f>IF($B799="","",IFERROR(INDEX(Projects!$B$4:$B$503,MATCH($B799,Projects!$A$4:$A$503,0))&amp;"","Project not found"))</f>
        <v/>
      </c>
    </row>
    <row r="800" spans="1:6" x14ac:dyDescent="0.3">
      <c r="A800" s="20"/>
      <c r="B800" s="17"/>
      <c r="C800" s="19"/>
      <c r="D800" s="17"/>
      <c r="E800" s="17"/>
      <c r="F800" s="18" t="str">
        <f>IF($B800="","",IFERROR(INDEX(Projects!$B$4:$B$503,MATCH($B800,Projects!$A$4:$A$503,0))&amp;"","Project not found"))</f>
        <v/>
      </c>
    </row>
    <row r="801" spans="1:6" x14ac:dyDescent="0.3">
      <c r="A801" s="20"/>
      <c r="B801" s="17"/>
      <c r="C801" s="19"/>
      <c r="D801" s="17"/>
      <c r="E801" s="17"/>
      <c r="F801" s="18" t="str">
        <f>IF($B801="","",IFERROR(INDEX(Projects!$B$4:$B$503,MATCH($B801,Projects!$A$4:$A$503,0))&amp;"","Project not found"))</f>
        <v/>
      </c>
    </row>
    <row r="802" spans="1:6" x14ac:dyDescent="0.3">
      <c r="A802" s="20"/>
      <c r="B802" s="17"/>
      <c r="C802" s="19"/>
      <c r="D802" s="17"/>
      <c r="E802" s="17"/>
      <c r="F802" s="18" t="str">
        <f>IF($B802="","",IFERROR(INDEX(Projects!$B$4:$B$503,MATCH($B802,Projects!$A$4:$A$503,0))&amp;"","Project not found"))</f>
        <v/>
      </c>
    </row>
    <row r="803" spans="1:6" x14ac:dyDescent="0.3">
      <c r="A803" s="20"/>
      <c r="B803" s="17"/>
      <c r="C803" s="19"/>
      <c r="D803" s="17"/>
      <c r="E803" s="17"/>
      <c r="F803" s="18" t="str">
        <f>IF($B803="","",IFERROR(INDEX(Projects!$B$4:$B$503,MATCH($B803,Projects!$A$4:$A$503,0))&amp;"","Project not found"))</f>
        <v/>
      </c>
    </row>
    <row r="804" spans="1:6" x14ac:dyDescent="0.3">
      <c r="A804" s="20"/>
      <c r="B804" s="17"/>
      <c r="C804" s="19"/>
      <c r="D804" s="17"/>
      <c r="E804" s="17"/>
      <c r="F804" s="18" t="str">
        <f>IF($B804="","",IFERROR(INDEX(Projects!$B$4:$B$503,MATCH($B804,Projects!$A$4:$A$503,0))&amp;"","Project not found"))</f>
        <v/>
      </c>
    </row>
    <row r="805" spans="1:6" x14ac:dyDescent="0.3">
      <c r="A805" s="20"/>
      <c r="B805" s="17"/>
      <c r="C805" s="19"/>
      <c r="D805" s="17"/>
      <c r="E805" s="17"/>
      <c r="F805" s="18" t="str">
        <f>IF($B805="","",IFERROR(INDEX(Projects!$B$4:$B$503,MATCH($B805,Projects!$A$4:$A$503,0))&amp;"","Project not found"))</f>
        <v/>
      </c>
    </row>
    <row r="806" spans="1:6" x14ac:dyDescent="0.3">
      <c r="A806" s="20"/>
      <c r="B806" s="17"/>
      <c r="C806" s="19"/>
      <c r="D806" s="17"/>
      <c r="E806" s="17"/>
      <c r="F806" s="18" t="str">
        <f>IF($B806="","",IFERROR(INDEX(Projects!$B$4:$B$503,MATCH($B806,Projects!$A$4:$A$503,0))&amp;"","Project not found"))</f>
        <v/>
      </c>
    </row>
    <row r="807" spans="1:6" x14ac:dyDescent="0.3">
      <c r="A807" s="20"/>
      <c r="B807" s="17"/>
      <c r="C807" s="19"/>
      <c r="D807" s="17"/>
      <c r="E807" s="17"/>
      <c r="F807" s="18" t="str">
        <f>IF($B807="","",IFERROR(INDEX(Projects!$B$4:$B$503,MATCH($B807,Projects!$A$4:$A$503,0))&amp;"","Project not found"))</f>
        <v/>
      </c>
    </row>
    <row r="808" spans="1:6" x14ac:dyDescent="0.3">
      <c r="A808" s="20"/>
      <c r="B808" s="17"/>
      <c r="C808" s="19"/>
      <c r="D808" s="17"/>
      <c r="E808" s="17"/>
      <c r="F808" s="18" t="str">
        <f>IF($B808="","",IFERROR(INDEX(Projects!$B$4:$B$503,MATCH($B808,Projects!$A$4:$A$503,0))&amp;"","Project not found"))</f>
        <v/>
      </c>
    </row>
    <row r="809" spans="1:6" x14ac:dyDescent="0.3">
      <c r="A809" s="20"/>
      <c r="B809" s="17"/>
      <c r="C809" s="19"/>
      <c r="D809" s="17"/>
      <c r="E809" s="17"/>
      <c r="F809" s="18" t="str">
        <f>IF($B809="","",IFERROR(INDEX(Projects!$B$4:$B$503,MATCH($B809,Projects!$A$4:$A$503,0))&amp;"","Project not found"))</f>
        <v/>
      </c>
    </row>
    <row r="810" spans="1:6" x14ac:dyDescent="0.3">
      <c r="A810" s="20"/>
      <c r="B810" s="17"/>
      <c r="C810" s="19"/>
      <c r="D810" s="17"/>
      <c r="E810" s="17"/>
      <c r="F810" s="18" t="str">
        <f>IF($B810="","",IFERROR(INDEX(Projects!$B$4:$B$503,MATCH($B810,Projects!$A$4:$A$503,0))&amp;"","Project not found"))</f>
        <v/>
      </c>
    </row>
    <row r="811" spans="1:6" x14ac:dyDescent="0.3">
      <c r="A811" s="20"/>
      <c r="B811" s="17"/>
      <c r="C811" s="19"/>
      <c r="D811" s="17"/>
      <c r="E811" s="17"/>
      <c r="F811" s="18" t="str">
        <f>IF($B811="","",IFERROR(INDEX(Projects!$B$4:$B$503,MATCH($B811,Projects!$A$4:$A$503,0))&amp;"","Project not found"))</f>
        <v/>
      </c>
    </row>
    <row r="812" spans="1:6" x14ac:dyDescent="0.3">
      <c r="A812" s="20"/>
      <c r="B812" s="17"/>
      <c r="C812" s="19"/>
      <c r="D812" s="17"/>
      <c r="E812" s="17"/>
      <c r="F812" s="18" t="str">
        <f>IF($B812="","",IFERROR(INDEX(Projects!$B$4:$B$503,MATCH($B812,Projects!$A$4:$A$503,0))&amp;"","Project not found"))</f>
        <v/>
      </c>
    </row>
    <row r="813" spans="1:6" x14ac:dyDescent="0.3">
      <c r="A813" s="20"/>
      <c r="B813" s="17"/>
      <c r="C813" s="19"/>
      <c r="D813" s="17"/>
      <c r="E813" s="17"/>
      <c r="F813" s="18" t="str">
        <f>IF($B813="","",IFERROR(INDEX(Projects!$B$4:$B$503,MATCH($B813,Projects!$A$4:$A$503,0))&amp;"","Project not found"))</f>
        <v/>
      </c>
    </row>
    <row r="814" spans="1:6" x14ac:dyDescent="0.3">
      <c r="A814" s="20"/>
      <c r="B814" s="17"/>
      <c r="C814" s="19"/>
      <c r="D814" s="17"/>
      <c r="E814" s="17"/>
      <c r="F814" s="18" t="str">
        <f>IF($B814="","",IFERROR(INDEX(Projects!$B$4:$B$503,MATCH($B814,Projects!$A$4:$A$503,0))&amp;"","Project not found"))</f>
        <v/>
      </c>
    </row>
    <row r="815" spans="1:6" x14ac:dyDescent="0.3">
      <c r="A815" s="20"/>
      <c r="B815" s="17"/>
      <c r="C815" s="19"/>
      <c r="D815" s="17"/>
      <c r="E815" s="17"/>
      <c r="F815" s="18" t="str">
        <f>IF($B815="","",IFERROR(INDEX(Projects!$B$4:$B$503,MATCH($B815,Projects!$A$4:$A$503,0))&amp;"","Project not found"))</f>
        <v/>
      </c>
    </row>
    <row r="816" spans="1:6" x14ac:dyDescent="0.3">
      <c r="A816" s="20"/>
      <c r="B816" s="17"/>
      <c r="C816" s="19"/>
      <c r="D816" s="17"/>
      <c r="E816" s="17"/>
      <c r="F816" s="18" t="str">
        <f>IF($B816="","",IFERROR(INDEX(Projects!$B$4:$B$503,MATCH($B816,Projects!$A$4:$A$503,0))&amp;"","Project not found"))</f>
        <v/>
      </c>
    </row>
    <row r="817" spans="1:6" x14ac:dyDescent="0.3">
      <c r="A817" s="20"/>
      <c r="B817" s="17"/>
      <c r="C817" s="19"/>
      <c r="D817" s="17"/>
      <c r="E817" s="17"/>
      <c r="F817" s="18" t="str">
        <f>IF($B817="","",IFERROR(INDEX(Projects!$B$4:$B$503,MATCH($B817,Projects!$A$4:$A$503,0))&amp;"","Project not found"))</f>
        <v/>
      </c>
    </row>
    <row r="818" spans="1:6" x14ac:dyDescent="0.3">
      <c r="A818" s="20"/>
      <c r="B818" s="17"/>
      <c r="C818" s="19"/>
      <c r="D818" s="17"/>
      <c r="E818" s="17"/>
      <c r="F818" s="18" t="str">
        <f>IF($B818="","",IFERROR(INDEX(Projects!$B$4:$B$503,MATCH($B818,Projects!$A$4:$A$503,0))&amp;"","Project not found"))</f>
        <v/>
      </c>
    </row>
    <row r="819" spans="1:6" x14ac:dyDescent="0.3">
      <c r="A819" s="20"/>
      <c r="B819" s="17"/>
      <c r="C819" s="19"/>
      <c r="D819" s="17"/>
      <c r="E819" s="17"/>
      <c r="F819" s="18" t="str">
        <f>IF($B819="","",IFERROR(INDEX(Projects!$B$4:$B$503,MATCH($B819,Projects!$A$4:$A$503,0))&amp;"","Project not found"))</f>
        <v/>
      </c>
    </row>
    <row r="820" spans="1:6" x14ac:dyDescent="0.3">
      <c r="A820" s="20"/>
      <c r="B820" s="17"/>
      <c r="C820" s="19"/>
      <c r="D820" s="17"/>
      <c r="E820" s="17"/>
      <c r="F820" s="18" t="str">
        <f>IF($B820="","",IFERROR(INDEX(Projects!$B$4:$B$503,MATCH($B820,Projects!$A$4:$A$503,0))&amp;"","Project not found"))</f>
        <v/>
      </c>
    </row>
    <row r="821" spans="1:6" x14ac:dyDescent="0.3">
      <c r="A821" s="20"/>
      <c r="B821" s="17"/>
      <c r="C821" s="19"/>
      <c r="D821" s="17"/>
      <c r="E821" s="17"/>
      <c r="F821" s="18" t="str">
        <f>IF($B821="","",IFERROR(INDEX(Projects!$B$4:$B$503,MATCH($B821,Projects!$A$4:$A$503,0))&amp;"","Project not found"))</f>
        <v/>
      </c>
    </row>
    <row r="822" spans="1:6" x14ac:dyDescent="0.3">
      <c r="A822" s="20"/>
      <c r="B822" s="17"/>
      <c r="C822" s="19"/>
      <c r="D822" s="17"/>
      <c r="E822" s="17"/>
      <c r="F822" s="18" t="str">
        <f>IF($B822="","",IFERROR(INDEX(Projects!$B$4:$B$503,MATCH($B822,Projects!$A$4:$A$503,0))&amp;"","Project not found"))</f>
        <v/>
      </c>
    </row>
    <row r="823" spans="1:6" x14ac:dyDescent="0.3">
      <c r="A823" s="20"/>
      <c r="B823" s="17"/>
      <c r="C823" s="19"/>
      <c r="D823" s="17"/>
      <c r="E823" s="17"/>
      <c r="F823" s="18" t="str">
        <f>IF($B823="","",IFERROR(INDEX(Projects!$B$4:$B$503,MATCH($B823,Projects!$A$4:$A$503,0))&amp;"","Project not found"))</f>
        <v/>
      </c>
    </row>
    <row r="824" spans="1:6" x14ac:dyDescent="0.3">
      <c r="A824" s="20"/>
      <c r="B824" s="17"/>
      <c r="C824" s="19"/>
      <c r="D824" s="17"/>
      <c r="E824" s="17"/>
      <c r="F824" s="18" t="str">
        <f>IF($B824="","",IFERROR(INDEX(Projects!$B$4:$B$503,MATCH($B824,Projects!$A$4:$A$503,0))&amp;"","Project not found"))</f>
        <v/>
      </c>
    </row>
    <row r="825" spans="1:6" x14ac:dyDescent="0.3">
      <c r="A825" s="20"/>
      <c r="B825" s="17"/>
      <c r="C825" s="19"/>
      <c r="D825" s="17"/>
      <c r="E825" s="17"/>
      <c r="F825" s="18" t="str">
        <f>IF($B825="","",IFERROR(INDEX(Projects!$B$4:$B$503,MATCH($B825,Projects!$A$4:$A$503,0))&amp;"","Project not found"))</f>
        <v/>
      </c>
    </row>
    <row r="826" spans="1:6" x14ac:dyDescent="0.3">
      <c r="A826" s="20"/>
      <c r="B826" s="17"/>
      <c r="C826" s="19"/>
      <c r="D826" s="17"/>
      <c r="E826" s="17"/>
      <c r="F826" s="18" t="str">
        <f>IF($B826="","",IFERROR(INDEX(Projects!$B$4:$B$503,MATCH($B826,Projects!$A$4:$A$503,0))&amp;"","Project not found"))</f>
        <v/>
      </c>
    </row>
    <row r="827" spans="1:6" x14ac:dyDescent="0.3">
      <c r="A827" s="20"/>
      <c r="B827" s="17"/>
      <c r="C827" s="19"/>
      <c r="D827" s="17"/>
      <c r="E827" s="17"/>
      <c r="F827" s="18" t="str">
        <f>IF($B827="","",IFERROR(INDEX(Projects!$B$4:$B$503,MATCH($B827,Projects!$A$4:$A$503,0))&amp;"","Project not found"))</f>
        <v/>
      </c>
    </row>
    <row r="828" spans="1:6" x14ac:dyDescent="0.3">
      <c r="A828" s="20"/>
      <c r="B828" s="17"/>
      <c r="C828" s="19"/>
      <c r="D828" s="17"/>
      <c r="E828" s="17"/>
      <c r="F828" s="18" t="str">
        <f>IF($B828="","",IFERROR(INDEX(Projects!$B$4:$B$503,MATCH($B828,Projects!$A$4:$A$503,0))&amp;"","Project not found"))</f>
        <v/>
      </c>
    </row>
    <row r="829" spans="1:6" x14ac:dyDescent="0.3">
      <c r="A829" s="20"/>
      <c r="B829" s="17"/>
      <c r="C829" s="19"/>
      <c r="D829" s="17"/>
      <c r="E829" s="17"/>
      <c r="F829" s="18" t="str">
        <f>IF($B829="","",IFERROR(INDEX(Projects!$B$4:$B$503,MATCH($B829,Projects!$A$4:$A$503,0))&amp;"","Project not found"))</f>
        <v/>
      </c>
    </row>
    <row r="830" spans="1:6" x14ac:dyDescent="0.3">
      <c r="A830" s="20"/>
      <c r="B830" s="17"/>
      <c r="C830" s="19"/>
      <c r="D830" s="17"/>
      <c r="E830" s="17"/>
      <c r="F830" s="18" t="str">
        <f>IF($B830="","",IFERROR(INDEX(Projects!$B$4:$B$503,MATCH($B830,Projects!$A$4:$A$503,0))&amp;"","Project not found"))</f>
        <v/>
      </c>
    </row>
    <row r="831" spans="1:6" x14ac:dyDescent="0.3">
      <c r="A831" s="20"/>
      <c r="B831" s="17"/>
      <c r="C831" s="19"/>
      <c r="D831" s="17"/>
      <c r="E831" s="17"/>
      <c r="F831" s="18" t="str">
        <f>IF($B831="","",IFERROR(INDEX(Projects!$B$4:$B$503,MATCH($B831,Projects!$A$4:$A$503,0))&amp;"","Project not found"))</f>
        <v/>
      </c>
    </row>
    <row r="832" spans="1:6" x14ac:dyDescent="0.3">
      <c r="A832" s="20"/>
      <c r="B832" s="17"/>
      <c r="C832" s="19"/>
      <c r="D832" s="17"/>
      <c r="E832" s="17"/>
      <c r="F832" s="18" t="str">
        <f>IF($B832="","",IFERROR(INDEX(Projects!$B$4:$B$503,MATCH($B832,Projects!$A$4:$A$503,0))&amp;"","Project not found"))</f>
        <v/>
      </c>
    </row>
    <row r="833" spans="1:6" x14ac:dyDescent="0.3">
      <c r="A833" s="20"/>
      <c r="B833" s="17"/>
      <c r="C833" s="19"/>
      <c r="D833" s="17"/>
      <c r="E833" s="17"/>
      <c r="F833" s="18" t="str">
        <f>IF($B833="","",IFERROR(INDEX(Projects!$B$4:$B$503,MATCH($B833,Projects!$A$4:$A$503,0))&amp;"","Project not found"))</f>
        <v/>
      </c>
    </row>
    <row r="834" spans="1:6" x14ac:dyDescent="0.3">
      <c r="A834" s="20"/>
      <c r="B834" s="17"/>
      <c r="C834" s="19"/>
      <c r="D834" s="17"/>
      <c r="E834" s="17"/>
      <c r="F834" s="18" t="str">
        <f>IF($B834="","",IFERROR(INDEX(Projects!$B$4:$B$503,MATCH($B834,Projects!$A$4:$A$503,0))&amp;"","Project not found"))</f>
        <v/>
      </c>
    </row>
    <row r="835" spans="1:6" x14ac:dyDescent="0.3">
      <c r="A835" s="20"/>
      <c r="B835" s="17"/>
      <c r="C835" s="19"/>
      <c r="D835" s="17"/>
      <c r="E835" s="17"/>
      <c r="F835" s="18" t="str">
        <f>IF($B835="","",IFERROR(INDEX(Projects!$B$4:$B$503,MATCH($B835,Projects!$A$4:$A$503,0))&amp;"","Project not found"))</f>
        <v/>
      </c>
    </row>
    <row r="836" spans="1:6" x14ac:dyDescent="0.3">
      <c r="A836" s="20"/>
      <c r="B836" s="17"/>
      <c r="C836" s="19"/>
      <c r="D836" s="17"/>
      <c r="E836" s="17"/>
      <c r="F836" s="18" t="str">
        <f>IF($B836="","",IFERROR(INDEX(Projects!$B$4:$B$503,MATCH($B836,Projects!$A$4:$A$503,0))&amp;"","Project not found"))</f>
        <v/>
      </c>
    </row>
    <row r="837" spans="1:6" x14ac:dyDescent="0.3">
      <c r="A837" s="20"/>
      <c r="B837" s="17"/>
      <c r="C837" s="19"/>
      <c r="D837" s="17"/>
      <c r="E837" s="17"/>
      <c r="F837" s="18" t="str">
        <f>IF($B837="","",IFERROR(INDEX(Projects!$B$4:$B$503,MATCH($B837,Projects!$A$4:$A$503,0))&amp;"","Project not found"))</f>
        <v/>
      </c>
    </row>
    <row r="838" spans="1:6" x14ac:dyDescent="0.3">
      <c r="A838" s="20"/>
      <c r="B838" s="17"/>
      <c r="C838" s="19"/>
      <c r="D838" s="17"/>
      <c r="E838" s="17"/>
      <c r="F838" s="18" t="str">
        <f>IF($B838="","",IFERROR(INDEX(Projects!$B$4:$B$503,MATCH($B838,Projects!$A$4:$A$503,0))&amp;"","Project not found"))</f>
        <v/>
      </c>
    </row>
    <row r="839" spans="1:6" x14ac:dyDescent="0.3">
      <c r="A839" s="20"/>
      <c r="B839" s="17"/>
      <c r="C839" s="19"/>
      <c r="D839" s="17"/>
      <c r="E839" s="17"/>
      <c r="F839" s="18" t="str">
        <f>IF($B839="","",IFERROR(INDEX(Projects!$B$4:$B$503,MATCH($B839,Projects!$A$4:$A$503,0))&amp;"","Project not found"))</f>
        <v/>
      </c>
    </row>
    <row r="840" spans="1:6" x14ac:dyDescent="0.3">
      <c r="A840" s="20"/>
      <c r="B840" s="17"/>
      <c r="C840" s="19"/>
      <c r="D840" s="17"/>
      <c r="E840" s="17"/>
      <c r="F840" s="18" t="str">
        <f>IF($B840="","",IFERROR(INDEX(Projects!$B$4:$B$503,MATCH($B840,Projects!$A$4:$A$503,0))&amp;"","Project not found"))</f>
        <v/>
      </c>
    </row>
    <row r="841" spans="1:6" x14ac:dyDescent="0.3">
      <c r="A841" s="20"/>
      <c r="B841" s="17"/>
      <c r="C841" s="19"/>
      <c r="D841" s="17"/>
      <c r="E841" s="17"/>
      <c r="F841" s="18" t="str">
        <f>IF($B841="","",IFERROR(INDEX(Projects!$B$4:$B$503,MATCH($B841,Projects!$A$4:$A$503,0))&amp;"","Project not found"))</f>
        <v/>
      </c>
    </row>
    <row r="842" spans="1:6" x14ac:dyDescent="0.3">
      <c r="A842" s="20"/>
      <c r="B842" s="17"/>
      <c r="C842" s="19"/>
      <c r="D842" s="17"/>
      <c r="E842" s="17"/>
      <c r="F842" s="18" t="str">
        <f>IF($B842="","",IFERROR(INDEX(Projects!$B$4:$B$503,MATCH($B842,Projects!$A$4:$A$503,0))&amp;"","Project not found"))</f>
        <v/>
      </c>
    </row>
    <row r="843" spans="1:6" x14ac:dyDescent="0.3">
      <c r="A843" s="20"/>
      <c r="B843" s="17"/>
      <c r="C843" s="19"/>
      <c r="D843" s="17"/>
      <c r="E843" s="17"/>
      <c r="F843" s="18" t="str">
        <f>IF($B843="","",IFERROR(INDEX(Projects!$B$4:$B$503,MATCH($B843,Projects!$A$4:$A$503,0))&amp;"","Project not found"))</f>
        <v/>
      </c>
    </row>
    <row r="844" spans="1:6" x14ac:dyDescent="0.3">
      <c r="A844" s="20"/>
      <c r="B844" s="17"/>
      <c r="C844" s="19"/>
      <c r="D844" s="17"/>
      <c r="E844" s="17"/>
      <c r="F844" s="18" t="str">
        <f>IF($B844="","",IFERROR(INDEX(Projects!$B$4:$B$503,MATCH($B844,Projects!$A$4:$A$503,0))&amp;"","Project not found"))</f>
        <v/>
      </c>
    </row>
    <row r="845" spans="1:6" x14ac:dyDescent="0.3">
      <c r="A845" s="20"/>
      <c r="B845" s="17"/>
      <c r="C845" s="19"/>
      <c r="D845" s="17"/>
      <c r="E845" s="17"/>
      <c r="F845" s="18" t="str">
        <f>IF($B845="","",IFERROR(INDEX(Projects!$B$4:$B$503,MATCH($B845,Projects!$A$4:$A$503,0))&amp;"","Project not found"))</f>
        <v/>
      </c>
    </row>
    <row r="846" spans="1:6" x14ac:dyDescent="0.3">
      <c r="A846" s="20"/>
      <c r="B846" s="17"/>
      <c r="C846" s="19"/>
      <c r="D846" s="17"/>
      <c r="E846" s="17"/>
      <c r="F846" s="18" t="str">
        <f>IF($B846="","",IFERROR(INDEX(Projects!$B$4:$B$503,MATCH($B846,Projects!$A$4:$A$503,0))&amp;"","Project not found"))</f>
        <v/>
      </c>
    </row>
    <row r="847" spans="1:6" x14ac:dyDescent="0.3">
      <c r="A847" s="20"/>
      <c r="B847" s="17"/>
      <c r="C847" s="19"/>
      <c r="D847" s="17"/>
      <c r="E847" s="17"/>
      <c r="F847" s="18" t="str">
        <f>IF($B847="","",IFERROR(INDEX(Projects!$B$4:$B$503,MATCH($B847,Projects!$A$4:$A$503,0))&amp;"","Project not found"))</f>
        <v/>
      </c>
    </row>
    <row r="848" spans="1:6" x14ac:dyDescent="0.3">
      <c r="A848" s="20"/>
      <c r="B848" s="17"/>
      <c r="C848" s="19"/>
      <c r="D848" s="17"/>
      <c r="E848" s="17"/>
      <c r="F848" s="18" t="str">
        <f>IF($B848="","",IFERROR(INDEX(Projects!$B$4:$B$503,MATCH($B848,Projects!$A$4:$A$503,0))&amp;"","Project not found"))</f>
        <v/>
      </c>
    </row>
    <row r="849" spans="1:6" x14ac:dyDescent="0.3">
      <c r="A849" s="20"/>
      <c r="B849" s="17"/>
      <c r="C849" s="19"/>
      <c r="D849" s="17"/>
      <c r="E849" s="17"/>
      <c r="F849" s="18" t="str">
        <f>IF($B849="","",IFERROR(INDEX(Projects!$B$4:$B$503,MATCH($B849,Projects!$A$4:$A$503,0))&amp;"","Project not found"))</f>
        <v/>
      </c>
    </row>
    <row r="850" spans="1:6" x14ac:dyDescent="0.3">
      <c r="A850" s="20"/>
      <c r="B850" s="17"/>
      <c r="C850" s="19"/>
      <c r="D850" s="17"/>
      <c r="E850" s="17"/>
      <c r="F850" s="18" t="str">
        <f>IF($B850="","",IFERROR(INDEX(Projects!$B$4:$B$503,MATCH($B850,Projects!$A$4:$A$503,0))&amp;"","Project not found"))</f>
        <v/>
      </c>
    </row>
    <row r="851" spans="1:6" x14ac:dyDescent="0.3">
      <c r="A851" s="20"/>
      <c r="B851" s="17"/>
      <c r="C851" s="19"/>
      <c r="D851" s="17"/>
      <c r="E851" s="17"/>
      <c r="F851" s="18" t="str">
        <f>IF($B851="","",IFERROR(INDEX(Projects!$B$4:$B$503,MATCH($B851,Projects!$A$4:$A$503,0))&amp;"","Project not found"))</f>
        <v/>
      </c>
    </row>
    <row r="852" spans="1:6" x14ac:dyDescent="0.3">
      <c r="A852" s="20"/>
      <c r="B852" s="17"/>
      <c r="C852" s="19"/>
      <c r="D852" s="17"/>
      <c r="E852" s="17"/>
      <c r="F852" s="18" t="str">
        <f>IF($B852="","",IFERROR(INDEX(Projects!$B$4:$B$503,MATCH($B852,Projects!$A$4:$A$503,0))&amp;"","Project not found"))</f>
        <v/>
      </c>
    </row>
    <row r="853" spans="1:6" x14ac:dyDescent="0.3">
      <c r="A853" s="20"/>
      <c r="B853" s="17"/>
      <c r="C853" s="19"/>
      <c r="D853" s="17"/>
      <c r="E853" s="17"/>
      <c r="F853" s="18" t="str">
        <f>IF($B853="","",IFERROR(INDEX(Projects!$B$4:$B$503,MATCH($B853,Projects!$A$4:$A$503,0))&amp;"","Project not found"))</f>
        <v/>
      </c>
    </row>
    <row r="854" spans="1:6" x14ac:dyDescent="0.3">
      <c r="A854" s="20"/>
      <c r="B854" s="17"/>
      <c r="C854" s="19"/>
      <c r="D854" s="17"/>
      <c r="E854" s="17"/>
      <c r="F854" s="18" t="str">
        <f>IF($B854="","",IFERROR(INDEX(Projects!$B$4:$B$503,MATCH($B854,Projects!$A$4:$A$503,0))&amp;"","Project not found"))</f>
        <v/>
      </c>
    </row>
    <row r="855" spans="1:6" x14ac:dyDescent="0.3">
      <c r="A855" s="20"/>
      <c r="B855" s="17"/>
      <c r="C855" s="19"/>
      <c r="D855" s="17"/>
      <c r="E855" s="17"/>
      <c r="F855" s="18" t="str">
        <f>IF($B855="","",IFERROR(INDEX(Projects!$B$4:$B$503,MATCH($B855,Projects!$A$4:$A$503,0))&amp;"","Project not found"))</f>
        <v/>
      </c>
    </row>
    <row r="856" spans="1:6" x14ac:dyDescent="0.3">
      <c r="A856" s="20"/>
      <c r="B856" s="17"/>
      <c r="C856" s="19"/>
      <c r="D856" s="17"/>
      <c r="E856" s="17"/>
      <c r="F856" s="18" t="str">
        <f>IF($B856="","",IFERROR(INDEX(Projects!$B$4:$B$503,MATCH($B856,Projects!$A$4:$A$503,0))&amp;"","Project not found"))</f>
        <v/>
      </c>
    </row>
    <row r="857" spans="1:6" x14ac:dyDescent="0.3">
      <c r="A857" s="20"/>
      <c r="B857" s="17"/>
      <c r="C857" s="19"/>
      <c r="D857" s="17"/>
      <c r="E857" s="17"/>
      <c r="F857" s="18" t="str">
        <f>IF($B857="","",IFERROR(INDEX(Projects!$B$4:$B$503,MATCH($B857,Projects!$A$4:$A$503,0))&amp;"","Project not found"))</f>
        <v/>
      </c>
    </row>
    <row r="858" spans="1:6" x14ac:dyDescent="0.3">
      <c r="A858" s="20"/>
      <c r="B858" s="17"/>
      <c r="C858" s="19"/>
      <c r="D858" s="17"/>
      <c r="E858" s="17"/>
      <c r="F858" s="18" t="str">
        <f>IF($B858="","",IFERROR(INDEX(Projects!$B$4:$B$503,MATCH($B858,Projects!$A$4:$A$503,0))&amp;"","Project not found"))</f>
        <v/>
      </c>
    </row>
    <row r="859" spans="1:6" x14ac:dyDescent="0.3">
      <c r="A859" s="20"/>
      <c r="B859" s="17"/>
      <c r="C859" s="19"/>
      <c r="D859" s="17"/>
      <c r="E859" s="17"/>
      <c r="F859" s="18" t="str">
        <f>IF($B859="","",IFERROR(INDEX(Projects!$B$4:$B$503,MATCH($B859,Projects!$A$4:$A$503,0))&amp;"","Project not found"))</f>
        <v/>
      </c>
    </row>
    <row r="860" spans="1:6" x14ac:dyDescent="0.3">
      <c r="A860" s="20"/>
      <c r="B860" s="17"/>
      <c r="C860" s="19"/>
      <c r="D860" s="17"/>
      <c r="E860" s="17"/>
      <c r="F860" s="18" t="str">
        <f>IF($B860="","",IFERROR(INDEX(Projects!$B$4:$B$503,MATCH($B860,Projects!$A$4:$A$503,0))&amp;"","Project not found"))</f>
        <v/>
      </c>
    </row>
    <row r="861" spans="1:6" x14ac:dyDescent="0.3">
      <c r="A861" s="20"/>
      <c r="B861" s="17"/>
      <c r="C861" s="19"/>
      <c r="D861" s="17"/>
      <c r="E861" s="17"/>
      <c r="F861" s="18" t="str">
        <f>IF($B861="","",IFERROR(INDEX(Projects!$B$4:$B$503,MATCH($B861,Projects!$A$4:$A$503,0))&amp;"","Project not found"))</f>
        <v/>
      </c>
    </row>
    <row r="862" spans="1:6" x14ac:dyDescent="0.3">
      <c r="A862" s="20"/>
      <c r="B862" s="17"/>
      <c r="C862" s="19"/>
      <c r="D862" s="17"/>
      <c r="E862" s="17"/>
      <c r="F862" s="18" t="str">
        <f>IF($B862="","",IFERROR(INDEX(Projects!$B$4:$B$503,MATCH($B862,Projects!$A$4:$A$503,0))&amp;"","Project not found"))</f>
        <v/>
      </c>
    </row>
    <row r="863" spans="1:6" x14ac:dyDescent="0.3">
      <c r="A863" s="20"/>
      <c r="B863" s="17"/>
      <c r="C863" s="19"/>
      <c r="D863" s="17"/>
      <c r="E863" s="17"/>
      <c r="F863" s="18" t="str">
        <f>IF($B863="","",IFERROR(INDEX(Projects!$B$4:$B$503,MATCH($B863,Projects!$A$4:$A$503,0))&amp;"","Project not found"))</f>
        <v/>
      </c>
    </row>
    <row r="864" spans="1:6" x14ac:dyDescent="0.3">
      <c r="A864" s="20"/>
      <c r="B864" s="17"/>
      <c r="C864" s="19"/>
      <c r="D864" s="17"/>
      <c r="E864" s="17"/>
      <c r="F864" s="18" t="str">
        <f>IF($B864="","",IFERROR(INDEX(Projects!$B$4:$B$503,MATCH($B864,Projects!$A$4:$A$503,0))&amp;"","Project not found"))</f>
        <v/>
      </c>
    </row>
    <row r="865" spans="1:6" x14ac:dyDescent="0.3">
      <c r="A865" s="20"/>
      <c r="B865" s="17"/>
      <c r="C865" s="19"/>
      <c r="D865" s="17"/>
      <c r="E865" s="17"/>
      <c r="F865" s="18" t="str">
        <f>IF($B865="","",IFERROR(INDEX(Projects!$B$4:$B$503,MATCH($B865,Projects!$A$4:$A$503,0))&amp;"","Project not found"))</f>
        <v/>
      </c>
    </row>
    <row r="866" spans="1:6" x14ac:dyDescent="0.3">
      <c r="A866" s="20"/>
      <c r="B866" s="17"/>
      <c r="C866" s="19"/>
      <c r="D866" s="17"/>
      <c r="E866" s="17"/>
      <c r="F866" s="18" t="str">
        <f>IF($B866="","",IFERROR(INDEX(Projects!$B$4:$B$503,MATCH($B866,Projects!$A$4:$A$503,0))&amp;"","Project not found"))</f>
        <v/>
      </c>
    </row>
    <row r="867" spans="1:6" x14ac:dyDescent="0.3">
      <c r="A867" s="20"/>
      <c r="B867" s="17"/>
      <c r="C867" s="19"/>
      <c r="D867" s="17"/>
      <c r="E867" s="17"/>
      <c r="F867" s="18" t="str">
        <f>IF($B867="","",IFERROR(INDEX(Projects!$B$4:$B$503,MATCH($B867,Projects!$A$4:$A$503,0))&amp;"","Project not found"))</f>
        <v/>
      </c>
    </row>
    <row r="868" spans="1:6" x14ac:dyDescent="0.3">
      <c r="A868" s="20"/>
      <c r="B868" s="17"/>
      <c r="C868" s="19"/>
      <c r="D868" s="17"/>
      <c r="E868" s="17"/>
      <c r="F868" s="18" t="str">
        <f>IF($B868="","",IFERROR(INDEX(Projects!$B$4:$B$503,MATCH($B868,Projects!$A$4:$A$503,0))&amp;"","Project not found"))</f>
        <v/>
      </c>
    </row>
    <row r="869" spans="1:6" x14ac:dyDescent="0.3">
      <c r="A869" s="20"/>
      <c r="B869" s="17"/>
      <c r="C869" s="19"/>
      <c r="D869" s="17"/>
      <c r="E869" s="17"/>
      <c r="F869" s="18" t="str">
        <f>IF($B869="","",IFERROR(INDEX(Projects!$B$4:$B$503,MATCH($B869,Projects!$A$4:$A$503,0))&amp;"","Project not found"))</f>
        <v/>
      </c>
    </row>
    <row r="870" spans="1:6" x14ac:dyDescent="0.3">
      <c r="A870" s="20"/>
      <c r="B870" s="17"/>
      <c r="C870" s="19"/>
      <c r="D870" s="17"/>
      <c r="E870" s="17"/>
      <c r="F870" s="18" t="str">
        <f>IF($B870="","",IFERROR(INDEX(Projects!$B$4:$B$503,MATCH($B870,Projects!$A$4:$A$503,0))&amp;"","Project not found"))</f>
        <v/>
      </c>
    </row>
    <row r="871" spans="1:6" x14ac:dyDescent="0.3">
      <c r="A871" s="20"/>
      <c r="B871" s="17"/>
      <c r="C871" s="19"/>
      <c r="D871" s="17"/>
      <c r="E871" s="17"/>
      <c r="F871" s="18" t="str">
        <f>IF($B871="","",IFERROR(INDEX(Projects!$B$4:$B$503,MATCH($B871,Projects!$A$4:$A$503,0))&amp;"","Project not found"))</f>
        <v/>
      </c>
    </row>
    <row r="872" spans="1:6" x14ac:dyDescent="0.3">
      <c r="A872" s="20"/>
      <c r="B872" s="17"/>
      <c r="C872" s="19"/>
      <c r="D872" s="17"/>
      <c r="E872" s="17"/>
      <c r="F872" s="18" t="str">
        <f>IF($B872="","",IFERROR(INDEX(Projects!$B$4:$B$503,MATCH($B872,Projects!$A$4:$A$503,0))&amp;"","Project not found"))</f>
        <v/>
      </c>
    </row>
    <row r="873" spans="1:6" x14ac:dyDescent="0.3">
      <c r="A873" s="20"/>
      <c r="B873" s="17"/>
      <c r="C873" s="19"/>
      <c r="D873" s="17"/>
      <c r="E873" s="17"/>
      <c r="F873" s="18" t="str">
        <f>IF($B873="","",IFERROR(INDEX(Projects!$B$4:$B$503,MATCH($B873,Projects!$A$4:$A$503,0))&amp;"","Project not found"))</f>
        <v/>
      </c>
    </row>
    <row r="874" spans="1:6" x14ac:dyDescent="0.3">
      <c r="A874" s="20"/>
      <c r="B874" s="17"/>
      <c r="C874" s="19"/>
      <c r="D874" s="17"/>
      <c r="E874" s="17"/>
      <c r="F874" s="18" t="str">
        <f>IF($B874="","",IFERROR(INDEX(Projects!$B$4:$B$503,MATCH($B874,Projects!$A$4:$A$503,0))&amp;"","Project not found"))</f>
        <v/>
      </c>
    </row>
    <row r="875" spans="1:6" x14ac:dyDescent="0.3">
      <c r="A875" s="20"/>
      <c r="B875" s="17"/>
      <c r="C875" s="19"/>
      <c r="D875" s="17"/>
      <c r="E875" s="17"/>
      <c r="F875" s="18" t="str">
        <f>IF($B875="","",IFERROR(INDEX(Projects!$B$4:$B$503,MATCH($B875,Projects!$A$4:$A$503,0))&amp;"","Project not found"))</f>
        <v/>
      </c>
    </row>
    <row r="876" spans="1:6" x14ac:dyDescent="0.3">
      <c r="A876" s="20"/>
      <c r="B876" s="17"/>
      <c r="C876" s="19"/>
      <c r="D876" s="17"/>
      <c r="E876" s="17"/>
      <c r="F876" s="18" t="str">
        <f>IF($B876="","",IFERROR(INDEX(Projects!$B$4:$B$503,MATCH($B876,Projects!$A$4:$A$503,0))&amp;"","Project not found"))</f>
        <v/>
      </c>
    </row>
    <row r="877" spans="1:6" x14ac:dyDescent="0.3">
      <c r="A877" s="20"/>
      <c r="B877" s="17"/>
      <c r="C877" s="19"/>
      <c r="D877" s="17"/>
      <c r="E877" s="17"/>
      <c r="F877" s="18" t="str">
        <f>IF($B877="","",IFERROR(INDEX(Projects!$B$4:$B$503,MATCH($B877,Projects!$A$4:$A$503,0))&amp;"","Project not found"))</f>
        <v/>
      </c>
    </row>
    <row r="878" spans="1:6" x14ac:dyDescent="0.3">
      <c r="A878" s="20"/>
      <c r="B878" s="17"/>
      <c r="C878" s="19"/>
      <c r="D878" s="17"/>
      <c r="E878" s="17"/>
      <c r="F878" s="18" t="str">
        <f>IF($B878="","",IFERROR(INDEX(Projects!$B$4:$B$503,MATCH($B878,Projects!$A$4:$A$503,0))&amp;"","Project not found"))</f>
        <v/>
      </c>
    </row>
    <row r="879" spans="1:6" x14ac:dyDescent="0.3">
      <c r="A879" s="20"/>
      <c r="B879" s="17"/>
      <c r="C879" s="19"/>
      <c r="D879" s="17"/>
      <c r="E879" s="17"/>
      <c r="F879" s="18" t="str">
        <f>IF($B879="","",IFERROR(INDEX(Projects!$B$4:$B$503,MATCH($B879,Projects!$A$4:$A$503,0))&amp;"","Project not found"))</f>
        <v/>
      </c>
    </row>
    <row r="880" spans="1:6" x14ac:dyDescent="0.3">
      <c r="A880" s="20"/>
      <c r="B880" s="17"/>
      <c r="C880" s="19"/>
      <c r="D880" s="17"/>
      <c r="E880" s="17"/>
      <c r="F880" s="18" t="str">
        <f>IF($B880="","",IFERROR(INDEX(Projects!$B$4:$B$503,MATCH($B880,Projects!$A$4:$A$503,0))&amp;"","Project not found"))</f>
        <v/>
      </c>
    </row>
    <row r="881" spans="1:6" x14ac:dyDescent="0.3">
      <c r="A881" s="20"/>
      <c r="B881" s="17"/>
      <c r="C881" s="19"/>
      <c r="D881" s="17"/>
      <c r="E881" s="17"/>
      <c r="F881" s="18" t="str">
        <f>IF($B881="","",IFERROR(INDEX(Projects!$B$4:$B$503,MATCH($B881,Projects!$A$4:$A$503,0))&amp;"","Project not found"))</f>
        <v/>
      </c>
    </row>
    <row r="882" spans="1:6" x14ac:dyDescent="0.3">
      <c r="A882" s="20"/>
      <c r="B882" s="17"/>
      <c r="C882" s="19"/>
      <c r="D882" s="17"/>
      <c r="E882" s="17"/>
      <c r="F882" s="18" t="str">
        <f>IF($B882="","",IFERROR(INDEX(Projects!$B$4:$B$503,MATCH($B882,Projects!$A$4:$A$503,0))&amp;"","Project not found"))</f>
        <v/>
      </c>
    </row>
    <row r="883" spans="1:6" x14ac:dyDescent="0.3">
      <c r="A883" s="20"/>
      <c r="B883" s="17"/>
      <c r="C883" s="19"/>
      <c r="D883" s="17"/>
      <c r="E883" s="17"/>
      <c r="F883" s="18" t="str">
        <f>IF($B883="","",IFERROR(INDEX(Projects!$B$4:$B$503,MATCH($B883,Projects!$A$4:$A$503,0))&amp;"","Project not found"))</f>
        <v/>
      </c>
    </row>
    <row r="884" spans="1:6" x14ac:dyDescent="0.3">
      <c r="A884" s="20"/>
      <c r="B884" s="17"/>
      <c r="C884" s="19"/>
      <c r="D884" s="17"/>
      <c r="E884" s="17"/>
      <c r="F884" s="18" t="str">
        <f>IF($B884="","",IFERROR(INDEX(Projects!$B$4:$B$503,MATCH($B884,Projects!$A$4:$A$503,0))&amp;"","Project not found"))</f>
        <v/>
      </c>
    </row>
    <row r="885" spans="1:6" x14ac:dyDescent="0.3">
      <c r="A885" s="20"/>
      <c r="B885" s="17"/>
      <c r="C885" s="19"/>
      <c r="D885" s="17"/>
      <c r="E885" s="17"/>
      <c r="F885" s="18" t="str">
        <f>IF($B885="","",IFERROR(INDEX(Projects!$B$4:$B$503,MATCH($B885,Projects!$A$4:$A$503,0))&amp;"","Project not found"))</f>
        <v/>
      </c>
    </row>
    <row r="886" spans="1:6" x14ac:dyDescent="0.3">
      <c r="A886" s="20"/>
      <c r="B886" s="17"/>
      <c r="C886" s="19"/>
      <c r="D886" s="17"/>
      <c r="E886" s="17"/>
      <c r="F886" s="18" t="str">
        <f>IF($B886="","",IFERROR(INDEX(Projects!$B$4:$B$503,MATCH($B886,Projects!$A$4:$A$503,0))&amp;"","Project not found"))</f>
        <v/>
      </c>
    </row>
    <row r="887" spans="1:6" x14ac:dyDescent="0.3">
      <c r="A887" s="20"/>
      <c r="B887" s="17"/>
      <c r="C887" s="19"/>
      <c r="D887" s="17"/>
      <c r="E887" s="17"/>
      <c r="F887" s="18" t="str">
        <f>IF($B887="","",IFERROR(INDEX(Projects!$B$4:$B$503,MATCH($B887,Projects!$A$4:$A$503,0))&amp;"","Project not found"))</f>
        <v/>
      </c>
    </row>
    <row r="888" spans="1:6" x14ac:dyDescent="0.3">
      <c r="A888" s="20"/>
      <c r="B888" s="17"/>
      <c r="C888" s="19"/>
      <c r="D888" s="17"/>
      <c r="E888" s="17"/>
      <c r="F888" s="18" t="str">
        <f>IF($B888="","",IFERROR(INDEX(Projects!$B$4:$B$503,MATCH($B888,Projects!$A$4:$A$503,0))&amp;"","Project not found"))</f>
        <v/>
      </c>
    </row>
    <row r="889" spans="1:6" x14ac:dyDescent="0.3">
      <c r="A889" s="20"/>
      <c r="B889" s="17"/>
      <c r="C889" s="19"/>
      <c r="D889" s="17"/>
      <c r="E889" s="17"/>
      <c r="F889" s="18" t="str">
        <f>IF($B889="","",IFERROR(INDEX(Projects!$B$4:$B$503,MATCH($B889,Projects!$A$4:$A$503,0))&amp;"","Project not found"))</f>
        <v/>
      </c>
    </row>
    <row r="890" spans="1:6" x14ac:dyDescent="0.3">
      <c r="A890" s="20"/>
      <c r="B890" s="17"/>
      <c r="C890" s="19"/>
      <c r="D890" s="17"/>
      <c r="E890" s="17"/>
      <c r="F890" s="18" t="str">
        <f>IF($B890="","",IFERROR(INDEX(Projects!$B$4:$B$503,MATCH($B890,Projects!$A$4:$A$503,0))&amp;"","Project not found"))</f>
        <v/>
      </c>
    </row>
    <row r="891" spans="1:6" x14ac:dyDescent="0.3">
      <c r="A891" s="20"/>
      <c r="B891" s="17"/>
      <c r="C891" s="19"/>
      <c r="D891" s="17"/>
      <c r="E891" s="17"/>
      <c r="F891" s="18" t="str">
        <f>IF($B891="","",IFERROR(INDEX(Projects!$B$4:$B$503,MATCH($B891,Projects!$A$4:$A$503,0))&amp;"","Project not found"))</f>
        <v/>
      </c>
    </row>
    <row r="892" spans="1:6" x14ac:dyDescent="0.3">
      <c r="A892" s="20"/>
      <c r="B892" s="17"/>
      <c r="C892" s="19"/>
      <c r="D892" s="17"/>
      <c r="E892" s="17"/>
      <c r="F892" s="18" t="str">
        <f>IF($B892="","",IFERROR(INDEX(Projects!$B$4:$B$503,MATCH($B892,Projects!$A$4:$A$503,0))&amp;"","Project not found"))</f>
        <v/>
      </c>
    </row>
    <row r="893" spans="1:6" x14ac:dyDescent="0.3">
      <c r="A893" s="20"/>
      <c r="B893" s="17"/>
      <c r="C893" s="19"/>
      <c r="D893" s="17"/>
      <c r="E893" s="17"/>
      <c r="F893" s="18" t="str">
        <f>IF($B893="","",IFERROR(INDEX(Projects!$B$4:$B$503,MATCH($B893,Projects!$A$4:$A$503,0))&amp;"","Project not found"))</f>
        <v/>
      </c>
    </row>
    <row r="894" spans="1:6" x14ac:dyDescent="0.3">
      <c r="A894" s="20"/>
      <c r="B894" s="17"/>
      <c r="C894" s="19"/>
      <c r="D894" s="17"/>
      <c r="E894" s="17"/>
      <c r="F894" s="18" t="str">
        <f>IF($B894="","",IFERROR(INDEX(Projects!$B$4:$B$503,MATCH($B894,Projects!$A$4:$A$503,0))&amp;"","Project not found"))</f>
        <v/>
      </c>
    </row>
    <row r="895" spans="1:6" x14ac:dyDescent="0.3">
      <c r="A895" s="20"/>
      <c r="B895" s="17"/>
      <c r="C895" s="19"/>
      <c r="D895" s="17"/>
      <c r="E895" s="17"/>
      <c r="F895" s="18" t="str">
        <f>IF($B895="","",IFERROR(INDEX(Projects!$B$4:$B$503,MATCH($B895,Projects!$A$4:$A$503,0))&amp;"","Project not found"))</f>
        <v/>
      </c>
    </row>
    <row r="896" spans="1:6" x14ac:dyDescent="0.3">
      <c r="A896" s="20"/>
      <c r="B896" s="17"/>
      <c r="C896" s="19"/>
      <c r="D896" s="17"/>
      <c r="E896" s="17"/>
      <c r="F896" s="18" t="str">
        <f>IF($B896="","",IFERROR(INDEX(Projects!$B$4:$B$503,MATCH($B896,Projects!$A$4:$A$503,0))&amp;"","Project not found"))</f>
        <v/>
      </c>
    </row>
    <row r="897" spans="1:6" x14ac:dyDescent="0.3">
      <c r="A897" s="20"/>
      <c r="B897" s="17"/>
      <c r="C897" s="19"/>
      <c r="D897" s="17"/>
      <c r="E897" s="17"/>
      <c r="F897" s="18" t="str">
        <f>IF($B897="","",IFERROR(INDEX(Projects!$B$4:$B$503,MATCH($B897,Projects!$A$4:$A$503,0))&amp;"","Project not found"))</f>
        <v/>
      </c>
    </row>
    <row r="898" spans="1:6" x14ac:dyDescent="0.3">
      <c r="A898" s="20"/>
      <c r="B898" s="17"/>
      <c r="C898" s="19"/>
      <c r="D898" s="17"/>
      <c r="E898" s="17"/>
      <c r="F898" s="18" t="str">
        <f>IF($B898="","",IFERROR(INDEX(Projects!$B$4:$B$503,MATCH($B898,Projects!$A$4:$A$503,0))&amp;"","Project not found"))</f>
        <v/>
      </c>
    </row>
    <row r="899" spans="1:6" x14ac:dyDescent="0.3">
      <c r="A899" s="20"/>
      <c r="B899" s="17"/>
      <c r="C899" s="19"/>
      <c r="D899" s="17"/>
      <c r="E899" s="17"/>
      <c r="F899" s="18" t="str">
        <f>IF($B899="","",IFERROR(INDEX(Projects!$B$4:$B$503,MATCH($B899,Projects!$A$4:$A$503,0))&amp;"","Project not found"))</f>
        <v/>
      </c>
    </row>
    <row r="900" spans="1:6" x14ac:dyDescent="0.3">
      <c r="A900" s="20"/>
      <c r="B900" s="17"/>
      <c r="C900" s="19"/>
      <c r="D900" s="17"/>
      <c r="E900" s="17"/>
      <c r="F900" s="18" t="str">
        <f>IF($B900="","",IFERROR(INDEX(Projects!$B$4:$B$503,MATCH($B900,Projects!$A$4:$A$503,0))&amp;"","Project not found"))</f>
        <v/>
      </c>
    </row>
    <row r="901" spans="1:6" x14ac:dyDescent="0.3">
      <c r="A901" s="20"/>
      <c r="B901" s="17"/>
      <c r="C901" s="19"/>
      <c r="D901" s="17"/>
      <c r="E901" s="17"/>
      <c r="F901" s="18" t="str">
        <f>IF($B901="","",IFERROR(INDEX(Projects!$B$4:$B$503,MATCH($B901,Projects!$A$4:$A$503,0))&amp;"","Project not found"))</f>
        <v/>
      </c>
    </row>
    <row r="902" spans="1:6" x14ac:dyDescent="0.3">
      <c r="A902" s="20"/>
      <c r="B902" s="17"/>
      <c r="C902" s="19"/>
      <c r="D902" s="17"/>
      <c r="E902" s="17"/>
      <c r="F902" s="18" t="str">
        <f>IF($B902="","",IFERROR(INDEX(Projects!$B$4:$B$503,MATCH($B902,Projects!$A$4:$A$503,0))&amp;"","Project not found"))</f>
        <v/>
      </c>
    </row>
    <row r="903" spans="1:6" x14ac:dyDescent="0.3">
      <c r="A903" s="20"/>
      <c r="B903" s="17"/>
      <c r="C903" s="19"/>
      <c r="D903" s="17"/>
      <c r="E903" s="17"/>
      <c r="F903" s="18" t="str">
        <f>IF($B903="","",IFERROR(INDEX(Projects!$B$4:$B$503,MATCH($B903,Projects!$A$4:$A$503,0))&amp;"","Project not found"))</f>
        <v/>
      </c>
    </row>
    <row r="904" spans="1:6" x14ac:dyDescent="0.3">
      <c r="A904" s="20"/>
      <c r="B904" s="17"/>
      <c r="C904" s="19"/>
      <c r="D904" s="17"/>
      <c r="E904" s="17"/>
      <c r="F904" s="18" t="str">
        <f>IF($B904="","",IFERROR(INDEX(Projects!$B$4:$B$503,MATCH($B904,Projects!$A$4:$A$503,0))&amp;"","Project not found"))</f>
        <v/>
      </c>
    </row>
    <row r="905" spans="1:6" x14ac:dyDescent="0.3">
      <c r="A905" s="20"/>
      <c r="B905" s="17"/>
      <c r="C905" s="19"/>
      <c r="D905" s="17"/>
      <c r="E905" s="17"/>
      <c r="F905" s="18" t="str">
        <f>IF($B905="","",IFERROR(INDEX(Projects!$B$4:$B$503,MATCH($B905,Projects!$A$4:$A$503,0))&amp;"","Project not found"))</f>
        <v/>
      </c>
    </row>
    <row r="906" spans="1:6" x14ac:dyDescent="0.3">
      <c r="A906" s="20"/>
      <c r="B906" s="17"/>
      <c r="C906" s="19"/>
      <c r="D906" s="17"/>
      <c r="E906" s="17"/>
      <c r="F906" s="18" t="str">
        <f>IF($B906="","",IFERROR(INDEX(Projects!$B$4:$B$503,MATCH($B906,Projects!$A$4:$A$503,0))&amp;"","Project not found"))</f>
        <v/>
      </c>
    </row>
    <row r="907" spans="1:6" x14ac:dyDescent="0.3">
      <c r="A907" s="20"/>
      <c r="B907" s="17"/>
      <c r="C907" s="19"/>
      <c r="D907" s="17"/>
      <c r="E907" s="17"/>
      <c r="F907" s="18" t="str">
        <f>IF($B907="","",IFERROR(INDEX(Projects!$B$4:$B$503,MATCH($B907,Projects!$A$4:$A$503,0))&amp;"","Project not found"))</f>
        <v/>
      </c>
    </row>
    <row r="908" spans="1:6" x14ac:dyDescent="0.3">
      <c r="A908" s="20"/>
      <c r="B908" s="17"/>
      <c r="C908" s="19"/>
      <c r="D908" s="17"/>
      <c r="E908" s="17"/>
      <c r="F908" s="18" t="str">
        <f>IF($B908="","",IFERROR(INDEX(Projects!$B$4:$B$503,MATCH($B908,Projects!$A$4:$A$503,0))&amp;"","Project not found"))</f>
        <v/>
      </c>
    </row>
    <row r="909" spans="1:6" x14ac:dyDescent="0.3">
      <c r="A909" s="20"/>
      <c r="B909" s="17"/>
      <c r="C909" s="19"/>
      <c r="D909" s="17"/>
      <c r="E909" s="17"/>
      <c r="F909" s="18" t="str">
        <f>IF($B909="","",IFERROR(INDEX(Projects!$B$4:$B$503,MATCH($B909,Projects!$A$4:$A$503,0))&amp;"","Project not found"))</f>
        <v/>
      </c>
    </row>
    <row r="910" spans="1:6" x14ac:dyDescent="0.3">
      <c r="A910" s="20"/>
      <c r="B910" s="17"/>
      <c r="C910" s="19"/>
      <c r="D910" s="17"/>
      <c r="E910" s="17"/>
      <c r="F910" s="18" t="str">
        <f>IF($B910="","",IFERROR(INDEX(Projects!$B$4:$B$503,MATCH($B910,Projects!$A$4:$A$503,0))&amp;"","Project not found"))</f>
        <v/>
      </c>
    </row>
    <row r="911" spans="1:6" x14ac:dyDescent="0.3">
      <c r="A911" s="20"/>
      <c r="B911" s="17"/>
      <c r="C911" s="19"/>
      <c r="D911" s="17"/>
      <c r="E911" s="17"/>
      <c r="F911" s="18" t="str">
        <f>IF($B911="","",IFERROR(INDEX(Projects!$B$4:$B$503,MATCH($B911,Projects!$A$4:$A$503,0))&amp;"","Project not found"))</f>
        <v/>
      </c>
    </row>
    <row r="912" spans="1:6" x14ac:dyDescent="0.3">
      <c r="A912" s="20"/>
      <c r="B912" s="17"/>
      <c r="C912" s="19"/>
      <c r="D912" s="17"/>
      <c r="E912" s="17"/>
      <c r="F912" s="18" t="str">
        <f>IF($B912="","",IFERROR(INDEX(Projects!$B$4:$B$503,MATCH($B912,Projects!$A$4:$A$503,0))&amp;"","Project not found"))</f>
        <v/>
      </c>
    </row>
    <row r="913" spans="1:6" x14ac:dyDescent="0.3">
      <c r="A913" s="20"/>
      <c r="B913" s="17"/>
      <c r="C913" s="19"/>
      <c r="D913" s="17"/>
      <c r="E913" s="17"/>
      <c r="F913" s="18" t="str">
        <f>IF($B913="","",IFERROR(INDEX(Projects!$B$4:$B$503,MATCH($B913,Projects!$A$4:$A$503,0))&amp;"","Project not found"))</f>
        <v/>
      </c>
    </row>
    <row r="914" spans="1:6" x14ac:dyDescent="0.3">
      <c r="A914" s="20"/>
      <c r="B914" s="17"/>
      <c r="C914" s="19"/>
      <c r="D914" s="17"/>
      <c r="E914" s="17"/>
      <c r="F914" s="18" t="str">
        <f>IF($B914="","",IFERROR(INDEX(Projects!$B$4:$B$503,MATCH($B914,Projects!$A$4:$A$503,0))&amp;"","Project not found"))</f>
        <v/>
      </c>
    </row>
    <row r="915" spans="1:6" x14ac:dyDescent="0.3">
      <c r="A915" s="20"/>
      <c r="B915" s="17"/>
      <c r="C915" s="19"/>
      <c r="D915" s="17"/>
      <c r="E915" s="17"/>
      <c r="F915" s="18" t="str">
        <f>IF($B915="","",IFERROR(INDEX(Projects!$B$4:$B$503,MATCH($B915,Projects!$A$4:$A$503,0))&amp;"","Project not found"))</f>
        <v/>
      </c>
    </row>
    <row r="916" spans="1:6" x14ac:dyDescent="0.3">
      <c r="A916" s="20"/>
      <c r="B916" s="17"/>
      <c r="C916" s="19"/>
      <c r="D916" s="17"/>
      <c r="E916" s="17"/>
      <c r="F916" s="18" t="str">
        <f>IF($B916="","",IFERROR(INDEX(Projects!$B$4:$B$503,MATCH($B916,Projects!$A$4:$A$503,0))&amp;"","Project not found"))</f>
        <v/>
      </c>
    </row>
    <row r="917" spans="1:6" x14ac:dyDescent="0.3">
      <c r="A917" s="20"/>
      <c r="B917" s="17"/>
      <c r="C917" s="19"/>
      <c r="D917" s="17"/>
      <c r="E917" s="17"/>
      <c r="F917" s="18" t="str">
        <f>IF($B917="","",IFERROR(INDEX(Projects!$B$4:$B$503,MATCH($B917,Projects!$A$4:$A$503,0))&amp;"","Project not found"))</f>
        <v/>
      </c>
    </row>
    <row r="918" spans="1:6" x14ac:dyDescent="0.3">
      <c r="A918" s="20"/>
      <c r="B918" s="17"/>
      <c r="C918" s="19"/>
      <c r="D918" s="17"/>
      <c r="E918" s="17"/>
      <c r="F918" s="18" t="str">
        <f>IF($B918="","",IFERROR(INDEX(Projects!$B$4:$B$503,MATCH($B918,Projects!$A$4:$A$503,0))&amp;"","Project not found"))</f>
        <v/>
      </c>
    </row>
    <row r="919" spans="1:6" x14ac:dyDescent="0.3">
      <c r="A919" s="20"/>
      <c r="B919" s="17"/>
      <c r="C919" s="19"/>
      <c r="D919" s="17"/>
      <c r="E919" s="17"/>
      <c r="F919" s="18" t="str">
        <f>IF($B919="","",IFERROR(INDEX(Projects!$B$4:$B$503,MATCH($B919,Projects!$A$4:$A$503,0))&amp;"","Project not found"))</f>
        <v/>
      </c>
    </row>
    <row r="920" spans="1:6" x14ac:dyDescent="0.3">
      <c r="A920" s="20"/>
      <c r="B920" s="17"/>
      <c r="C920" s="19"/>
      <c r="D920" s="17"/>
      <c r="E920" s="17"/>
      <c r="F920" s="18" t="str">
        <f>IF($B920="","",IFERROR(INDEX(Projects!$B$4:$B$503,MATCH($B920,Projects!$A$4:$A$503,0))&amp;"","Project not found"))</f>
        <v/>
      </c>
    </row>
    <row r="921" spans="1:6" x14ac:dyDescent="0.3">
      <c r="A921" s="20"/>
      <c r="B921" s="17"/>
      <c r="C921" s="19"/>
      <c r="D921" s="17"/>
      <c r="E921" s="17"/>
      <c r="F921" s="18" t="str">
        <f>IF($B921="","",IFERROR(INDEX(Projects!$B$4:$B$503,MATCH($B921,Projects!$A$4:$A$503,0))&amp;"","Project not found"))</f>
        <v/>
      </c>
    </row>
    <row r="922" spans="1:6" x14ac:dyDescent="0.3">
      <c r="A922" s="20"/>
      <c r="B922" s="17"/>
      <c r="C922" s="19"/>
      <c r="D922" s="17"/>
      <c r="E922" s="17"/>
      <c r="F922" s="18" t="str">
        <f>IF($B922="","",IFERROR(INDEX(Projects!$B$4:$B$503,MATCH($B922,Projects!$A$4:$A$503,0))&amp;"","Project not found"))</f>
        <v/>
      </c>
    </row>
    <row r="923" spans="1:6" x14ac:dyDescent="0.3">
      <c r="A923" s="20"/>
      <c r="B923" s="17"/>
      <c r="C923" s="19"/>
      <c r="D923" s="17"/>
      <c r="E923" s="17"/>
      <c r="F923" s="18" t="str">
        <f>IF($B923="","",IFERROR(INDEX(Projects!$B$4:$B$503,MATCH($B923,Projects!$A$4:$A$503,0))&amp;"","Project not found"))</f>
        <v/>
      </c>
    </row>
    <row r="924" spans="1:6" x14ac:dyDescent="0.3">
      <c r="A924" s="20"/>
      <c r="B924" s="17"/>
      <c r="C924" s="19"/>
      <c r="D924" s="17"/>
      <c r="E924" s="17"/>
      <c r="F924" s="18" t="str">
        <f>IF($B924="","",IFERROR(INDEX(Projects!$B$4:$B$503,MATCH($B924,Projects!$A$4:$A$503,0))&amp;"","Project not found"))</f>
        <v/>
      </c>
    </row>
    <row r="925" spans="1:6" x14ac:dyDescent="0.3">
      <c r="A925" s="20"/>
      <c r="B925" s="17"/>
      <c r="C925" s="19"/>
      <c r="D925" s="17"/>
      <c r="E925" s="17"/>
      <c r="F925" s="18" t="str">
        <f>IF($B925="","",IFERROR(INDEX(Projects!$B$4:$B$503,MATCH($B925,Projects!$A$4:$A$503,0))&amp;"","Project not found"))</f>
        <v/>
      </c>
    </row>
    <row r="926" spans="1:6" x14ac:dyDescent="0.3">
      <c r="A926" s="20"/>
      <c r="B926" s="17"/>
      <c r="C926" s="19"/>
      <c r="D926" s="17"/>
      <c r="E926" s="17"/>
      <c r="F926" s="18" t="str">
        <f>IF($B926="","",IFERROR(INDEX(Projects!$B$4:$B$503,MATCH($B926,Projects!$A$4:$A$503,0))&amp;"","Project not found"))</f>
        <v/>
      </c>
    </row>
    <row r="927" spans="1:6" x14ac:dyDescent="0.3">
      <c r="A927" s="20"/>
      <c r="B927" s="17"/>
      <c r="C927" s="19"/>
      <c r="D927" s="17"/>
      <c r="E927" s="17"/>
      <c r="F927" s="18" t="str">
        <f>IF($B927="","",IFERROR(INDEX(Projects!$B$4:$B$503,MATCH($B927,Projects!$A$4:$A$503,0))&amp;"","Project not found"))</f>
        <v/>
      </c>
    </row>
    <row r="928" spans="1:6" x14ac:dyDescent="0.3">
      <c r="A928" s="20"/>
      <c r="B928" s="17"/>
      <c r="C928" s="19"/>
      <c r="D928" s="17"/>
      <c r="E928" s="17"/>
      <c r="F928" s="18" t="str">
        <f>IF($B928="","",IFERROR(INDEX(Projects!$B$4:$B$503,MATCH($B928,Projects!$A$4:$A$503,0))&amp;"","Project not found"))</f>
        <v/>
      </c>
    </row>
    <row r="929" spans="1:6" x14ac:dyDescent="0.3">
      <c r="A929" s="20"/>
      <c r="B929" s="17"/>
      <c r="C929" s="19"/>
      <c r="D929" s="17"/>
      <c r="E929" s="17"/>
      <c r="F929" s="18" t="str">
        <f>IF($B929="","",IFERROR(INDEX(Projects!$B$4:$B$503,MATCH($B929,Projects!$A$4:$A$503,0))&amp;"","Project not found"))</f>
        <v/>
      </c>
    </row>
    <row r="930" spans="1:6" x14ac:dyDescent="0.3">
      <c r="A930" s="20"/>
      <c r="B930" s="17"/>
      <c r="C930" s="19"/>
      <c r="D930" s="17"/>
      <c r="E930" s="17"/>
      <c r="F930" s="18" t="str">
        <f>IF($B930="","",IFERROR(INDEX(Projects!$B$4:$B$503,MATCH($B930,Projects!$A$4:$A$503,0))&amp;"","Project not found"))</f>
        <v/>
      </c>
    </row>
    <row r="931" spans="1:6" x14ac:dyDescent="0.3">
      <c r="A931" s="20"/>
      <c r="B931" s="17"/>
      <c r="C931" s="19"/>
      <c r="D931" s="17"/>
      <c r="E931" s="17"/>
      <c r="F931" s="18" t="str">
        <f>IF($B931="","",IFERROR(INDEX(Projects!$B$4:$B$503,MATCH($B931,Projects!$A$4:$A$503,0))&amp;"","Project not found"))</f>
        <v/>
      </c>
    </row>
    <row r="932" spans="1:6" x14ac:dyDescent="0.3">
      <c r="A932" s="20"/>
      <c r="B932" s="17"/>
      <c r="C932" s="19"/>
      <c r="D932" s="17"/>
      <c r="E932" s="17"/>
      <c r="F932" s="18" t="str">
        <f>IF($B932="","",IFERROR(INDEX(Projects!$B$4:$B$503,MATCH($B932,Projects!$A$4:$A$503,0))&amp;"","Project not found"))</f>
        <v/>
      </c>
    </row>
    <row r="933" spans="1:6" x14ac:dyDescent="0.3">
      <c r="A933" s="20"/>
      <c r="B933" s="17"/>
      <c r="C933" s="19"/>
      <c r="D933" s="17"/>
      <c r="E933" s="17"/>
      <c r="F933" s="18" t="str">
        <f>IF($B933="","",IFERROR(INDEX(Projects!$B$4:$B$503,MATCH($B933,Projects!$A$4:$A$503,0))&amp;"","Project not found"))</f>
        <v/>
      </c>
    </row>
    <row r="934" spans="1:6" x14ac:dyDescent="0.3">
      <c r="A934" s="20"/>
      <c r="B934" s="17"/>
      <c r="C934" s="19"/>
      <c r="D934" s="17"/>
      <c r="E934" s="17"/>
      <c r="F934" s="18" t="str">
        <f>IF($B934="","",IFERROR(INDEX(Projects!$B$4:$B$503,MATCH($B934,Projects!$A$4:$A$503,0))&amp;"","Project not found"))</f>
        <v/>
      </c>
    </row>
    <row r="935" spans="1:6" x14ac:dyDescent="0.3">
      <c r="A935" s="20"/>
      <c r="B935" s="17"/>
      <c r="C935" s="19"/>
      <c r="D935" s="17"/>
      <c r="E935" s="17"/>
      <c r="F935" s="18" t="str">
        <f>IF($B935="","",IFERROR(INDEX(Projects!$B$4:$B$503,MATCH($B935,Projects!$A$4:$A$503,0))&amp;"","Project not found"))</f>
        <v/>
      </c>
    </row>
    <row r="936" spans="1:6" x14ac:dyDescent="0.3">
      <c r="A936" s="20"/>
      <c r="B936" s="17"/>
      <c r="C936" s="19"/>
      <c r="D936" s="17"/>
      <c r="E936" s="17"/>
      <c r="F936" s="18" t="str">
        <f>IF($B936="","",IFERROR(INDEX(Projects!$B$4:$B$503,MATCH($B936,Projects!$A$4:$A$503,0))&amp;"","Project not found"))</f>
        <v/>
      </c>
    </row>
    <row r="937" spans="1:6" x14ac:dyDescent="0.3">
      <c r="A937" s="20"/>
      <c r="B937" s="17"/>
      <c r="C937" s="19"/>
      <c r="D937" s="17"/>
      <c r="E937" s="17"/>
      <c r="F937" s="18" t="str">
        <f>IF($B937="","",IFERROR(INDEX(Projects!$B$4:$B$503,MATCH($B937,Projects!$A$4:$A$503,0))&amp;"","Project not found"))</f>
        <v/>
      </c>
    </row>
    <row r="938" spans="1:6" x14ac:dyDescent="0.3">
      <c r="A938" s="20"/>
      <c r="B938" s="17"/>
      <c r="C938" s="19"/>
      <c r="D938" s="17"/>
      <c r="E938" s="17"/>
      <c r="F938" s="18" t="str">
        <f>IF($B938="","",IFERROR(INDEX(Projects!$B$4:$B$503,MATCH($B938,Projects!$A$4:$A$503,0))&amp;"","Project not found"))</f>
        <v/>
      </c>
    </row>
    <row r="939" spans="1:6" x14ac:dyDescent="0.3">
      <c r="A939" s="20"/>
      <c r="B939" s="17"/>
      <c r="C939" s="19"/>
      <c r="D939" s="17"/>
      <c r="E939" s="17"/>
      <c r="F939" s="18" t="str">
        <f>IF($B939="","",IFERROR(INDEX(Projects!$B$4:$B$503,MATCH($B939,Projects!$A$4:$A$503,0))&amp;"","Project not found"))</f>
        <v/>
      </c>
    </row>
    <row r="940" spans="1:6" x14ac:dyDescent="0.3">
      <c r="A940" s="20"/>
      <c r="B940" s="17"/>
      <c r="C940" s="19"/>
      <c r="D940" s="17"/>
      <c r="E940" s="17"/>
      <c r="F940" s="18" t="str">
        <f>IF($B940="","",IFERROR(INDEX(Projects!$B$4:$B$503,MATCH($B940,Projects!$A$4:$A$503,0))&amp;"","Project not found"))</f>
        <v/>
      </c>
    </row>
    <row r="941" spans="1:6" x14ac:dyDescent="0.3">
      <c r="A941" s="20"/>
      <c r="B941" s="17"/>
      <c r="C941" s="19"/>
      <c r="D941" s="17"/>
      <c r="E941" s="17"/>
      <c r="F941" s="18" t="str">
        <f>IF($B941="","",IFERROR(INDEX(Projects!$B$4:$B$503,MATCH($B941,Projects!$A$4:$A$503,0))&amp;"","Project not found"))</f>
        <v/>
      </c>
    </row>
    <row r="942" spans="1:6" x14ac:dyDescent="0.3">
      <c r="A942" s="20"/>
      <c r="B942" s="17"/>
      <c r="C942" s="19"/>
      <c r="D942" s="17"/>
      <c r="E942" s="17"/>
      <c r="F942" s="18" t="str">
        <f>IF($B942="","",IFERROR(INDEX(Projects!$B$4:$B$503,MATCH($B942,Projects!$A$4:$A$503,0))&amp;"","Project not found"))</f>
        <v/>
      </c>
    </row>
    <row r="943" spans="1:6" x14ac:dyDescent="0.3">
      <c r="A943" s="20"/>
      <c r="B943" s="17"/>
      <c r="C943" s="19"/>
      <c r="D943" s="17"/>
      <c r="E943" s="17"/>
      <c r="F943" s="18" t="str">
        <f>IF($B943="","",IFERROR(INDEX(Projects!$B$4:$B$503,MATCH($B943,Projects!$A$4:$A$503,0))&amp;"","Project not found"))</f>
        <v/>
      </c>
    </row>
    <row r="944" spans="1:6" x14ac:dyDescent="0.3">
      <c r="A944" s="20"/>
      <c r="B944" s="17"/>
      <c r="C944" s="19"/>
      <c r="D944" s="17"/>
      <c r="E944" s="17"/>
      <c r="F944" s="18" t="str">
        <f>IF($B944="","",IFERROR(INDEX(Projects!$B$4:$B$503,MATCH($B944,Projects!$A$4:$A$503,0))&amp;"","Project not found"))</f>
        <v/>
      </c>
    </row>
    <row r="945" spans="1:6" x14ac:dyDescent="0.3">
      <c r="A945" s="20"/>
      <c r="B945" s="17"/>
      <c r="C945" s="19"/>
      <c r="D945" s="17"/>
      <c r="E945" s="17"/>
      <c r="F945" s="18" t="str">
        <f>IF($B945="","",IFERROR(INDEX(Projects!$B$4:$B$503,MATCH($B945,Projects!$A$4:$A$503,0))&amp;"","Project not found"))</f>
        <v/>
      </c>
    </row>
    <row r="946" spans="1:6" x14ac:dyDescent="0.3">
      <c r="A946" s="20"/>
      <c r="B946" s="17"/>
      <c r="C946" s="19"/>
      <c r="D946" s="17"/>
      <c r="E946" s="17"/>
      <c r="F946" s="18" t="str">
        <f>IF($B946="","",IFERROR(INDEX(Projects!$B$4:$B$503,MATCH($B946,Projects!$A$4:$A$503,0))&amp;"","Project not found"))</f>
        <v/>
      </c>
    </row>
    <row r="947" spans="1:6" x14ac:dyDescent="0.3">
      <c r="A947" s="20"/>
      <c r="B947" s="17"/>
      <c r="C947" s="19"/>
      <c r="D947" s="17"/>
      <c r="E947" s="17"/>
      <c r="F947" s="18" t="str">
        <f>IF($B947="","",IFERROR(INDEX(Projects!$B$4:$B$503,MATCH($B947,Projects!$A$4:$A$503,0))&amp;"","Project not found"))</f>
        <v/>
      </c>
    </row>
    <row r="948" spans="1:6" x14ac:dyDescent="0.3">
      <c r="A948" s="20"/>
      <c r="B948" s="17"/>
      <c r="C948" s="19"/>
      <c r="D948" s="17"/>
      <c r="E948" s="17"/>
      <c r="F948" s="18" t="str">
        <f>IF($B948="","",IFERROR(INDEX(Projects!$B$4:$B$503,MATCH($B948,Projects!$A$4:$A$503,0))&amp;"","Project not found"))</f>
        <v/>
      </c>
    </row>
    <row r="949" spans="1:6" x14ac:dyDescent="0.3">
      <c r="A949" s="20"/>
      <c r="B949" s="17"/>
      <c r="C949" s="19"/>
      <c r="D949" s="17"/>
      <c r="E949" s="17"/>
      <c r="F949" s="18" t="str">
        <f>IF($B949="","",IFERROR(INDEX(Projects!$B$4:$B$503,MATCH($B949,Projects!$A$4:$A$503,0))&amp;"","Project not found"))</f>
        <v/>
      </c>
    </row>
    <row r="950" spans="1:6" x14ac:dyDescent="0.3">
      <c r="A950" s="20"/>
      <c r="B950" s="17"/>
      <c r="C950" s="19"/>
      <c r="D950" s="17"/>
      <c r="E950" s="17"/>
      <c r="F950" s="18" t="str">
        <f>IF($B950="","",IFERROR(INDEX(Projects!$B$4:$B$503,MATCH($B950,Projects!$A$4:$A$503,0))&amp;"","Project not found"))</f>
        <v/>
      </c>
    </row>
    <row r="951" spans="1:6" x14ac:dyDescent="0.3">
      <c r="A951" s="20"/>
      <c r="B951" s="17"/>
      <c r="C951" s="19"/>
      <c r="D951" s="17"/>
      <c r="E951" s="17"/>
      <c r="F951" s="18" t="str">
        <f>IF($B951="","",IFERROR(INDEX(Projects!$B$4:$B$503,MATCH($B951,Projects!$A$4:$A$503,0))&amp;"","Project not found"))</f>
        <v/>
      </c>
    </row>
    <row r="952" spans="1:6" x14ac:dyDescent="0.3">
      <c r="A952" s="20"/>
      <c r="B952" s="17"/>
      <c r="C952" s="19"/>
      <c r="D952" s="17"/>
      <c r="E952" s="17"/>
      <c r="F952" s="18" t="str">
        <f>IF($B952="","",IFERROR(INDEX(Projects!$B$4:$B$503,MATCH($B952,Projects!$A$4:$A$503,0))&amp;"","Project not found"))</f>
        <v/>
      </c>
    </row>
    <row r="953" spans="1:6" x14ac:dyDescent="0.3">
      <c r="A953" s="20"/>
      <c r="B953" s="17"/>
      <c r="C953" s="19"/>
      <c r="D953" s="17"/>
      <c r="E953" s="17"/>
      <c r="F953" s="18" t="str">
        <f>IF($B953="","",IFERROR(INDEX(Projects!$B$4:$B$503,MATCH($B953,Projects!$A$4:$A$503,0))&amp;"","Project not found"))</f>
        <v/>
      </c>
    </row>
    <row r="954" spans="1:6" x14ac:dyDescent="0.3">
      <c r="A954" s="20"/>
      <c r="B954" s="17"/>
      <c r="C954" s="19"/>
      <c r="D954" s="17"/>
      <c r="E954" s="17"/>
      <c r="F954" s="18" t="str">
        <f>IF($B954="","",IFERROR(INDEX(Projects!$B$4:$B$503,MATCH($B954,Projects!$A$4:$A$503,0))&amp;"","Project not found"))</f>
        <v/>
      </c>
    </row>
    <row r="955" spans="1:6" x14ac:dyDescent="0.3">
      <c r="A955" s="20"/>
      <c r="B955" s="17"/>
      <c r="C955" s="19"/>
      <c r="D955" s="17"/>
      <c r="E955" s="17"/>
      <c r="F955" s="18" t="str">
        <f>IF($B955="","",IFERROR(INDEX(Projects!$B$4:$B$503,MATCH($B955,Projects!$A$4:$A$503,0))&amp;"","Project not found"))</f>
        <v/>
      </c>
    </row>
    <row r="956" spans="1:6" x14ac:dyDescent="0.3">
      <c r="A956" s="20"/>
      <c r="B956" s="17"/>
      <c r="C956" s="19"/>
      <c r="D956" s="17"/>
      <c r="E956" s="17"/>
      <c r="F956" s="18" t="str">
        <f>IF($B956="","",IFERROR(INDEX(Projects!$B$4:$B$503,MATCH($B956,Projects!$A$4:$A$503,0))&amp;"","Project not found"))</f>
        <v/>
      </c>
    </row>
    <row r="957" spans="1:6" x14ac:dyDescent="0.3">
      <c r="A957" s="20"/>
      <c r="B957" s="17"/>
      <c r="C957" s="19"/>
      <c r="D957" s="17"/>
      <c r="E957" s="17"/>
      <c r="F957" s="18" t="str">
        <f>IF($B957="","",IFERROR(INDEX(Projects!$B$4:$B$503,MATCH($B957,Projects!$A$4:$A$503,0))&amp;"","Project not found"))</f>
        <v/>
      </c>
    </row>
    <row r="958" spans="1:6" x14ac:dyDescent="0.3">
      <c r="A958" s="20"/>
      <c r="B958" s="17"/>
      <c r="C958" s="19"/>
      <c r="D958" s="17"/>
      <c r="E958" s="17"/>
      <c r="F958" s="18" t="str">
        <f>IF($B958="","",IFERROR(INDEX(Projects!$B$4:$B$503,MATCH($B958,Projects!$A$4:$A$503,0))&amp;"","Project not found"))</f>
        <v/>
      </c>
    </row>
    <row r="959" spans="1:6" x14ac:dyDescent="0.3">
      <c r="A959" s="20"/>
      <c r="B959" s="17"/>
      <c r="C959" s="19"/>
      <c r="D959" s="17"/>
      <c r="E959" s="17"/>
      <c r="F959" s="18" t="str">
        <f>IF($B959="","",IFERROR(INDEX(Projects!$B$4:$B$503,MATCH($B959,Projects!$A$4:$A$503,0))&amp;"","Project not found"))</f>
        <v/>
      </c>
    </row>
    <row r="960" spans="1:6" x14ac:dyDescent="0.3">
      <c r="A960" s="20"/>
      <c r="B960" s="17"/>
      <c r="C960" s="19"/>
      <c r="D960" s="17"/>
      <c r="E960" s="17"/>
      <c r="F960" s="18" t="str">
        <f>IF($B960="","",IFERROR(INDEX(Projects!$B$4:$B$503,MATCH($B960,Projects!$A$4:$A$503,0))&amp;"","Project not found"))</f>
        <v/>
      </c>
    </row>
    <row r="961" spans="1:6" x14ac:dyDescent="0.3">
      <c r="A961" s="20"/>
      <c r="B961" s="17"/>
      <c r="C961" s="19"/>
      <c r="D961" s="17"/>
      <c r="E961" s="17"/>
      <c r="F961" s="18" t="str">
        <f>IF($B961="","",IFERROR(INDEX(Projects!$B$4:$B$503,MATCH($B961,Projects!$A$4:$A$503,0))&amp;"","Project not found"))</f>
        <v/>
      </c>
    </row>
    <row r="962" spans="1:6" x14ac:dyDescent="0.3">
      <c r="A962" s="20"/>
      <c r="B962" s="17"/>
      <c r="C962" s="19"/>
      <c r="D962" s="17"/>
      <c r="E962" s="17"/>
      <c r="F962" s="18" t="str">
        <f>IF($B962="","",IFERROR(INDEX(Projects!$B$4:$B$503,MATCH($B962,Projects!$A$4:$A$503,0))&amp;"","Project not found"))</f>
        <v/>
      </c>
    </row>
    <row r="963" spans="1:6" x14ac:dyDescent="0.3">
      <c r="A963" s="20"/>
      <c r="B963" s="17"/>
      <c r="C963" s="19"/>
      <c r="D963" s="17"/>
      <c r="E963" s="17"/>
      <c r="F963" s="18" t="str">
        <f>IF($B963="","",IFERROR(INDEX(Projects!$B$4:$B$503,MATCH($B963,Projects!$A$4:$A$503,0))&amp;"","Project not found"))</f>
        <v/>
      </c>
    </row>
    <row r="964" spans="1:6" x14ac:dyDescent="0.3">
      <c r="A964" s="20"/>
      <c r="B964" s="17"/>
      <c r="C964" s="19"/>
      <c r="D964" s="17"/>
      <c r="E964" s="17"/>
      <c r="F964" s="18" t="str">
        <f>IF($B964="","",IFERROR(INDEX(Projects!$B$4:$B$503,MATCH($B964,Projects!$A$4:$A$503,0))&amp;"","Project not found"))</f>
        <v/>
      </c>
    </row>
    <row r="965" spans="1:6" x14ac:dyDescent="0.3">
      <c r="A965" s="20"/>
      <c r="B965" s="17"/>
      <c r="C965" s="19"/>
      <c r="D965" s="17"/>
      <c r="E965" s="17"/>
      <c r="F965" s="18" t="str">
        <f>IF($B965="","",IFERROR(INDEX(Projects!$B$4:$B$503,MATCH($B965,Projects!$A$4:$A$503,0))&amp;"","Project not found"))</f>
        <v/>
      </c>
    </row>
    <row r="966" spans="1:6" x14ac:dyDescent="0.3">
      <c r="A966" s="20"/>
      <c r="B966" s="17"/>
      <c r="C966" s="19"/>
      <c r="D966" s="17"/>
      <c r="E966" s="17"/>
      <c r="F966" s="18" t="str">
        <f>IF($B966="","",IFERROR(INDEX(Projects!$B$4:$B$503,MATCH($B966,Projects!$A$4:$A$503,0))&amp;"","Project not found"))</f>
        <v/>
      </c>
    </row>
    <row r="967" spans="1:6" x14ac:dyDescent="0.3">
      <c r="A967" s="20"/>
      <c r="B967" s="17"/>
      <c r="C967" s="19"/>
      <c r="D967" s="17"/>
      <c r="E967" s="17"/>
      <c r="F967" s="18" t="str">
        <f>IF($B967="","",IFERROR(INDEX(Projects!$B$4:$B$503,MATCH($B967,Projects!$A$4:$A$503,0))&amp;"","Project not found"))</f>
        <v/>
      </c>
    </row>
    <row r="968" spans="1:6" x14ac:dyDescent="0.3">
      <c r="A968" s="20"/>
      <c r="B968" s="17"/>
      <c r="C968" s="19"/>
      <c r="D968" s="17"/>
      <c r="E968" s="17"/>
      <c r="F968" s="18" t="str">
        <f>IF($B968="","",IFERROR(INDEX(Projects!$B$4:$B$503,MATCH($B968,Projects!$A$4:$A$503,0))&amp;"","Project not found"))</f>
        <v/>
      </c>
    </row>
    <row r="969" spans="1:6" x14ac:dyDescent="0.3">
      <c r="A969" s="20"/>
      <c r="B969" s="17"/>
      <c r="C969" s="19"/>
      <c r="D969" s="17"/>
      <c r="E969" s="17"/>
      <c r="F969" s="18" t="str">
        <f>IF($B969="","",IFERROR(INDEX(Projects!$B$4:$B$503,MATCH($B969,Projects!$A$4:$A$503,0))&amp;"","Project not found"))</f>
        <v/>
      </c>
    </row>
    <row r="970" spans="1:6" x14ac:dyDescent="0.3">
      <c r="A970" s="20"/>
      <c r="B970" s="17"/>
      <c r="C970" s="19"/>
      <c r="D970" s="17"/>
      <c r="E970" s="17"/>
      <c r="F970" s="18" t="str">
        <f>IF($B970="","",IFERROR(INDEX(Projects!$B$4:$B$503,MATCH($B970,Projects!$A$4:$A$503,0))&amp;"","Project not found"))</f>
        <v/>
      </c>
    </row>
    <row r="971" spans="1:6" x14ac:dyDescent="0.3">
      <c r="A971" s="20"/>
      <c r="B971" s="17"/>
      <c r="C971" s="19"/>
      <c r="D971" s="17"/>
      <c r="E971" s="17"/>
      <c r="F971" s="18" t="str">
        <f>IF($B971="","",IFERROR(INDEX(Projects!$B$4:$B$503,MATCH($B971,Projects!$A$4:$A$503,0))&amp;"","Project not found"))</f>
        <v/>
      </c>
    </row>
    <row r="972" spans="1:6" x14ac:dyDescent="0.3">
      <c r="A972" s="20"/>
      <c r="B972" s="17"/>
      <c r="C972" s="19"/>
      <c r="D972" s="17"/>
      <c r="E972" s="17"/>
      <c r="F972" s="18" t="str">
        <f>IF($B972="","",IFERROR(INDEX(Projects!$B$4:$B$503,MATCH($B972,Projects!$A$4:$A$503,0))&amp;"","Project not found"))</f>
        <v/>
      </c>
    </row>
    <row r="973" spans="1:6" x14ac:dyDescent="0.3">
      <c r="A973" s="20"/>
      <c r="B973" s="17"/>
      <c r="C973" s="19"/>
      <c r="D973" s="17"/>
      <c r="E973" s="17"/>
      <c r="F973" s="18" t="str">
        <f>IF($B973="","",IFERROR(INDEX(Projects!$B$4:$B$503,MATCH($B973,Projects!$A$4:$A$503,0))&amp;"","Project not found"))</f>
        <v/>
      </c>
    </row>
    <row r="974" spans="1:6" x14ac:dyDescent="0.3">
      <c r="A974" s="20"/>
      <c r="B974" s="17"/>
      <c r="C974" s="19"/>
      <c r="D974" s="17"/>
      <c r="E974" s="17"/>
      <c r="F974" s="18" t="str">
        <f>IF($B974="","",IFERROR(INDEX(Projects!$B$4:$B$503,MATCH($B974,Projects!$A$4:$A$503,0))&amp;"","Project not found"))</f>
        <v/>
      </c>
    </row>
    <row r="975" spans="1:6" x14ac:dyDescent="0.3">
      <c r="A975" s="20"/>
      <c r="B975" s="17"/>
      <c r="C975" s="19"/>
      <c r="D975" s="17"/>
      <c r="E975" s="17"/>
      <c r="F975" s="18" t="str">
        <f>IF($B975="","",IFERROR(INDEX(Projects!$B$4:$B$503,MATCH($B975,Projects!$A$4:$A$503,0))&amp;"","Project not found"))</f>
        <v/>
      </c>
    </row>
    <row r="976" spans="1:6" x14ac:dyDescent="0.3">
      <c r="A976" s="20"/>
      <c r="B976" s="17"/>
      <c r="C976" s="19"/>
      <c r="D976" s="17"/>
      <c r="E976" s="17"/>
      <c r="F976" s="18" t="str">
        <f>IF($B976="","",IFERROR(INDEX(Projects!$B$4:$B$503,MATCH($B976,Projects!$A$4:$A$503,0))&amp;"","Project not found"))</f>
        <v/>
      </c>
    </row>
    <row r="977" spans="1:6" x14ac:dyDescent="0.3">
      <c r="A977" s="20"/>
      <c r="B977" s="17"/>
      <c r="C977" s="19"/>
      <c r="D977" s="17"/>
      <c r="E977" s="17"/>
      <c r="F977" s="18" t="str">
        <f>IF($B977="","",IFERROR(INDEX(Projects!$B$4:$B$503,MATCH($B977,Projects!$A$4:$A$503,0))&amp;"","Project not found"))</f>
        <v/>
      </c>
    </row>
    <row r="978" spans="1:6" x14ac:dyDescent="0.3">
      <c r="A978" s="20"/>
      <c r="B978" s="17"/>
      <c r="C978" s="19"/>
      <c r="D978" s="17"/>
      <c r="E978" s="17"/>
      <c r="F978" s="18" t="str">
        <f>IF($B978="","",IFERROR(INDEX(Projects!$B$4:$B$503,MATCH($B978,Projects!$A$4:$A$503,0))&amp;"","Project not found"))</f>
        <v/>
      </c>
    </row>
    <row r="979" spans="1:6" x14ac:dyDescent="0.3">
      <c r="A979" s="20"/>
      <c r="B979" s="17"/>
      <c r="C979" s="19"/>
      <c r="D979" s="17"/>
      <c r="E979" s="17"/>
      <c r="F979" s="18" t="str">
        <f>IF($B979="","",IFERROR(INDEX(Projects!$B$4:$B$503,MATCH($B979,Projects!$A$4:$A$503,0))&amp;"","Project not found"))</f>
        <v/>
      </c>
    </row>
    <row r="980" spans="1:6" x14ac:dyDescent="0.3">
      <c r="A980" s="20"/>
      <c r="B980" s="17"/>
      <c r="C980" s="19"/>
      <c r="D980" s="17"/>
      <c r="E980" s="17"/>
      <c r="F980" s="18" t="str">
        <f>IF($B980="","",IFERROR(INDEX(Projects!$B$4:$B$503,MATCH($B980,Projects!$A$4:$A$503,0))&amp;"","Project not found"))</f>
        <v/>
      </c>
    </row>
    <row r="981" spans="1:6" x14ac:dyDescent="0.3">
      <c r="A981" s="20"/>
      <c r="B981" s="17"/>
      <c r="C981" s="19"/>
      <c r="D981" s="17"/>
      <c r="E981" s="17"/>
      <c r="F981" s="18" t="str">
        <f>IF($B981="","",IFERROR(INDEX(Projects!$B$4:$B$503,MATCH($B981,Projects!$A$4:$A$503,0))&amp;"","Project not found"))</f>
        <v/>
      </c>
    </row>
    <row r="982" spans="1:6" x14ac:dyDescent="0.3">
      <c r="A982" s="20"/>
      <c r="B982" s="17"/>
      <c r="C982" s="19"/>
      <c r="D982" s="17"/>
      <c r="E982" s="17"/>
      <c r="F982" s="18" t="str">
        <f>IF($B982="","",IFERROR(INDEX(Projects!$B$4:$B$503,MATCH($B982,Projects!$A$4:$A$503,0))&amp;"","Project not found"))</f>
        <v/>
      </c>
    </row>
    <row r="983" spans="1:6" x14ac:dyDescent="0.3">
      <c r="A983" s="20"/>
      <c r="B983" s="17"/>
      <c r="C983" s="19"/>
      <c r="D983" s="17"/>
      <c r="E983" s="17"/>
      <c r="F983" s="18" t="str">
        <f>IF($B983="","",IFERROR(INDEX(Projects!$B$4:$B$503,MATCH($B983,Projects!$A$4:$A$503,0))&amp;"","Project not found"))</f>
        <v/>
      </c>
    </row>
    <row r="984" spans="1:6" x14ac:dyDescent="0.3">
      <c r="A984" s="20"/>
      <c r="B984" s="17"/>
      <c r="C984" s="19"/>
      <c r="D984" s="17"/>
      <c r="E984" s="17"/>
      <c r="F984" s="18" t="str">
        <f>IF($B984="","",IFERROR(INDEX(Projects!$B$4:$B$503,MATCH($B984,Projects!$A$4:$A$503,0))&amp;"","Project not found"))</f>
        <v/>
      </c>
    </row>
    <row r="985" spans="1:6" x14ac:dyDescent="0.3">
      <c r="A985" s="20"/>
      <c r="B985" s="17"/>
      <c r="C985" s="19"/>
      <c r="D985" s="17"/>
      <c r="E985" s="17"/>
      <c r="F985" s="18" t="str">
        <f>IF($B985="","",IFERROR(INDEX(Projects!$B$4:$B$503,MATCH($B985,Projects!$A$4:$A$503,0))&amp;"","Project not found"))</f>
        <v/>
      </c>
    </row>
    <row r="986" spans="1:6" x14ac:dyDescent="0.3">
      <c r="A986" s="20"/>
      <c r="B986" s="17"/>
      <c r="C986" s="19"/>
      <c r="D986" s="17"/>
      <c r="E986" s="17"/>
      <c r="F986" s="18" t="str">
        <f>IF($B986="","",IFERROR(INDEX(Projects!$B$4:$B$503,MATCH($B986,Projects!$A$4:$A$503,0))&amp;"","Project not found"))</f>
        <v/>
      </c>
    </row>
    <row r="987" spans="1:6" x14ac:dyDescent="0.3">
      <c r="A987" s="20"/>
      <c r="B987" s="17"/>
      <c r="C987" s="19"/>
      <c r="D987" s="17"/>
      <c r="E987" s="17"/>
      <c r="F987" s="18" t="str">
        <f>IF($B987="","",IFERROR(INDEX(Projects!$B$4:$B$503,MATCH($B987,Projects!$A$4:$A$503,0))&amp;"","Project not found"))</f>
        <v/>
      </c>
    </row>
    <row r="988" spans="1:6" x14ac:dyDescent="0.3">
      <c r="A988" s="20"/>
      <c r="B988" s="17"/>
      <c r="C988" s="19"/>
      <c r="D988" s="17"/>
      <c r="E988" s="17"/>
      <c r="F988" s="18" t="str">
        <f>IF($B988="","",IFERROR(INDEX(Projects!$B$4:$B$503,MATCH($B988,Projects!$A$4:$A$503,0))&amp;"","Project not found"))</f>
        <v/>
      </c>
    </row>
    <row r="989" spans="1:6" x14ac:dyDescent="0.3">
      <c r="A989" s="20"/>
      <c r="B989" s="17"/>
      <c r="C989" s="19"/>
      <c r="D989" s="17"/>
      <c r="E989" s="17"/>
      <c r="F989" s="18" t="str">
        <f>IF($B989="","",IFERROR(INDEX(Projects!$B$4:$B$503,MATCH($B989,Projects!$A$4:$A$503,0))&amp;"","Project not found"))</f>
        <v/>
      </c>
    </row>
    <row r="990" spans="1:6" x14ac:dyDescent="0.3">
      <c r="A990" s="20"/>
      <c r="B990" s="17"/>
      <c r="C990" s="19"/>
      <c r="D990" s="17"/>
      <c r="E990" s="17"/>
      <c r="F990" s="18" t="str">
        <f>IF($B990="","",IFERROR(INDEX(Projects!$B$4:$B$503,MATCH($B990,Projects!$A$4:$A$503,0))&amp;"","Project not found"))</f>
        <v/>
      </c>
    </row>
    <row r="991" spans="1:6" x14ac:dyDescent="0.3">
      <c r="A991" s="20"/>
      <c r="B991" s="17"/>
      <c r="C991" s="19"/>
      <c r="D991" s="17"/>
      <c r="E991" s="17"/>
      <c r="F991" s="18" t="str">
        <f>IF($B991="","",IFERROR(INDEX(Projects!$B$4:$B$503,MATCH($B991,Projects!$A$4:$A$503,0))&amp;"","Project not found"))</f>
        <v/>
      </c>
    </row>
    <row r="992" spans="1:6" x14ac:dyDescent="0.3">
      <c r="A992" s="20"/>
      <c r="B992" s="17"/>
      <c r="C992" s="19"/>
      <c r="D992" s="17"/>
      <c r="E992" s="17"/>
      <c r="F992" s="18" t="str">
        <f>IF($B992="","",IFERROR(INDEX(Projects!$B$4:$B$503,MATCH($B992,Projects!$A$4:$A$503,0))&amp;"","Project not found"))</f>
        <v/>
      </c>
    </row>
    <row r="993" spans="1:6" x14ac:dyDescent="0.3">
      <c r="A993" s="20"/>
      <c r="B993" s="17"/>
      <c r="C993" s="19"/>
      <c r="D993" s="17"/>
      <c r="E993" s="17"/>
      <c r="F993" s="18" t="str">
        <f>IF($B993="","",IFERROR(INDEX(Projects!$B$4:$B$503,MATCH($B993,Projects!$A$4:$A$503,0))&amp;"","Project not found"))</f>
        <v/>
      </c>
    </row>
    <row r="994" spans="1:6" x14ac:dyDescent="0.3">
      <c r="A994" s="20"/>
      <c r="B994" s="17"/>
      <c r="C994" s="19"/>
      <c r="D994" s="17"/>
      <c r="E994" s="17"/>
      <c r="F994" s="18" t="str">
        <f>IF($B994="","",IFERROR(INDEX(Projects!$B$4:$B$503,MATCH($B994,Projects!$A$4:$A$503,0))&amp;"","Project not found"))</f>
        <v/>
      </c>
    </row>
    <row r="995" spans="1:6" x14ac:dyDescent="0.3">
      <c r="A995" s="20"/>
      <c r="B995" s="17"/>
      <c r="C995" s="19"/>
      <c r="D995" s="17"/>
      <c r="E995" s="17"/>
      <c r="F995" s="18" t="str">
        <f>IF($B995="","",IFERROR(INDEX(Projects!$B$4:$B$503,MATCH($B995,Projects!$A$4:$A$503,0))&amp;"","Project not found"))</f>
        <v/>
      </c>
    </row>
    <row r="996" spans="1:6" x14ac:dyDescent="0.3">
      <c r="A996" s="20"/>
      <c r="B996" s="17"/>
      <c r="C996" s="19"/>
      <c r="D996" s="17"/>
      <c r="E996" s="17"/>
      <c r="F996" s="18" t="str">
        <f>IF($B996="","",IFERROR(INDEX(Projects!$B$4:$B$503,MATCH($B996,Projects!$A$4:$A$503,0))&amp;"","Project not found"))</f>
        <v/>
      </c>
    </row>
    <row r="997" spans="1:6" x14ac:dyDescent="0.3">
      <c r="A997" s="20"/>
      <c r="B997" s="17"/>
      <c r="C997" s="19"/>
      <c r="D997" s="17"/>
      <c r="E997" s="17"/>
      <c r="F997" s="18" t="str">
        <f>IF($B997="","",IFERROR(INDEX(Projects!$B$4:$B$503,MATCH($B997,Projects!$A$4:$A$503,0))&amp;"","Project not found"))</f>
        <v/>
      </c>
    </row>
    <row r="998" spans="1:6" x14ac:dyDescent="0.3">
      <c r="A998" s="20"/>
      <c r="B998" s="17"/>
      <c r="C998" s="19"/>
      <c r="D998" s="17"/>
      <c r="E998" s="17"/>
      <c r="F998" s="18" t="str">
        <f>IF($B998="","",IFERROR(INDEX(Projects!$B$4:$B$503,MATCH($B998,Projects!$A$4:$A$503,0))&amp;"","Project not found"))</f>
        <v/>
      </c>
    </row>
    <row r="999" spans="1:6" x14ac:dyDescent="0.3">
      <c r="A999" s="20"/>
      <c r="B999" s="17"/>
      <c r="C999" s="19"/>
      <c r="D999" s="17"/>
      <c r="E999" s="17"/>
      <c r="F999" s="18" t="str">
        <f>IF($B999="","",IFERROR(INDEX(Projects!$B$4:$B$503,MATCH($B999,Projects!$A$4:$A$503,0))&amp;"","Project not found"))</f>
        <v/>
      </c>
    </row>
    <row r="1000" spans="1:6" x14ac:dyDescent="0.3">
      <c r="A1000" s="20"/>
      <c r="B1000" s="17"/>
      <c r="C1000" s="19"/>
      <c r="D1000" s="17"/>
      <c r="E1000" s="17"/>
      <c r="F1000" s="18" t="str">
        <f>IF($B1000="","",IFERROR(INDEX(Projects!$B$4:$B$503,MATCH($B1000,Projects!$A$4:$A$503,0))&amp;"","Project not found"))</f>
        <v/>
      </c>
    </row>
    <row r="1001" spans="1:6" x14ac:dyDescent="0.3">
      <c r="A1001" s="20"/>
      <c r="B1001" s="17"/>
      <c r="C1001" s="19"/>
      <c r="D1001" s="17"/>
      <c r="E1001" s="17"/>
      <c r="F1001" s="18" t="str">
        <f>IF($B1001="","",IFERROR(INDEX(Projects!$B$4:$B$503,MATCH($B1001,Projects!$A$4:$A$503,0))&amp;"","Project not found"))</f>
        <v/>
      </c>
    </row>
    <row r="1002" spans="1:6" x14ac:dyDescent="0.3">
      <c r="A1002" s="20"/>
      <c r="B1002" s="17"/>
      <c r="C1002" s="19"/>
      <c r="D1002" s="17"/>
      <c r="E1002" s="17"/>
      <c r="F1002" s="18" t="str">
        <f>IF($B1002="","",IFERROR(INDEX(Projects!$B$4:$B$503,MATCH($B1002,Projects!$A$4:$A$503,0))&amp;"","Project not found"))</f>
        <v/>
      </c>
    </row>
    <row r="1003" spans="1:6" x14ac:dyDescent="0.3">
      <c r="A1003" s="20"/>
      <c r="B1003" s="17"/>
      <c r="C1003" s="19"/>
      <c r="D1003" s="17"/>
      <c r="E1003" s="17"/>
      <c r="F1003" s="18" t="str">
        <f>IF($B1003="","",IFERROR(INDEX(Projects!$B$4:$B$503,MATCH($B1003,Projects!$A$4:$A$503,0))&amp;"","Project not found"))</f>
        <v/>
      </c>
    </row>
  </sheetData>
  <conditionalFormatting sqref="A4:A1003">
    <cfRule type="expression" dxfId="5" priority="1">
      <formula>DateStyle="DD-MM-YYYY"</formula>
    </cfRule>
    <cfRule type="expression" dxfId="4" priority="2">
      <formula>DateStyle="MM/DD/YYYY"</formula>
    </cfRule>
    <cfRule type="expression" dxfId="3" priority="3">
      <formula>DateStyle="YYYY-MM-DD"</formula>
    </cfRule>
    <cfRule type="expression" dxfId="2" priority="4">
      <formula>DateStyle="DD MMM YYYY"</formula>
    </cfRule>
  </conditionalFormatting>
  <conditionalFormatting sqref="F4:F1003">
    <cfRule type="cellIs" dxfId="1" priority="5" operator="equal">
      <formula>"Project not found"</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the project this payment is for" xr:uid="{00000000-0002-0000-0400-000000000000}">
          <x14:formula1>
            <xm:f>Projects!$A$4:$A$503</xm:f>
          </x14:formula1>
          <xm:sqref>B4:B1003</xm:sqref>
        </x14:dataValidation>
        <x14:dataValidation type="list" allowBlank="1" xr:uid="{00000000-0002-0000-0400-000001000000}">
          <x14:formula1>
            <xm:f>Lists!$F$1:$F$7</xm:f>
          </x14:formula1>
          <xm:sqref>D4:D1003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F766E"/>
    <pageSetUpPr fitToPage="1"/>
  </sheetPr>
  <dimension ref="A1:L20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8" customWidth="1"/>
    <col min="2" max="3" width="9" customWidth="1"/>
    <col min="4" max="8" width="14" customWidth="1"/>
    <col min="9" max="9" width="80" customWidth="1"/>
    <col min="11" max="11" width="16" customWidth="1"/>
    <col min="12" max="12" width="10" customWidth="1"/>
  </cols>
  <sheetData>
    <row r="1" spans="1:12" ht="25.95" customHeight="1" x14ac:dyDescent="0.4">
      <c r="A1" s="1" t="s">
        <v>116</v>
      </c>
    </row>
    <row r="2" spans="1:12" x14ac:dyDescent="0.3">
      <c r="A2" s="23" t="str">
        <f>Settings!B3&amp;"  ·  amounts in each client's currency"</f>
        <v>Alex Morgan Studio  ·  amounts in each client's currency</v>
      </c>
    </row>
    <row r="4" spans="1:12" ht="31.95" customHeight="1" x14ac:dyDescent="0.3">
      <c r="A4" s="16" t="s">
        <v>34</v>
      </c>
      <c r="B4" s="16" t="s">
        <v>36</v>
      </c>
      <c r="C4" s="16" t="s">
        <v>117</v>
      </c>
      <c r="D4" s="16" t="s">
        <v>118</v>
      </c>
      <c r="E4" s="16" t="s">
        <v>119</v>
      </c>
      <c r="F4" s="16" t="s">
        <v>76</v>
      </c>
      <c r="G4" s="16" t="s">
        <v>120</v>
      </c>
      <c r="H4" s="16" t="s">
        <v>121</v>
      </c>
      <c r="I4" s="16" t="s">
        <v>122</v>
      </c>
      <c r="K4" s="16" t="s">
        <v>72</v>
      </c>
      <c r="L4" s="16" t="s">
        <v>65</v>
      </c>
    </row>
    <row r="5" spans="1:12" x14ac:dyDescent="0.3">
      <c r="A5" s="24" t="str">
        <f>IF(Clients!A4="","",Clients!A4)</f>
        <v>Northwind Labs</v>
      </c>
      <c r="B5" s="25" t="str">
        <f>IF($A5="","",Clients!C4&amp;"")</f>
        <v>USD</v>
      </c>
      <c r="C5" s="26">
        <f>IF($A5="","",COUNTIFS(Projects!$B$4:$B$503,$A5,Projects!$H$4:$H$503,"In progress")+COUNTIFS(Projects!$B$4:$B$503,$A5,Projects!$H$4:$H$503,"On hold")+COUNTIFS(Projects!$B$4:$B$503,$A5,Projects!$H$4:$H$503,"Delivered"))</f>
        <v>2</v>
      </c>
      <c r="D5" s="21">
        <f>IF($A5="","",SUMIFS(Projects!$E$4:$E$503,Projects!$B$4:$B$503,$A5,Projects!$H$4:$H$503,"&lt;&gt;Cancelled"))</f>
        <v>7300</v>
      </c>
      <c r="E5" s="21">
        <f>IF($A5="","",SUMIFS(Projects!$K$4:$K$503,Projects!$B$4:$B$503,$A5))</f>
        <v>3200</v>
      </c>
      <c r="F5" s="21">
        <f>IF($A5="","",SUMIFS(Projects!$L$4:$L$503,Projects!$B$4:$B$503,$A5))</f>
        <v>3200</v>
      </c>
      <c r="G5" s="21">
        <f>IF($A5="","",SUMIFS(Projects!$M$4:$M$503,Projects!$B$4:$B$503,$A5))</f>
        <v>0</v>
      </c>
      <c r="H5" s="21">
        <f>IF($A5="","",SUMIFS(Projects!$M$4:$M$503,Projects!$B$4:$B$503,$A5,Projects!$P$4:$P$503,"&gt;0"))</f>
        <v>0</v>
      </c>
      <c r="I5" s="27" t="str">
        <f>IF(OR($A5="",N($H5)&lt;=0),"","Dear "&amp;IF(Clients!$D$4&lt;&gt;"",Clients!$D$4,$A5)&amp;", I hope you are well. According to my records, "&amp;$B5&amp;" "&amp;TEXT($H5,"#,##0.00")&amp;" is now overdue on my invoice(s) to "&amp;$A5&amp;". Could you please let me know when the payment will be made? Thank you, "&amp;Settings!$B$3&amp;".")</f>
        <v/>
      </c>
      <c r="K5" s="24" t="s">
        <v>123</v>
      </c>
      <c r="L5" s="26">
        <f>COUNTIF(Projects!$H$4:$H$503,K5)</f>
        <v>0</v>
      </c>
    </row>
    <row r="6" spans="1:12" x14ac:dyDescent="0.3">
      <c r="A6" s="24" t="str">
        <f>IF(Clients!A5="","",Clients!A5)</f>
        <v>Brightside Media</v>
      </c>
      <c r="B6" s="25" t="str">
        <f>IF($A6="","",Clients!C5&amp;"")</f>
        <v>GBP</v>
      </c>
      <c r="C6" s="26">
        <f>IF($A6="","",COUNTIFS(Projects!$B$4:$B$503,$A6,Projects!$H$4:$H$503,"In progress")+COUNTIFS(Projects!$B$4:$B$503,$A6,Projects!$H$4:$H$503,"On hold")+COUNTIFS(Projects!$B$4:$B$503,$A6,Projects!$H$4:$H$503,"Delivered"))</f>
        <v>1</v>
      </c>
      <c r="D6" s="21">
        <f>IF($A6="","",SUMIFS(Projects!$E$4:$E$503,Projects!$B$4:$B$503,$A6,Projects!$H$4:$H$503,"&lt;&gt;Cancelled"))</f>
        <v>1800</v>
      </c>
      <c r="E6" s="21">
        <f>IF($A6="","",SUMIFS(Projects!$K$4:$K$503,Projects!$B$4:$B$503,$A6))</f>
        <v>600</v>
      </c>
      <c r="F6" s="21">
        <f>IF($A6="","",SUMIFS(Projects!$L$4:$L$503,Projects!$B$4:$B$503,$A6))</f>
        <v>600</v>
      </c>
      <c r="G6" s="21">
        <f>IF($A6="","",SUMIFS(Projects!$M$4:$M$503,Projects!$B$4:$B$503,$A6))</f>
        <v>0</v>
      </c>
      <c r="H6" s="21">
        <f>IF($A6="","",SUMIFS(Projects!$M$4:$M$503,Projects!$B$4:$B$503,$A6,Projects!$P$4:$P$503,"&gt;0"))</f>
        <v>0</v>
      </c>
      <c r="I6" s="27" t="str">
        <f>IF(OR($A6="",N($H6)&lt;=0),"","Dear "&amp;IF(Clients!$D$5&lt;&gt;"",Clients!$D$5,$A6)&amp;", I hope you are well. According to my records, "&amp;$B6&amp;" "&amp;TEXT($H6,"#,##0.00")&amp;" is now overdue on my invoice(s) to "&amp;$A6&amp;". Could you please let me know when the payment will be made? Thank you, "&amp;Settings!$B$3&amp;".")</f>
        <v/>
      </c>
      <c r="K6" s="24" t="s">
        <v>100</v>
      </c>
      <c r="L6" s="26">
        <f>COUNTIF(Projects!$H$4:$H$503,K6)</f>
        <v>1</v>
      </c>
    </row>
    <row r="7" spans="1:12" x14ac:dyDescent="0.3">
      <c r="A7" s="24" t="str">
        <f>IF(Clients!A6="","",Clients!A6)</f>
        <v>Kaufmann GmbH</v>
      </c>
      <c r="B7" s="25" t="str">
        <f>IF($A7="","",Clients!C6&amp;"")</f>
        <v>EUR</v>
      </c>
      <c r="C7" s="26">
        <f>IF($A7="","",COUNTIFS(Projects!$B$4:$B$503,$A7,Projects!$H$4:$H$503,"In progress")+COUNTIFS(Projects!$B$4:$B$503,$A7,Projects!$H$4:$H$503,"On hold")+COUNTIFS(Projects!$B$4:$B$503,$A7,Projects!$H$4:$H$503,"Delivered"))</f>
        <v>1</v>
      </c>
      <c r="D7" s="21">
        <f>IF($A7="","",SUMIFS(Projects!$E$4:$E$503,Projects!$B$4:$B$503,$A7,Projects!$H$4:$H$503,"&lt;&gt;Cancelled"))</f>
        <v>2750</v>
      </c>
      <c r="E7" s="21">
        <f>IF($A7="","",SUMIFS(Projects!$K$4:$K$503,Projects!$B$4:$B$503,$A7))</f>
        <v>2475</v>
      </c>
      <c r="F7" s="21">
        <f>IF($A7="","",SUMIFS(Projects!$L$4:$L$503,Projects!$B$4:$B$503,$A7))</f>
        <v>1200</v>
      </c>
      <c r="G7" s="21">
        <f>IF($A7="","",SUMIFS(Projects!$M$4:$M$503,Projects!$B$4:$B$503,$A7))</f>
        <v>1275</v>
      </c>
      <c r="H7" s="21">
        <f ca="1">IF($A7="","",SUMIFS(Projects!$M$4:$M$503,Projects!$B$4:$B$503,$A7,Projects!$P$4:$P$503,"&gt;0"))</f>
        <v>1275</v>
      </c>
      <c r="I7" s="27" t="str">
        <f ca="1">IF(OR($A7="",N($H7)&lt;=0),"","Dear "&amp;IF(Clients!$D$6&lt;&gt;"",Clients!$D$6,$A7)&amp;", I hope you are well. According to my records, "&amp;$B7&amp;" "&amp;TEXT($H7,"#,##0.00")&amp;" is now overdue on my invoice(s) to "&amp;$A7&amp;". Could you please let me know when the payment will be made? Thank you, "&amp;Settings!$B$3&amp;".")</f>
        <v>Dear Lena Kaufmann, I hope you are well. According to my records, EUR 1,275.00 is now overdue on my invoice(s) to Kaufmann GmbH. Could you please let me know when the payment will be made? Thank you, Alex Morgan Studio.</v>
      </c>
      <c r="K7" s="24" t="s">
        <v>88</v>
      </c>
      <c r="L7" s="26">
        <f>COUNTIF(Projects!$H$4:$H$503,K7)</f>
        <v>2</v>
      </c>
    </row>
    <row r="8" spans="1:12" x14ac:dyDescent="0.3">
      <c r="A8" s="24" t="str">
        <f>IF(Clients!A7="","",Clients!A7)</f>
        <v>Desert Rose Events</v>
      </c>
      <c r="B8" s="25" t="str">
        <f>IF($A8="","",Clients!C7&amp;"")</f>
        <v>AED</v>
      </c>
      <c r="C8" s="26">
        <f>IF($A8="","",COUNTIFS(Projects!$B$4:$B$503,$A8,Projects!$H$4:$H$503,"In progress")+COUNTIFS(Projects!$B$4:$B$503,$A8,Projects!$H$4:$H$503,"On hold")+COUNTIFS(Projects!$B$4:$B$503,$A8,Projects!$H$4:$H$503,"Delivered"))</f>
        <v>0</v>
      </c>
      <c r="D8" s="21">
        <f>IF($A8="","",SUMIFS(Projects!$E$4:$E$503,Projects!$B$4:$B$503,$A8,Projects!$H$4:$H$503,"&lt;&gt;Cancelled"))</f>
        <v>8800</v>
      </c>
      <c r="E8" s="21">
        <f>IF($A8="","",SUMIFS(Projects!$K$4:$K$503,Projects!$B$4:$B$503,$A8))</f>
        <v>8800</v>
      </c>
      <c r="F8" s="21">
        <f>IF($A8="","",SUMIFS(Projects!$L$4:$L$503,Projects!$B$4:$B$503,$A8))</f>
        <v>8800</v>
      </c>
      <c r="G8" s="21">
        <f>IF($A8="","",SUMIFS(Projects!$M$4:$M$503,Projects!$B$4:$B$503,$A8))</f>
        <v>0</v>
      </c>
      <c r="H8" s="21">
        <f>IF($A8="","",SUMIFS(Projects!$M$4:$M$503,Projects!$B$4:$B$503,$A8,Projects!$P$4:$P$503,"&gt;0"))</f>
        <v>0</v>
      </c>
      <c r="I8" s="27" t="str">
        <f>IF(OR($A8="",N($H8)&lt;=0),"","Dear "&amp;IF(Clients!$D$7&lt;&gt;"",Clients!$D$7,$A8)&amp;", I hope you are well. According to my records, "&amp;$B8&amp;" "&amp;TEXT($H8,"#,##0.00")&amp;" is now overdue on my invoice(s) to "&amp;$A8&amp;". Could you please let me know when the payment will be made? Thank you, "&amp;Settings!$B$3&amp;".")</f>
        <v/>
      </c>
      <c r="K8" s="24" t="s">
        <v>124</v>
      </c>
      <c r="L8" s="26">
        <f>COUNTIF(Projects!$H$4:$H$503,K8)</f>
        <v>0</v>
      </c>
    </row>
    <row r="9" spans="1:12" x14ac:dyDescent="0.3">
      <c r="A9" s="24" t="str">
        <f>IF(Clients!A8="","",Clients!A8)</f>
        <v>Maple &amp; Pine Co.</v>
      </c>
      <c r="B9" s="25" t="str">
        <f>IF($A9="","",Clients!C8&amp;"")</f>
        <v>CAD</v>
      </c>
      <c r="C9" s="26">
        <f>IF($A9="","",COUNTIFS(Projects!$B$4:$B$503,$A9,Projects!$H$4:$H$503,"In progress")+COUNTIFS(Projects!$B$4:$B$503,$A9,Projects!$H$4:$H$503,"On hold")+COUNTIFS(Projects!$B$4:$B$503,$A9,Projects!$H$4:$H$503,"Delivered"))</f>
        <v>0</v>
      </c>
      <c r="D9" s="21">
        <f>IF($A9="","",SUMIFS(Projects!$E$4:$E$503,Projects!$B$4:$B$503,$A9,Projects!$H$4:$H$503,"&lt;&gt;Cancelled"))</f>
        <v>3500</v>
      </c>
      <c r="E9" s="21">
        <f>IF($A9="","",SUMIFS(Projects!$K$4:$K$503,Projects!$B$4:$B$503,$A9))</f>
        <v>0</v>
      </c>
      <c r="F9" s="21">
        <f>IF($A9="","",SUMIFS(Projects!$L$4:$L$503,Projects!$B$4:$B$503,$A9))</f>
        <v>0</v>
      </c>
      <c r="G9" s="21">
        <f>IF($A9="","",SUMIFS(Projects!$M$4:$M$503,Projects!$B$4:$B$503,$A9))</f>
        <v>0</v>
      </c>
      <c r="H9" s="21">
        <f>IF($A9="","",SUMIFS(Projects!$M$4:$M$503,Projects!$B$4:$B$503,$A9,Projects!$P$4:$P$503,"&gt;0"))</f>
        <v>0</v>
      </c>
      <c r="I9" s="27" t="str">
        <f>IF(OR($A9="",N($H9)&lt;=0),"","Dear "&amp;IF(Clients!$D$8&lt;&gt;"",Clients!$D$8,$A9)&amp;", I hope you are well. According to my records, "&amp;$B9&amp;" "&amp;TEXT($H9,"#,##0.00")&amp;" is now overdue on my invoice(s) to "&amp;$A9&amp;". Could you please let me know when the payment will be made? Thank you, "&amp;Settings!$B$3&amp;".")</f>
        <v/>
      </c>
      <c r="K9" s="24" t="s">
        <v>85</v>
      </c>
      <c r="L9" s="26">
        <f>COUNTIF(Projects!$H$4:$H$503,K9)</f>
        <v>2</v>
      </c>
    </row>
    <row r="10" spans="1:12" x14ac:dyDescent="0.3">
      <c r="A10" s="24" t="str">
        <f>IF(Clients!A9="","",Clients!A9)</f>
        <v/>
      </c>
      <c r="B10" s="25" t="str">
        <f>IF($A10="","",Clients!C9&amp;"")</f>
        <v/>
      </c>
      <c r="C10" s="26" t="str">
        <f>IF($A10="","",COUNTIFS(Projects!$B$4:$B$503,$A10,Projects!$H$4:$H$503,"In progress")+COUNTIFS(Projects!$B$4:$B$503,$A10,Projects!$H$4:$H$503,"On hold")+COUNTIFS(Projects!$B$4:$B$503,$A10,Projects!$H$4:$H$503,"Delivered"))</f>
        <v/>
      </c>
      <c r="D10" s="21" t="str">
        <f>IF($A10="","",SUMIFS(Projects!$E$4:$E$503,Projects!$B$4:$B$503,$A10,Projects!$H$4:$H$503,"&lt;&gt;Cancelled"))</f>
        <v/>
      </c>
      <c r="E10" s="21" t="str">
        <f>IF($A10="","",SUMIFS(Projects!$K$4:$K$503,Projects!$B$4:$B$503,$A10))</f>
        <v/>
      </c>
      <c r="F10" s="21" t="str">
        <f>IF($A10="","",SUMIFS(Projects!$L$4:$L$503,Projects!$B$4:$B$503,$A10))</f>
        <v/>
      </c>
      <c r="G10" s="21" t="str">
        <f>IF($A10="","",SUMIFS(Projects!$M$4:$M$503,Projects!$B$4:$B$503,$A10))</f>
        <v/>
      </c>
      <c r="H10" s="21" t="str">
        <f>IF($A10="","",SUMIFS(Projects!$M$4:$M$503,Projects!$B$4:$B$503,$A10,Projects!$P$4:$P$503,"&gt;0"))</f>
        <v/>
      </c>
      <c r="I10" s="27" t="str">
        <f>IF(OR($A10="",N($H10)&lt;=0),"","Dear "&amp;IF(Clients!$D$9&lt;&gt;"",Clients!$D$9,$A10)&amp;", I hope you are well. According to my records, "&amp;$B10&amp;" "&amp;TEXT($H10,"#,##0.00")&amp;" is now overdue on my invoice(s) to "&amp;$A10&amp;". Could you please let me know when the payment will be made? Thank you, "&amp;Settings!$B$3&amp;".")</f>
        <v/>
      </c>
      <c r="K10" s="24" t="s">
        <v>97</v>
      </c>
      <c r="L10" s="26">
        <f>COUNTIF(Projects!$H$4:$H$503,K10)</f>
        <v>1</v>
      </c>
    </row>
    <row r="11" spans="1:12" x14ac:dyDescent="0.3">
      <c r="A11" s="24" t="str">
        <f>IF(Clients!A10="","",Clients!A10)</f>
        <v/>
      </c>
      <c r="B11" s="25" t="str">
        <f>IF($A11="","",Clients!C10&amp;"")</f>
        <v/>
      </c>
      <c r="C11" s="26" t="str">
        <f>IF($A11="","",COUNTIFS(Projects!$B$4:$B$503,$A11,Projects!$H$4:$H$503,"In progress")+COUNTIFS(Projects!$B$4:$B$503,$A11,Projects!$H$4:$H$503,"On hold")+COUNTIFS(Projects!$B$4:$B$503,$A11,Projects!$H$4:$H$503,"Delivered"))</f>
        <v/>
      </c>
      <c r="D11" s="21" t="str">
        <f>IF($A11="","",SUMIFS(Projects!$E$4:$E$503,Projects!$B$4:$B$503,$A11,Projects!$H$4:$H$503,"&lt;&gt;Cancelled"))</f>
        <v/>
      </c>
      <c r="E11" s="21" t="str">
        <f>IF($A11="","",SUMIFS(Projects!$K$4:$K$503,Projects!$B$4:$B$503,$A11))</f>
        <v/>
      </c>
      <c r="F11" s="21" t="str">
        <f>IF($A11="","",SUMIFS(Projects!$L$4:$L$503,Projects!$B$4:$B$503,$A11))</f>
        <v/>
      </c>
      <c r="G11" s="21" t="str">
        <f>IF($A11="","",SUMIFS(Projects!$M$4:$M$503,Projects!$B$4:$B$503,$A11))</f>
        <v/>
      </c>
      <c r="H11" s="21" t="str">
        <f>IF($A11="","",SUMIFS(Projects!$M$4:$M$503,Projects!$B$4:$B$503,$A11,Projects!$P$4:$P$503,"&gt;0"))</f>
        <v/>
      </c>
      <c r="I11" s="27" t="str">
        <f>IF(OR($A11="",N($H11)&lt;=0),"","Dear "&amp;IF(Clients!$D$10&lt;&gt;"",Clients!$D$10,$A11)&amp;", I hope you are well. According to my records, "&amp;$B11&amp;" "&amp;TEXT($H11,"#,##0.00")&amp;" is now overdue on my invoice(s) to "&amp;$A11&amp;". Could you please let me know when the payment will be made? Thank you, "&amp;Settings!$B$3&amp;".")</f>
        <v/>
      </c>
      <c r="K11" s="24" t="s">
        <v>102</v>
      </c>
      <c r="L11" s="26">
        <f>COUNTIF(Projects!$H$4:$H$503,K11)</f>
        <v>1</v>
      </c>
    </row>
    <row r="12" spans="1:12" x14ac:dyDescent="0.3">
      <c r="A12" s="24" t="str">
        <f>IF(Clients!A11="","",Clients!A11)</f>
        <v/>
      </c>
      <c r="B12" s="25" t="str">
        <f>IF($A12="","",Clients!C11&amp;"")</f>
        <v/>
      </c>
      <c r="C12" s="26" t="str">
        <f>IF($A12="","",COUNTIFS(Projects!$B$4:$B$503,$A12,Projects!$H$4:$H$503,"In progress")+COUNTIFS(Projects!$B$4:$B$503,$A12,Projects!$H$4:$H$503,"On hold")+COUNTIFS(Projects!$B$4:$B$503,$A12,Projects!$H$4:$H$503,"Delivered"))</f>
        <v/>
      </c>
      <c r="D12" s="21" t="str">
        <f>IF($A12="","",SUMIFS(Projects!$E$4:$E$503,Projects!$B$4:$B$503,$A12,Projects!$H$4:$H$503,"&lt;&gt;Cancelled"))</f>
        <v/>
      </c>
      <c r="E12" s="21" t="str">
        <f>IF($A12="","",SUMIFS(Projects!$K$4:$K$503,Projects!$B$4:$B$503,$A12))</f>
        <v/>
      </c>
      <c r="F12" s="21" t="str">
        <f>IF($A12="","",SUMIFS(Projects!$L$4:$L$503,Projects!$B$4:$B$503,$A12))</f>
        <v/>
      </c>
      <c r="G12" s="21" t="str">
        <f>IF($A12="","",SUMIFS(Projects!$M$4:$M$503,Projects!$B$4:$B$503,$A12))</f>
        <v/>
      </c>
      <c r="H12" s="21" t="str">
        <f>IF($A12="","",SUMIFS(Projects!$M$4:$M$503,Projects!$B$4:$B$503,$A12,Projects!$P$4:$P$503,"&gt;0"))</f>
        <v/>
      </c>
      <c r="I12" s="27" t="str">
        <f>IF(OR($A12="",N($H12)&lt;=0),"","Dear "&amp;IF(Clients!$D$11&lt;&gt;"",Clients!$D$11,$A12)&amp;", I hope you are well. According to my records, "&amp;$B12&amp;" "&amp;TEXT($H12,"#,##0.00")&amp;" is now overdue on my invoice(s) to "&amp;$A12&amp;". Could you please let me know when the payment will be made? Thank you, "&amp;Settings!$B$3&amp;".")</f>
        <v/>
      </c>
    </row>
    <row r="13" spans="1:12" x14ac:dyDescent="0.3">
      <c r="A13" s="24" t="str">
        <f>IF(Clients!A12="","",Clients!A12)</f>
        <v/>
      </c>
      <c r="B13" s="25" t="str">
        <f>IF($A13="","",Clients!C12&amp;"")</f>
        <v/>
      </c>
      <c r="C13" s="26" t="str">
        <f>IF($A13="","",COUNTIFS(Projects!$B$4:$B$503,$A13,Projects!$H$4:$H$503,"In progress")+COUNTIFS(Projects!$B$4:$B$503,$A13,Projects!$H$4:$H$503,"On hold")+COUNTIFS(Projects!$B$4:$B$503,$A13,Projects!$H$4:$H$503,"Delivered"))</f>
        <v/>
      </c>
      <c r="D13" s="21" t="str">
        <f>IF($A13="","",SUMIFS(Projects!$E$4:$E$503,Projects!$B$4:$B$503,$A13,Projects!$H$4:$H$503,"&lt;&gt;Cancelled"))</f>
        <v/>
      </c>
      <c r="E13" s="21" t="str">
        <f>IF($A13="","",SUMIFS(Projects!$K$4:$K$503,Projects!$B$4:$B$503,$A13))</f>
        <v/>
      </c>
      <c r="F13" s="21" t="str">
        <f>IF($A13="","",SUMIFS(Projects!$L$4:$L$503,Projects!$B$4:$B$503,$A13))</f>
        <v/>
      </c>
      <c r="G13" s="21" t="str">
        <f>IF($A13="","",SUMIFS(Projects!$M$4:$M$503,Projects!$B$4:$B$503,$A13))</f>
        <v/>
      </c>
      <c r="H13" s="21" t="str">
        <f>IF($A13="","",SUMIFS(Projects!$M$4:$M$503,Projects!$B$4:$B$503,$A13,Projects!$P$4:$P$503,"&gt;0"))</f>
        <v/>
      </c>
      <c r="I13" s="27" t="str">
        <f>IF(OR($A13="",N($H13)&lt;=0),"","Dear "&amp;IF(Clients!$D$12&lt;&gt;"",Clients!$D$12,$A13)&amp;", I hope you are well. According to my records, "&amp;$B13&amp;" "&amp;TEXT($H13,"#,##0.00")&amp;" is now overdue on my invoice(s) to "&amp;$A13&amp;". Could you please let me know when the payment will be made? Thank you, "&amp;Settings!$B$3&amp;".")</f>
        <v/>
      </c>
    </row>
    <row r="14" spans="1:12" x14ac:dyDescent="0.3">
      <c r="A14" s="24" t="str">
        <f>IF(Clients!A13="","",Clients!A13)</f>
        <v/>
      </c>
      <c r="B14" s="25" t="str">
        <f>IF($A14="","",Clients!C13&amp;"")</f>
        <v/>
      </c>
      <c r="C14" s="26" t="str">
        <f>IF($A14="","",COUNTIFS(Projects!$B$4:$B$503,$A14,Projects!$H$4:$H$503,"In progress")+COUNTIFS(Projects!$B$4:$B$503,$A14,Projects!$H$4:$H$503,"On hold")+COUNTIFS(Projects!$B$4:$B$503,$A14,Projects!$H$4:$H$503,"Delivered"))</f>
        <v/>
      </c>
      <c r="D14" s="21" t="str">
        <f>IF($A14="","",SUMIFS(Projects!$E$4:$E$503,Projects!$B$4:$B$503,$A14,Projects!$H$4:$H$503,"&lt;&gt;Cancelled"))</f>
        <v/>
      </c>
      <c r="E14" s="21" t="str">
        <f>IF($A14="","",SUMIFS(Projects!$K$4:$K$503,Projects!$B$4:$B$503,$A14))</f>
        <v/>
      </c>
      <c r="F14" s="21" t="str">
        <f>IF($A14="","",SUMIFS(Projects!$L$4:$L$503,Projects!$B$4:$B$503,$A14))</f>
        <v/>
      </c>
      <c r="G14" s="21" t="str">
        <f>IF($A14="","",SUMIFS(Projects!$M$4:$M$503,Projects!$B$4:$B$503,$A14))</f>
        <v/>
      </c>
      <c r="H14" s="21" t="str">
        <f>IF($A14="","",SUMIFS(Projects!$M$4:$M$503,Projects!$B$4:$B$503,$A14,Projects!$P$4:$P$503,"&gt;0"))</f>
        <v/>
      </c>
      <c r="I14" s="27" t="str">
        <f>IF(OR($A14="",N($H14)&lt;=0),"","Dear "&amp;IF(Clients!$D$13&lt;&gt;"",Clients!$D$13,$A14)&amp;", I hope you are well. According to my records, "&amp;$B14&amp;" "&amp;TEXT($H14,"#,##0.00")&amp;" is now overdue on my invoice(s) to "&amp;$A14&amp;". Could you please let me know when the payment will be made? Thank you, "&amp;Settings!$B$3&amp;".")</f>
        <v/>
      </c>
    </row>
    <row r="15" spans="1:12" x14ac:dyDescent="0.3">
      <c r="A15" s="24" t="str">
        <f>IF(Clients!A14="","",Clients!A14)</f>
        <v/>
      </c>
      <c r="B15" s="25" t="str">
        <f>IF($A15="","",Clients!C14&amp;"")</f>
        <v/>
      </c>
      <c r="C15" s="26" t="str">
        <f>IF($A15="","",COUNTIFS(Projects!$B$4:$B$503,$A15,Projects!$H$4:$H$503,"In progress")+COUNTIFS(Projects!$B$4:$B$503,$A15,Projects!$H$4:$H$503,"On hold")+COUNTIFS(Projects!$B$4:$B$503,$A15,Projects!$H$4:$H$503,"Delivered"))</f>
        <v/>
      </c>
      <c r="D15" s="21" t="str">
        <f>IF($A15="","",SUMIFS(Projects!$E$4:$E$503,Projects!$B$4:$B$503,$A15,Projects!$H$4:$H$503,"&lt;&gt;Cancelled"))</f>
        <v/>
      </c>
      <c r="E15" s="21" t="str">
        <f>IF($A15="","",SUMIFS(Projects!$K$4:$K$503,Projects!$B$4:$B$503,$A15))</f>
        <v/>
      </c>
      <c r="F15" s="21" t="str">
        <f>IF($A15="","",SUMIFS(Projects!$L$4:$L$503,Projects!$B$4:$B$503,$A15))</f>
        <v/>
      </c>
      <c r="G15" s="21" t="str">
        <f>IF($A15="","",SUMIFS(Projects!$M$4:$M$503,Projects!$B$4:$B$503,$A15))</f>
        <v/>
      </c>
      <c r="H15" s="21" t="str">
        <f>IF($A15="","",SUMIFS(Projects!$M$4:$M$503,Projects!$B$4:$B$503,$A15,Projects!$P$4:$P$503,"&gt;0"))</f>
        <v/>
      </c>
      <c r="I15" s="27" t="str">
        <f>IF(OR($A15="",N($H15)&lt;=0),"","Dear "&amp;IF(Clients!$D$14&lt;&gt;"",Clients!$D$14,$A15)&amp;", I hope you are well. According to my records, "&amp;$B15&amp;" "&amp;TEXT($H15,"#,##0.00")&amp;" is now overdue on my invoice(s) to "&amp;$A15&amp;". Could you please let me know when the payment will be made? Thank you, "&amp;Settings!$B$3&amp;".")</f>
        <v/>
      </c>
    </row>
    <row r="16" spans="1:12" x14ac:dyDescent="0.3">
      <c r="A16" s="24" t="str">
        <f>IF(Clients!A15="","",Clients!A15)</f>
        <v/>
      </c>
      <c r="B16" s="25" t="str">
        <f>IF($A16="","",Clients!C15&amp;"")</f>
        <v/>
      </c>
      <c r="C16" s="26" t="str">
        <f>IF($A16="","",COUNTIFS(Projects!$B$4:$B$503,$A16,Projects!$H$4:$H$503,"In progress")+COUNTIFS(Projects!$B$4:$B$503,$A16,Projects!$H$4:$H$503,"On hold")+COUNTIFS(Projects!$B$4:$B$503,$A16,Projects!$H$4:$H$503,"Delivered"))</f>
        <v/>
      </c>
      <c r="D16" s="21" t="str">
        <f>IF($A16="","",SUMIFS(Projects!$E$4:$E$503,Projects!$B$4:$B$503,$A16,Projects!$H$4:$H$503,"&lt;&gt;Cancelled"))</f>
        <v/>
      </c>
      <c r="E16" s="21" t="str">
        <f>IF($A16="","",SUMIFS(Projects!$K$4:$K$503,Projects!$B$4:$B$503,$A16))</f>
        <v/>
      </c>
      <c r="F16" s="21" t="str">
        <f>IF($A16="","",SUMIFS(Projects!$L$4:$L$503,Projects!$B$4:$B$503,$A16))</f>
        <v/>
      </c>
      <c r="G16" s="21" t="str">
        <f>IF($A16="","",SUMIFS(Projects!$M$4:$M$503,Projects!$B$4:$B$503,$A16))</f>
        <v/>
      </c>
      <c r="H16" s="21" t="str">
        <f>IF($A16="","",SUMIFS(Projects!$M$4:$M$503,Projects!$B$4:$B$503,$A16,Projects!$P$4:$P$503,"&gt;0"))</f>
        <v/>
      </c>
      <c r="I16" s="27" t="str">
        <f>IF(OR($A16="",N($H16)&lt;=0),"","Dear "&amp;IF(Clients!$D$15&lt;&gt;"",Clients!$D$15,$A16)&amp;", I hope you are well. According to my records, "&amp;$B16&amp;" "&amp;TEXT($H16,"#,##0.00")&amp;" is now overdue on my invoice(s) to "&amp;$A16&amp;". Could you please let me know when the payment will be made? Thank you, "&amp;Settings!$B$3&amp;".")</f>
        <v/>
      </c>
    </row>
    <row r="17" spans="1:9" x14ac:dyDescent="0.3">
      <c r="A17" s="24" t="str">
        <f>IF(Clients!A16="","",Clients!A16)</f>
        <v/>
      </c>
      <c r="B17" s="25" t="str">
        <f>IF($A17="","",Clients!C16&amp;"")</f>
        <v/>
      </c>
      <c r="C17" s="26" t="str">
        <f>IF($A17="","",COUNTIFS(Projects!$B$4:$B$503,$A17,Projects!$H$4:$H$503,"In progress")+COUNTIFS(Projects!$B$4:$B$503,$A17,Projects!$H$4:$H$503,"On hold")+COUNTIFS(Projects!$B$4:$B$503,$A17,Projects!$H$4:$H$503,"Delivered"))</f>
        <v/>
      </c>
      <c r="D17" s="21" t="str">
        <f>IF($A17="","",SUMIFS(Projects!$E$4:$E$503,Projects!$B$4:$B$503,$A17,Projects!$H$4:$H$503,"&lt;&gt;Cancelled"))</f>
        <v/>
      </c>
      <c r="E17" s="21" t="str">
        <f>IF($A17="","",SUMIFS(Projects!$K$4:$K$503,Projects!$B$4:$B$503,$A17))</f>
        <v/>
      </c>
      <c r="F17" s="21" t="str">
        <f>IF($A17="","",SUMIFS(Projects!$L$4:$L$503,Projects!$B$4:$B$503,$A17))</f>
        <v/>
      </c>
      <c r="G17" s="21" t="str">
        <f>IF($A17="","",SUMIFS(Projects!$M$4:$M$503,Projects!$B$4:$B$503,$A17))</f>
        <v/>
      </c>
      <c r="H17" s="21" t="str">
        <f>IF($A17="","",SUMIFS(Projects!$M$4:$M$503,Projects!$B$4:$B$503,$A17,Projects!$P$4:$P$503,"&gt;0"))</f>
        <v/>
      </c>
      <c r="I17" s="27" t="str">
        <f>IF(OR($A17="",N($H17)&lt;=0),"","Dear "&amp;IF(Clients!$D$16&lt;&gt;"",Clients!$D$16,$A17)&amp;", I hope you are well. According to my records, "&amp;$B17&amp;" "&amp;TEXT($H17,"#,##0.00")&amp;" is now overdue on my invoice(s) to "&amp;$A17&amp;". Could you please let me know when the payment will be made? Thank you, "&amp;Settings!$B$3&amp;".")</f>
        <v/>
      </c>
    </row>
    <row r="18" spans="1:9" x14ac:dyDescent="0.3">
      <c r="A18" s="24" t="str">
        <f>IF(Clients!A17="","",Clients!A17)</f>
        <v/>
      </c>
      <c r="B18" s="25" t="str">
        <f>IF($A18="","",Clients!C17&amp;"")</f>
        <v/>
      </c>
      <c r="C18" s="26" t="str">
        <f>IF($A18="","",COUNTIFS(Projects!$B$4:$B$503,$A18,Projects!$H$4:$H$503,"In progress")+COUNTIFS(Projects!$B$4:$B$503,$A18,Projects!$H$4:$H$503,"On hold")+COUNTIFS(Projects!$B$4:$B$503,$A18,Projects!$H$4:$H$503,"Delivered"))</f>
        <v/>
      </c>
      <c r="D18" s="21" t="str">
        <f>IF($A18="","",SUMIFS(Projects!$E$4:$E$503,Projects!$B$4:$B$503,$A18,Projects!$H$4:$H$503,"&lt;&gt;Cancelled"))</f>
        <v/>
      </c>
      <c r="E18" s="21" t="str">
        <f>IF($A18="","",SUMIFS(Projects!$K$4:$K$503,Projects!$B$4:$B$503,$A18))</f>
        <v/>
      </c>
      <c r="F18" s="21" t="str">
        <f>IF($A18="","",SUMIFS(Projects!$L$4:$L$503,Projects!$B$4:$B$503,$A18))</f>
        <v/>
      </c>
      <c r="G18" s="21" t="str">
        <f>IF($A18="","",SUMIFS(Projects!$M$4:$M$503,Projects!$B$4:$B$503,$A18))</f>
        <v/>
      </c>
      <c r="H18" s="21" t="str">
        <f>IF($A18="","",SUMIFS(Projects!$M$4:$M$503,Projects!$B$4:$B$503,$A18,Projects!$P$4:$P$503,"&gt;0"))</f>
        <v/>
      </c>
      <c r="I18" s="27" t="str">
        <f>IF(OR($A18="",N($H18)&lt;=0),"","Dear "&amp;IF(Clients!$D$17&lt;&gt;"",Clients!$D$17,$A18)&amp;", I hope you are well. According to my records, "&amp;$B18&amp;" "&amp;TEXT($H18,"#,##0.00")&amp;" is now overdue on my invoice(s) to "&amp;$A18&amp;". Could you please let me know when the payment will be made? Thank you, "&amp;Settings!$B$3&amp;".")</f>
        <v/>
      </c>
    </row>
    <row r="19" spans="1:9" x14ac:dyDescent="0.3">
      <c r="A19" s="24" t="str">
        <f>IF(Clients!A18="","",Clients!A18)</f>
        <v/>
      </c>
      <c r="B19" s="25" t="str">
        <f>IF($A19="","",Clients!C18&amp;"")</f>
        <v/>
      </c>
      <c r="C19" s="26" t="str">
        <f>IF($A19="","",COUNTIFS(Projects!$B$4:$B$503,$A19,Projects!$H$4:$H$503,"In progress")+COUNTIFS(Projects!$B$4:$B$503,$A19,Projects!$H$4:$H$503,"On hold")+COUNTIFS(Projects!$B$4:$B$503,$A19,Projects!$H$4:$H$503,"Delivered"))</f>
        <v/>
      </c>
      <c r="D19" s="21" t="str">
        <f>IF($A19="","",SUMIFS(Projects!$E$4:$E$503,Projects!$B$4:$B$503,$A19,Projects!$H$4:$H$503,"&lt;&gt;Cancelled"))</f>
        <v/>
      </c>
      <c r="E19" s="21" t="str">
        <f>IF($A19="","",SUMIFS(Projects!$K$4:$K$503,Projects!$B$4:$B$503,$A19))</f>
        <v/>
      </c>
      <c r="F19" s="21" t="str">
        <f>IF($A19="","",SUMIFS(Projects!$L$4:$L$503,Projects!$B$4:$B$503,$A19))</f>
        <v/>
      </c>
      <c r="G19" s="21" t="str">
        <f>IF($A19="","",SUMIFS(Projects!$M$4:$M$503,Projects!$B$4:$B$503,$A19))</f>
        <v/>
      </c>
      <c r="H19" s="21" t="str">
        <f>IF($A19="","",SUMIFS(Projects!$M$4:$M$503,Projects!$B$4:$B$503,$A19,Projects!$P$4:$P$503,"&gt;0"))</f>
        <v/>
      </c>
      <c r="I19" s="27" t="str">
        <f>IF(OR($A19="",N($H19)&lt;=0),"","Dear "&amp;IF(Clients!$D$18&lt;&gt;"",Clients!$D$18,$A19)&amp;", I hope you are well. According to my records, "&amp;$B19&amp;" "&amp;TEXT($H19,"#,##0.00")&amp;" is now overdue on my invoice(s) to "&amp;$A19&amp;". Could you please let me know when the payment will be made? Thank you, "&amp;Settings!$B$3&amp;".")</f>
        <v/>
      </c>
    </row>
    <row r="20" spans="1:9" x14ac:dyDescent="0.3">
      <c r="A20" s="24" t="str">
        <f>IF(Clients!A19="","",Clients!A19)</f>
        <v/>
      </c>
      <c r="B20" s="25" t="str">
        <f>IF($A20="","",Clients!C19&amp;"")</f>
        <v/>
      </c>
      <c r="C20" s="26" t="str">
        <f>IF($A20="","",COUNTIFS(Projects!$B$4:$B$503,$A20,Projects!$H$4:$H$503,"In progress")+COUNTIFS(Projects!$B$4:$B$503,$A20,Projects!$H$4:$H$503,"On hold")+COUNTIFS(Projects!$B$4:$B$503,$A20,Projects!$H$4:$H$503,"Delivered"))</f>
        <v/>
      </c>
      <c r="D20" s="21" t="str">
        <f>IF($A20="","",SUMIFS(Projects!$E$4:$E$503,Projects!$B$4:$B$503,$A20,Projects!$H$4:$H$503,"&lt;&gt;Cancelled"))</f>
        <v/>
      </c>
      <c r="E20" s="21" t="str">
        <f>IF($A20="","",SUMIFS(Projects!$K$4:$K$503,Projects!$B$4:$B$503,$A20))</f>
        <v/>
      </c>
      <c r="F20" s="21" t="str">
        <f>IF($A20="","",SUMIFS(Projects!$L$4:$L$503,Projects!$B$4:$B$503,$A20))</f>
        <v/>
      </c>
      <c r="G20" s="21" t="str">
        <f>IF($A20="","",SUMIFS(Projects!$M$4:$M$503,Projects!$B$4:$B$503,$A20))</f>
        <v/>
      </c>
      <c r="H20" s="21" t="str">
        <f>IF($A20="","",SUMIFS(Projects!$M$4:$M$503,Projects!$B$4:$B$503,$A20,Projects!$P$4:$P$503,"&gt;0"))</f>
        <v/>
      </c>
      <c r="I20" s="27" t="str">
        <f>IF(OR($A20="",N($H20)&lt;=0),"","Dear "&amp;IF(Clients!$D$19&lt;&gt;"",Clients!$D$19,$A20)&amp;", I hope you are well. According to my records, "&amp;$B20&amp;" "&amp;TEXT($H20,"#,##0.00")&amp;" is now overdue on my invoice(s) to "&amp;$A20&amp;". Could you please let me know when the payment will be made? Thank you, "&amp;Settings!$B$3&amp;".")</f>
        <v/>
      </c>
    </row>
    <row r="21" spans="1:9" x14ac:dyDescent="0.3">
      <c r="A21" s="24" t="str">
        <f>IF(Clients!A20="","",Clients!A20)</f>
        <v/>
      </c>
      <c r="B21" s="25" t="str">
        <f>IF($A21="","",Clients!C20&amp;"")</f>
        <v/>
      </c>
      <c r="C21" s="26" t="str">
        <f>IF($A21="","",COUNTIFS(Projects!$B$4:$B$503,$A21,Projects!$H$4:$H$503,"In progress")+COUNTIFS(Projects!$B$4:$B$503,$A21,Projects!$H$4:$H$503,"On hold")+COUNTIFS(Projects!$B$4:$B$503,$A21,Projects!$H$4:$H$503,"Delivered"))</f>
        <v/>
      </c>
      <c r="D21" s="21" t="str">
        <f>IF($A21="","",SUMIFS(Projects!$E$4:$E$503,Projects!$B$4:$B$503,$A21,Projects!$H$4:$H$503,"&lt;&gt;Cancelled"))</f>
        <v/>
      </c>
      <c r="E21" s="21" t="str">
        <f>IF($A21="","",SUMIFS(Projects!$K$4:$K$503,Projects!$B$4:$B$503,$A21))</f>
        <v/>
      </c>
      <c r="F21" s="21" t="str">
        <f>IF($A21="","",SUMIFS(Projects!$L$4:$L$503,Projects!$B$4:$B$503,$A21))</f>
        <v/>
      </c>
      <c r="G21" s="21" t="str">
        <f>IF($A21="","",SUMIFS(Projects!$M$4:$M$503,Projects!$B$4:$B$503,$A21))</f>
        <v/>
      </c>
      <c r="H21" s="21" t="str">
        <f>IF($A21="","",SUMIFS(Projects!$M$4:$M$503,Projects!$B$4:$B$503,$A21,Projects!$P$4:$P$503,"&gt;0"))</f>
        <v/>
      </c>
      <c r="I21" s="27" t="str">
        <f>IF(OR($A21="",N($H21)&lt;=0),"","Dear "&amp;IF(Clients!$D$20&lt;&gt;"",Clients!$D$20,$A21)&amp;", I hope you are well. According to my records, "&amp;$B21&amp;" "&amp;TEXT($H21,"#,##0.00")&amp;" is now overdue on my invoice(s) to "&amp;$A21&amp;". Could you please let me know when the payment will be made? Thank you, "&amp;Settings!$B$3&amp;".")</f>
        <v/>
      </c>
    </row>
    <row r="22" spans="1:9" x14ac:dyDescent="0.3">
      <c r="A22" s="24" t="str">
        <f>IF(Clients!A21="","",Clients!A21)</f>
        <v/>
      </c>
      <c r="B22" s="25" t="str">
        <f>IF($A22="","",Clients!C21&amp;"")</f>
        <v/>
      </c>
      <c r="C22" s="26" t="str">
        <f>IF($A22="","",COUNTIFS(Projects!$B$4:$B$503,$A22,Projects!$H$4:$H$503,"In progress")+COUNTIFS(Projects!$B$4:$B$503,$A22,Projects!$H$4:$H$503,"On hold")+COUNTIFS(Projects!$B$4:$B$503,$A22,Projects!$H$4:$H$503,"Delivered"))</f>
        <v/>
      </c>
      <c r="D22" s="21" t="str">
        <f>IF($A22="","",SUMIFS(Projects!$E$4:$E$503,Projects!$B$4:$B$503,$A22,Projects!$H$4:$H$503,"&lt;&gt;Cancelled"))</f>
        <v/>
      </c>
      <c r="E22" s="21" t="str">
        <f>IF($A22="","",SUMIFS(Projects!$K$4:$K$503,Projects!$B$4:$B$503,$A22))</f>
        <v/>
      </c>
      <c r="F22" s="21" t="str">
        <f>IF($A22="","",SUMIFS(Projects!$L$4:$L$503,Projects!$B$4:$B$503,$A22))</f>
        <v/>
      </c>
      <c r="G22" s="21" t="str">
        <f>IF($A22="","",SUMIFS(Projects!$M$4:$M$503,Projects!$B$4:$B$503,$A22))</f>
        <v/>
      </c>
      <c r="H22" s="21" t="str">
        <f>IF($A22="","",SUMIFS(Projects!$M$4:$M$503,Projects!$B$4:$B$503,$A22,Projects!$P$4:$P$503,"&gt;0"))</f>
        <v/>
      </c>
      <c r="I22" s="27" t="str">
        <f>IF(OR($A22="",N($H22)&lt;=0),"","Dear "&amp;IF(Clients!$D$21&lt;&gt;"",Clients!$D$21,$A22)&amp;", I hope you are well. According to my records, "&amp;$B22&amp;" "&amp;TEXT($H22,"#,##0.00")&amp;" is now overdue on my invoice(s) to "&amp;$A22&amp;". Could you please let me know when the payment will be made? Thank you, "&amp;Settings!$B$3&amp;".")</f>
        <v/>
      </c>
    </row>
    <row r="23" spans="1:9" x14ac:dyDescent="0.3">
      <c r="A23" s="24" t="str">
        <f>IF(Clients!A22="","",Clients!A22)</f>
        <v/>
      </c>
      <c r="B23" s="25" t="str">
        <f>IF($A23="","",Clients!C22&amp;"")</f>
        <v/>
      </c>
      <c r="C23" s="26" t="str">
        <f>IF($A23="","",COUNTIFS(Projects!$B$4:$B$503,$A23,Projects!$H$4:$H$503,"In progress")+COUNTIFS(Projects!$B$4:$B$503,$A23,Projects!$H$4:$H$503,"On hold")+COUNTIFS(Projects!$B$4:$B$503,$A23,Projects!$H$4:$H$503,"Delivered"))</f>
        <v/>
      </c>
      <c r="D23" s="21" t="str">
        <f>IF($A23="","",SUMIFS(Projects!$E$4:$E$503,Projects!$B$4:$B$503,$A23,Projects!$H$4:$H$503,"&lt;&gt;Cancelled"))</f>
        <v/>
      </c>
      <c r="E23" s="21" t="str">
        <f>IF($A23="","",SUMIFS(Projects!$K$4:$K$503,Projects!$B$4:$B$503,$A23))</f>
        <v/>
      </c>
      <c r="F23" s="21" t="str">
        <f>IF($A23="","",SUMIFS(Projects!$L$4:$L$503,Projects!$B$4:$B$503,$A23))</f>
        <v/>
      </c>
      <c r="G23" s="21" t="str">
        <f>IF($A23="","",SUMIFS(Projects!$M$4:$M$503,Projects!$B$4:$B$503,$A23))</f>
        <v/>
      </c>
      <c r="H23" s="21" t="str">
        <f>IF($A23="","",SUMIFS(Projects!$M$4:$M$503,Projects!$B$4:$B$503,$A23,Projects!$P$4:$P$503,"&gt;0"))</f>
        <v/>
      </c>
      <c r="I23" s="27" t="str">
        <f>IF(OR($A23="",N($H23)&lt;=0),"","Dear "&amp;IF(Clients!$D$22&lt;&gt;"",Clients!$D$22,$A23)&amp;", I hope you are well. According to my records, "&amp;$B23&amp;" "&amp;TEXT($H23,"#,##0.00")&amp;" is now overdue on my invoice(s) to "&amp;$A23&amp;". Could you please let me know when the payment will be made? Thank you, "&amp;Settings!$B$3&amp;".")</f>
        <v/>
      </c>
    </row>
    <row r="24" spans="1:9" x14ac:dyDescent="0.3">
      <c r="A24" s="24" t="str">
        <f>IF(Clients!A23="","",Clients!A23)</f>
        <v/>
      </c>
      <c r="B24" s="25" t="str">
        <f>IF($A24="","",Clients!C23&amp;"")</f>
        <v/>
      </c>
      <c r="C24" s="26" t="str">
        <f>IF($A24="","",COUNTIFS(Projects!$B$4:$B$503,$A24,Projects!$H$4:$H$503,"In progress")+COUNTIFS(Projects!$B$4:$B$503,$A24,Projects!$H$4:$H$503,"On hold")+COUNTIFS(Projects!$B$4:$B$503,$A24,Projects!$H$4:$H$503,"Delivered"))</f>
        <v/>
      </c>
      <c r="D24" s="21" t="str">
        <f>IF($A24="","",SUMIFS(Projects!$E$4:$E$503,Projects!$B$4:$B$503,$A24,Projects!$H$4:$H$503,"&lt;&gt;Cancelled"))</f>
        <v/>
      </c>
      <c r="E24" s="21" t="str">
        <f>IF($A24="","",SUMIFS(Projects!$K$4:$K$503,Projects!$B$4:$B$503,$A24))</f>
        <v/>
      </c>
      <c r="F24" s="21" t="str">
        <f>IF($A24="","",SUMIFS(Projects!$L$4:$L$503,Projects!$B$4:$B$503,$A24))</f>
        <v/>
      </c>
      <c r="G24" s="21" t="str">
        <f>IF($A24="","",SUMIFS(Projects!$M$4:$M$503,Projects!$B$4:$B$503,$A24))</f>
        <v/>
      </c>
      <c r="H24" s="21" t="str">
        <f>IF($A24="","",SUMIFS(Projects!$M$4:$M$503,Projects!$B$4:$B$503,$A24,Projects!$P$4:$P$503,"&gt;0"))</f>
        <v/>
      </c>
      <c r="I24" s="27" t="str">
        <f>IF(OR($A24="",N($H24)&lt;=0),"","Dear "&amp;IF(Clients!$D$23&lt;&gt;"",Clients!$D$23,$A24)&amp;", I hope you are well. According to my records, "&amp;$B24&amp;" "&amp;TEXT($H24,"#,##0.00")&amp;" is now overdue on my invoice(s) to "&amp;$A24&amp;". Could you please let me know when the payment will be made? Thank you, "&amp;Settings!$B$3&amp;".")</f>
        <v/>
      </c>
    </row>
    <row r="25" spans="1:9" x14ac:dyDescent="0.3">
      <c r="A25" s="24" t="str">
        <f>IF(Clients!A24="","",Clients!A24)</f>
        <v/>
      </c>
      <c r="B25" s="25" t="str">
        <f>IF($A25="","",Clients!C24&amp;"")</f>
        <v/>
      </c>
      <c r="C25" s="26" t="str">
        <f>IF($A25="","",COUNTIFS(Projects!$B$4:$B$503,$A25,Projects!$H$4:$H$503,"In progress")+COUNTIFS(Projects!$B$4:$B$503,$A25,Projects!$H$4:$H$503,"On hold")+COUNTIFS(Projects!$B$4:$B$503,$A25,Projects!$H$4:$H$503,"Delivered"))</f>
        <v/>
      </c>
      <c r="D25" s="21" t="str">
        <f>IF($A25="","",SUMIFS(Projects!$E$4:$E$503,Projects!$B$4:$B$503,$A25,Projects!$H$4:$H$503,"&lt;&gt;Cancelled"))</f>
        <v/>
      </c>
      <c r="E25" s="21" t="str">
        <f>IF($A25="","",SUMIFS(Projects!$K$4:$K$503,Projects!$B$4:$B$503,$A25))</f>
        <v/>
      </c>
      <c r="F25" s="21" t="str">
        <f>IF($A25="","",SUMIFS(Projects!$L$4:$L$503,Projects!$B$4:$B$503,$A25))</f>
        <v/>
      </c>
      <c r="G25" s="21" t="str">
        <f>IF($A25="","",SUMIFS(Projects!$M$4:$M$503,Projects!$B$4:$B$503,$A25))</f>
        <v/>
      </c>
      <c r="H25" s="21" t="str">
        <f>IF($A25="","",SUMIFS(Projects!$M$4:$M$503,Projects!$B$4:$B$503,$A25,Projects!$P$4:$P$503,"&gt;0"))</f>
        <v/>
      </c>
      <c r="I25" s="27" t="str">
        <f>IF(OR($A25="",N($H25)&lt;=0),"","Dear "&amp;IF(Clients!$D$24&lt;&gt;"",Clients!$D$24,$A25)&amp;", I hope you are well. According to my records, "&amp;$B25&amp;" "&amp;TEXT($H25,"#,##0.00")&amp;" is now overdue on my invoice(s) to "&amp;$A25&amp;". Could you please let me know when the payment will be made? Thank you, "&amp;Settings!$B$3&amp;".")</f>
        <v/>
      </c>
    </row>
    <row r="26" spans="1:9" x14ac:dyDescent="0.3">
      <c r="A26" s="24" t="str">
        <f>IF(Clients!A25="","",Clients!A25)</f>
        <v/>
      </c>
      <c r="B26" s="25" t="str">
        <f>IF($A26="","",Clients!C25&amp;"")</f>
        <v/>
      </c>
      <c r="C26" s="26" t="str">
        <f>IF($A26="","",COUNTIFS(Projects!$B$4:$B$503,$A26,Projects!$H$4:$H$503,"In progress")+COUNTIFS(Projects!$B$4:$B$503,$A26,Projects!$H$4:$H$503,"On hold")+COUNTIFS(Projects!$B$4:$B$503,$A26,Projects!$H$4:$H$503,"Delivered"))</f>
        <v/>
      </c>
      <c r="D26" s="21" t="str">
        <f>IF($A26="","",SUMIFS(Projects!$E$4:$E$503,Projects!$B$4:$B$503,$A26,Projects!$H$4:$H$503,"&lt;&gt;Cancelled"))</f>
        <v/>
      </c>
      <c r="E26" s="21" t="str">
        <f>IF($A26="","",SUMIFS(Projects!$K$4:$K$503,Projects!$B$4:$B$503,$A26))</f>
        <v/>
      </c>
      <c r="F26" s="21" t="str">
        <f>IF($A26="","",SUMIFS(Projects!$L$4:$L$503,Projects!$B$4:$B$503,$A26))</f>
        <v/>
      </c>
      <c r="G26" s="21" t="str">
        <f>IF($A26="","",SUMIFS(Projects!$M$4:$M$503,Projects!$B$4:$B$503,$A26))</f>
        <v/>
      </c>
      <c r="H26" s="21" t="str">
        <f>IF($A26="","",SUMIFS(Projects!$M$4:$M$503,Projects!$B$4:$B$503,$A26,Projects!$P$4:$P$503,"&gt;0"))</f>
        <v/>
      </c>
      <c r="I26" s="27" t="str">
        <f>IF(OR($A26="",N($H26)&lt;=0),"","Dear "&amp;IF(Clients!$D$25&lt;&gt;"",Clients!$D$25,$A26)&amp;", I hope you are well. According to my records, "&amp;$B26&amp;" "&amp;TEXT($H26,"#,##0.00")&amp;" is now overdue on my invoice(s) to "&amp;$A26&amp;". Could you please let me know when the payment will be made? Thank you, "&amp;Settings!$B$3&amp;".")</f>
        <v/>
      </c>
    </row>
    <row r="27" spans="1:9" x14ac:dyDescent="0.3">
      <c r="A27" s="24" t="str">
        <f>IF(Clients!A26="","",Clients!A26)</f>
        <v/>
      </c>
      <c r="B27" s="25" t="str">
        <f>IF($A27="","",Clients!C26&amp;"")</f>
        <v/>
      </c>
      <c r="C27" s="26" t="str">
        <f>IF($A27="","",COUNTIFS(Projects!$B$4:$B$503,$A27,Projects!$H$4:$H$503,"In progress")+COUNTIFS(Projects!$B$4:$B$503,$A27,Projects!$H$4:$H$503,"On hold")+COUNTIFS(Projects!$B$4:$B$503,$A27,Projects!$H$4:$H$503,"Delivered"))</f>
        <v/>
      </c>
      <c r="D27" s="21" t="str">
        <f>IF($A27="","",SUMIFS(Projects!$E$4:$E$503,Projects!$B$4:$B$503,$A27,Projects!$H$4:$H$503,"&lt;&gt;Cancelled"))</f>
        <v/>
      </c>
      <c r="E27" s="21" t="str">
        <f>IF($A27="","",SUMIFS(Projects!$K$4:$K$503,Projects!$B$4:$B$503,$A27))</f>
        <v/>
      </c>
      <c r="F27" s="21" t="str">
        <f>IF($A27="","",SUMIFS(Projects!$L$4:$L$503,Projects!$B$4:$B$503,$A27))</f>
        <v/>
      </c>
      <c r="G27" s="21" t="str">
        <f>IF($A27="","",SUMIFS(Projects!$M$4:$M$503,Projects!$B$4:$B$503,$A27))</f>
        <v/>
      </c>
      <c r="H27" s="21" t="str">
        <f>IF($A27="","",SUMIFS(Projects!$M$4:$M$503,Projects!$B$4:$B$503,$A27,Projects!$P$4:$P$503,"&gt;0"))</f>
        <v/>
      </c>
      <c r="I27" s="27" t="str">
        <f>IF(OR($A27="",N($H27)&lt;=0),"","Dear "&amp;IF(Clients!$D$26&lt;&gt;"",Clients!$D$26,$A27)&amp;", I hope you are well. According to my records, "&amp;$B27&amp;" "&amp;TEXT($H27,"#,##0.00")&amp;" is now overdue on my invoice(s) to "&amp;$A27&amp;". Could you please let me know when the payment will be made? Thank you, "&amp;Settings!$B$3&amp;".")</f>
        <v/>
      </c>
    </row>
    <row r="28" spans="1:9" x14ac:dyDescent="0.3">
      <c r="A28" s="24" t="str">
        <f>IF(Clients!A27="","",Clients!A27)</f>
        <v/>
      </c>
      <c r="B28" s="25" t="str">
        <f>IF($A28="","",Clients!C27&amp;"")</f>
        <v/>
      </c>
      <c r="C28" s="26" t="str">
        <f>IF($A28="","",COUNTIFS(Projects!$B$4:$B$503,$A28,Projects!$H$4:$H$503,"In progress")+COUNTIFS(Projects!$B$4:$B$503,$A28,Projects!$H$4:$H$503,"On hold")+COUNTIFS(Projects!$B$4:$B$503,$A28,Projects!$H$4:$H$503,"Delivered"))</f>
        <v/>
      </c>
      <c r="D28" s="21" t="str">
        <f>IF($A28="","",SUMIFS(Projects!$E$4:$E$503,Projects!$B$4:$B$503,$A28,Projects!$H$4:$H$503,"&lt;&gt;Cancelled"))</f>
        <v/>
      </c>
      <c r="E28" s="21" t="str">
        <f>IF($A28="","",SUMIFS(Projects!$K$4:$K$503,Projects!$B$4:$B$503,$A28))</f>
        <v/>
      </c>
      <c r="F28" s="21" t="str">
        <f>IF($A28="","",SUMIFS(Projects!$L$4:$L$503,Projects!$B$4:$B$503,$A28))</f>
        <v/>
      </c>
      <c r="G28" s="21" t="str">
        <f>IF($A28="","",SUMIFS(Projects!$M$4:$M$503,Projects!$B$4:$B$503,$A28))</f>
        <v/>
      </c>
      <c r="H28" s="21" t="str">
        <f>IF($A28="","",SUMIFS(Projects!$M$4:$M$503,Projects!$B$4:$B$503,$A28,Projects!$P$4:$P$503,"&gt;0"))</f>
        <v/>
      </c>
      <c r="I28" s="27" t="str">
        <f>IF(OR($A28="",N($H28)&lt;=0),"","Dear "&amp;IF(Clients!$D$27&lt;&gt;"",Clients!$D$27,$A28)&amp;", I hope you are well. According to my records, "&amp;$B28&amp;" "&amp;TEXT($H28,"#,##0.00")&amp;" is now overdue on my invoice(s) to "&amp;$A28&amp;". Could you please let me know when the payment will be made? Thank you, "&amp;Settings!$B$3&amp;".")</f>
        <v/>
      </c>
    </row>
    <row r="29" spans="1:9" x14ac:dyDescent="0.3">
      <c r="A29" s="24" t="str">
        <f>IF(Clients!A28="","",Clients!A28)</f>
        <v/>
      </c>
      <c r="B29" s="25" t="str">
        <f>IF($A29="","",Clients!C28&amp;"")</f>
        <v/>
      </c>
      <c r="C29" s="26" t="str">
        <f>IF($A29="","",COUNTIFS(Projects!$B$4:$B$503,$A29,Projects!$H$4:$H$503,"In progress")+COUNTIFS(Projects!$B$4:$B$503,$A29,Projects!$H$4:$H$503,"On hold")+COUNTIFS(Projects!$B$4:$B$503,$A29,Projects!$H$4:$H$503,"Delivered"))</f>
        <v/>
      </c>
      <c r="D29" s="21" t="str">
        <f>IF($A29="","",SUMIFS(Projects!$E$4:$E$503,Projects!$B$4:$B$503,$A29,Projects!$H$4:$H$503,"&lt;&gt;Cancelled"))</f>
        <v/>
      </c>
      <c r="E29" s="21" t="str">
        <f>IF($A29="","",SUMIFS(Projects!$K$4:$K$503,Projects!$B$4:$B$503,$A29))</f>
        <v/>
      </c>
      <c r="F29" s="21" t="str">
        <f>IF($A29="","",SUMIFS(Projects!$L$4:$L$503,Projects!$B$4:$B$503,$A29))</f>
        <v/>
      </c>
      <c r="G29" s="21" t="str">
        <f>IF($A29="","",SUMIFS(Projects!$M$4:$M$503,Projects!$B$4:$B$503,$A29))</f>
        <v/>
      </c>
      <c r="H29" s="21" t="str">
        <f>IF($A29="","",SUMIFS(Projects!$M$4:$M$503,Projects!$B$4:$B$503,$A29,Projects!$P$4:$P$503,"&gt;0"))</f>
        <v/>
      </c>
      <c r="I29" s="27" t="str">
        <f>IF(OR($A29="",N($H29)&lt;=0),"","Dear "&amp;IF(Clients!$D$28&lt;&gt;"",Clients!$D$28,$A29)&amp;", I hope you are well. According to my records, "&amp;$B29&amp;" "&amp;TEXT($H29,"#,##0.00")&amp;" is now overdue on my invoice(s) to "&amp;$A29&amp;". Could you please let me know when the payment will be made? Thank you, "&amp;Settings!$B$3&amp;".")</f>
        <v/>
      </c>
    </row>
    <row r="30" spans="1:9" x14ac:dyDescent="0.3">
      <c r="A30" s="24" t="str">
        <f>IF(Clients!A29="","",Clients!A29)</f>
        <v/>
      </c>
      <c r="B30" s="25" t="str">
        <f>IF($A30="","",Clients!C29&amp;"")</f>
        <v/>
      </c>
      <c r="C30" s="26" t="str">
        <f>IF($A30="","",COUNTIFS(Projects!$B$4:$B$503,$A30,Projects!$H$4:$H$503,"In progress")+COUNTIFS(Projects!$B$4:$B$503,$A30,Projects!$H$4:$H$503,"On hold")+COUNTIFS(Projects!$B$4:$B$503,$A30,Projects!$H$4:$H$503,"Delivered"))</f>
        <v/>
      </c>
      <c r="D30" s="21" t="str">
        <f>IF($A30="","",SUMIFS(Projects!$E$4:$E$503,Projects!$B$4:$B$503,$A30,Projects!$H$4:$H$503,"&lt;&gt;Cancelled"))</f>
        <v/>
      </c>
      <c r="E30" s="21" t="str">
        <f>IF($A30="","",SUMIFS(Projects!$K$4:$K$503,Projects!$B$4:$B$503,$A30))</f>
        <v/>
      </c>
      <c r="F30" s="21" t="str">
        <f>IF($A30="","",SUMIFS(Projects!$L$4:$L$503,Projects!$B$4:$B$503,$A30))</f>
        <v/>
      </c>
      <c r="G30" s="21" t="str">
        <f>IF($A30="","",SUMIFS(Projects!$M$4:$M$503,Projects!$B$4:$B$503,$A30))</f>
        <v/>
      </c>
      <c r="H30" s="21" t="str">
        <f>IF($A30="","",SUMIFS(Projects!$M$4:$M$503,Projects!$B$4:$B$503,$A30,Projects!$P$4:$P$503,"&gt;0"))</f>
        <v/>
      </c>
      <c r="I30" s="27" t="str">
        <f>IF(OR($A30="",N($H30)&lt;=0),"","Dear "&amp;IF(Clients!$D$29&lt;&gt;"",Clients!$D$29,$A30)&amp;", I hope you are well. According to my records, "&amp;$B30&amp;" "&amp;TEXT($H30,"#,##0.00")&amp;" is now overdue on my invoice(s) to "&amp;$A30&amp;". Could you please let me know when the payment will be made? Thank you, "&amp;Settings!$B$3&amp;".")</f>
        <v/>
      </c>
    </row>
    <row r="31" spans="1:9" x14ac:dyDescent="0.3">
      <c r="A31" s="24" t="str">
        <f>IF(Clients!A30="","",Clients!A30)</f>
        <v/>
      </c>
      <c r="B31" s="25" t="str">
        <f>IF($A31="","",Clients!C30&amp;"")</f>
        <v/>
      </c>
      <c r="C31" s="26" t="str">
        <f>IF($A31="","",COUNTIFS(Projects!$B$4:$B$503,$A31,Projects!$H$4:$H$503,"In progress")+COUNTIFS(Projects!$B$4:$B$503,$A31,Projects!$H$4:$H$503,"On hold")+COUNTIFS(Projects!$B$4:$B$503,$A31,Projects!$H$4:$H$503,"Delivered"))</f>
        <v/>
      </c>
      <c r="D31" s="21" t="str">
        <f>IF($A31="","",SUMIFS(Projects!$E$4:$E$503,Projects!$B$4:$B$503,$A31,Projects!$H$4:$H$503,"&lt;&gt;Cancelled"))</f>
        <v/>
      </c>
      <c r="E31" s="21" t="str">
        <f>IF($A31="","",SUMIFS(Projects!$K$4:$K$503,Projects!$B$4:$B$503,$A31))</f>
        <v/>
      </c>
      <c r="F31" s="21" t="str">
        <f>IF($A31="","",SUMIFS(Projects!$L$4:$L$503,Projects!$B$4:$B$503,$A31))</f>
        <v/>
      </c>
      <c r="G31" s="21" t="str">
        <f>IF($A31="","",SUMIFS(Projects!$M$4:$M$503,Projects!$B$4:$B$503,$A31))</f>
        <v/>
      </c>
      <c r="H31" s="21" t="str">
        <f>IF($A31="","",SUMIFS(Projects!$M$4:$M$503,Projects!$B$4:$B$503,$A31,Projects!$P$4:$P$503,"&gt;0"))</f>
        <v/>
      </c>
      <c r="I31" s="27" t="str">
        <f>IF(OR($A31="",N($H31)&lt;=0),"","Dear "&amp;IF(Clients!$D$30&lt;&gt;"",Clients!$D$30,$A31)&amp;", I hope you are well. According to my records, "&amp;$B31&amp;" "&amp;TEXT($H31,"#,##0.00")&amp;" is now overdue on my invoice(s) to "&amp;$A31&amp;". Could you please let me know when the payment will be made? Thank you, "&amp;Settings!$B$3&amp;".")</f>
        <v/>
      </c>
    </row>
    <row r="32" spans="1:9" x14ac:dyDescent="0.3">
      <c r="A32" s="24" t="str">
        <f>IF(Clients!A31="","",Clients!A31)</f>
        <v/>
      </c>
      <c r="B32" s="25" t="str">
        <f>IF($A32="","",Clients!C31&amp;"")</f>
        <v/>
      </c>
      <c r="C32" s="26" t="str">
        <f>IF($A32="","",COUNTIFS(Projects!$B$4:$B$503,$A32,Projects!$H$4:$H$503,"In progress")+COUNTIFS(Projects!$B$4:$B$503,$A32,Projects!$H$4:$H$503,"On hold")+COUNTIFS(Projects!$B$4:$B$503,$A32,Projects!$H$4:$H$503,"Delivered"))</f>
        <v/>
      </c>
      <c r="D32" s="21" t="str">
        <f>IF($A32="","",SUMIFS(Projects!$E$4:$E$503,Projects!$B$4:$B$503,$A32,Projects!$H$4:$H$503,"&lt;&gt;Cancelled"))</f>
        <v/>
      </c>
      <c r="E32" s="21" t="str">
        <f>IF($A32="","",SUMIFS(Projects!$K$4:$K$503,Projects!$B$4:$B$503,$A32))</f>
        <v/>
      </c>
      <c r="F32" s="21" t="str">
        <f>IF($A32="","",SUMIFS(Projects!$L$4:$L$503,Projects!$B$4:$B$503,$A32))</f>
        <v/>
      </c>
      <c r="G32" s="21" t="str">
        <f>IF($A32="","",SUMIFS(Projects!$M$4:$M$503,Projects!$B$4:$B$503,$A32))</f>
        <v/>
      </c>
      <c r="H32" s="21" t="str">
        <f>IF($A32="","",SUMIFS(Projects!$M$4:$M$503,Projects!$B$4:$B$503,$A32,Projects!$P$4:$P$503,"&gt;0"))</f>
        <v/>
      </c>
      <c r="I32" s="27" t="str">
        <f>IF(OR($A32="",N($H32)&lt;=0),"","Dear "&amp;IF(Clients!$D$31&lt;&gt;"",Clients!$D$31,$A32)&amp;", I hope you are well. According to my records, "&amp;$B32&amp;" "&amp;TEXT($H32,"#,##0.00")&amp;" is now overdue on my invoice(s) to "&amp;$A32&amp;". Could you please let me know when the payment will be made? Thank you, "&amp;Settings!$B$3&amp;".")</f>
        <v/>
      </c>
    </row>
    <row r="33" spans="1:9" x14ac:dyDescent="0.3">
      <c r="A33" s="24" t="str">
        <f>IF(Clients!A32="","",Clients!A32)</f>
        <v/>
      </c>
      <c r="B33" s="25" t="str">
        <f>IF($A33="","",Clients!C32&amp;"")</f>
        <v/>
      </c>
      <c r="C33" s="26" t="str">
        <f>IF($A33="","",COUNTIFS(Projects!$B$4:$B$503,$A33,Projects!$H$4:$H$503,"In progress")+COUNTIFS(Projects!$B$4:$B$503,$A33,Projects!$H$4:$H$503,"On hold")+COUNTIFS(Projects!$B$4:$B$503,$A33,Projects!$H$4:$H$503,"Delivered"))</f>
        <v/>
      </c>
      <c r="D33" s="21" t="str">
        <f>IF($A33="","",SUMIFS(Projects!$E$4:$E$503,Projects!$B$4:$B$503,$A33,Projects!$H$4:$H$503,"&lt;&gt;Cancelled"))</f>
        <v/>
      </c>
      <c r="E33" s="21" t="str">
        <f>IF($A33="","",SUMIFS(Projects!$K$4:$K$503,Projects!$B$4:$B$503,$A33))</f>
        <v/>
      </c>
      <c r="F33" s="21" t="str">
        <f>IF($A33="","",SUMIFS(Projects!$L$4:$L$503,Projects!$B$4:$B$503,$A33))</f>
        <v/>
      </c>
      <c r="G33" s="21" t="str">
        <f>IF($A33="","",SUMIFS(Projects!$M$4:$M$503,Projects!$B$4:$B$503,$A33))</f>
        <v/>
      </c>
      <c r="H33" s="21" t="str">
        <f>IF($A33="","",SUMIFS(Projects!$M$4:$M$503,Projects!$B$4:$B$503,$A33,Projects!$P$4:$P$503,"&gt;0"))</f>
        <v/>
      </c>
      <c r="I33" s="27" t="str">
        <f>IF(OR($A33="",N($H33)&lt;=0),"","Dear "&amp;IF(Clients!$D$32&lt;&gt;"",Clients!$D$32,$A33)&amp;", I hope you are well. According to my records, "&amp;$B33&amp;" "&amp;TEXT($H33,"#,##0.00")&amp;" is now overdue on my invoice(s) to "&amp;$A33&amp;". Could you please let me know when the payment will be made? Thank you, "&amp;Settings!$B$3&amp;".")</f>
        <v/>
      </c>
    </row>
    <row r="34" spans="1:9" x14ac:dyDescent="0.3">
      <c r="A34" s="24" t="str">
        <f>IF(Clients!A33="","",Clients!A33)</f>
        <v/>
      </c>
      <c r="B34" s="25" t="str">
        <f>IF($A34="","",Clients!C33&amp;"")</f>
        <v/>
      </c>
      <c r="C34" s="26" t="str">
        <f>IF($A34="","",COUNTIFS(Projects!$B$4:$B$503,$A34,Projects!$H$4:$H$503,"In progress")+COUNTIFS(Projects!$B$4:$B$503,$A34,Projects!$H$4:$H$503,"On hold")+COUNTIFS(Projects!$B$4:$B$503,$A34,Projects!$H$4:$H$503,"Delivered"))</f>
        <v/>
      </c>
      <c r="D34" s="21" t="str">
        <f>IF($A34="","",SUMIFS(Projects!$E$4:$E$503,Projects!$B$4:$B$503,$A34,Projects!$H$4:$H$503,"&lt;&gt;Cancelled"))</f>
        <v/>
      </c>
      <c r="E34" s="21" t="str">
        <f>IF($A34="","",SUMIFS(Projects!$K$4:$K$503,Projects!$B$4:$B$503,$A34))</f>
        <v/>
      </c>
      <c r="F34" s="21" t="str">
        <f>IF($A34="","",SUMIFS(Projects!$L$4:$L$503,Projects!$B$4:$B$503,$A34))</f>
        <v/>
      </c>
      <c r="G34" s="21" t="str">
        <f>IF($A34="","",SUMIFS(Projects!$M$4:$M$503,Projects!$B$4:$B$503,$A34))</f>
        <v/>
      </c>
      <c r="H34" s="21" t="str">
        <f>IF($A34="","",SUMIFS(Projects!$M$4:$M$503,Projects!$B$4:$B$503,$A34,Projects!$P$4:$P$503,"&gt;0"))</f>
        <v/>
      </c>
      <c r="I34" s="27" t="str">
        <f>IF(OR($A34="",N($H34)&lt;=0),"","Dear "&amp;IF(Clients!$D$33&lt;&gt;"",Clients!$D$33,$A34)&amp;", I hope you are well. According to my records, "&amp;$B34&amp;" "&amp;TEXT($H34,"#,##0.00")&amp;" is now overdue on my invoice(s) to "&amp;$A34&amp;". Could you please let me know when the payment will be made? Thank you, "&amp;Settings!$B$3&amp;".")</f>
        <v/>
      </c>
    </row>
    <row r="35" spans="1:9" x14ac:dyDescent="0.3">
      <c r="A35" s="24" t="str">
        <f>IF(Clients!A34="","",Clients!A34)</f>
        <v/>
      </c>
      <c r="B35" s="25" t="str">
        <f>IF($A35="","",Clients!C34&amp;"")</f>
        <v/>
      </c>
      <c r="C35" s="26" t="str">
        <f>IF($A35="","",COUNTIFS(Projects!$B$4:$B$503,$A35,Projects!$H$4:$H$503,"In progress")+COUNTIFS(Projects!$B$4:$B$503,$A35,Projects!$H$4:$H$503,"On hold")+COUNTIFS(Projects!$B$4:$B$503,$A35,Projects!$H$4:$H$503,"Delivered"))</f>
        <v/>
      </c>
      <c r="D35" s="21" t="str">
        <f>IF($A35="","",SUMIFS(Projects!$E$4:$E$503,Projects!$B$4:$B$503,$A35,Projects!$H$4:$H$503,"&lt;&gt;Cancelled"))</f>
        <v/>
      </c>
      <c r="E35" s="21" t="str">
        <f>IF($A35="","",SUMIFS(Projects!$K$4:$K$503,Projects!$B$4:$B$503,$A35))</f>
        <v/>
      </c>
      <c r="F35" s="21" t="str">
        <f>IF($A35="","",SUMIFS(Projects!$L$4:$L$503,Projects!$B$4:$B$503,$A35))</f>
        <v/>
      </c>
      <c r="G35" s="21" t="str">
        <f>IF($A35="","",SUMIFS(Projects!$M$4:$M$503,Projects!$B$4:$B$503,$A35))</f>
        <v/>
      </c>
      <c r="H35" s="21" t="str">
        <f>IF($A35="","",SUMIFS(Projects!$M$4:$M$503,Projects!$B$4:$B$503,$A35,Projects!$P$4:$P$503,"&gt;0"))</f>
        <v/>
      </c>
      <c r="I35" s="27" t="str">
        <f>IF(OR($A35="",N($H35)&lt;=0),"","Dear "&amp;IF(Clients!$D$34&lt;&gt;"",Clients!$D$34,$A35)&amp;", I hope you are well. According to my records, "&amp;$B35&amp;" "&amp;TEXT($H35,"#,##0.00")&amp;" is now overdue on my invoice(s) to "&amp;$A35&amp;". Could you please let me know when the payment will be made? Thank you, "&amp;Settings!$B$3&amp;".")</f>
        <v/>
      </c>
    </row>
    <row r="36" spans="1:9" x14ac:dyDescent="0.3">
      <c r="A36" s="24" t="str">
        <f>IF(Clients!A35="","",Clients!A35)</f>
        <v/>
      </c>
      <c r="B36" s="25" t="str">
        <f>IF($A36="","",Clients!C35&amp;"")</f>
        <v/>
      </c>
      <c r="C36" s="26" t="str">
        <f>IF($A36="","",COUNTIFS(Projects!$B$4:$B$503,$A36,Projects!$H$4:$H$503,"In progress")+COUNTIFS(Projects!$B$4:$B$503,$A36,Projects!$H$4:$H$503,"On hold")+COUNTIFS(Projects!$B$4:$B$503,$A36,Projects!$H$4:$H$503,"Delivered"))</f>
        <v/>
      </c>
      <c r="D36" s="21" t="str">
        <f>IF($A36="","",SUMIFS(Projects!$E$4:$E$503,Projects!$B$4:$B$503,$A36,Projects!$H$4:$H$503,"&lt;&gt;Cancelled"))</f>
        <v/>
      </c>
      <c r="E36" s="21" t="str">
        <f>IF($A36="","",SUMIFS(Projects!$K$4:$K$503,Projects!$B$4:$B$503,$A36))</f>
        <v/>
      </c>
      <c r="F36" s="21" t="str">
        <f>IF($A36="","",SUMIFS(Projects!$L$4:$L$503,Projects!$B$4:$B$503,$A36))</f>
        <v/>
      </c>
      <c r="G36" s="21" t="str">
        <f>IF($A36="","",SUMIFS(Projects!$M$4:$M$503,Projects!$B$4:$B$503,$A36))</f>
        <v/>
      </c>
      <c r="H36" s="21" t="str">
        <f>IF($A36="","",SUMIFS(Projects!$M$4:$M$503,Projects!$B$4:$B$503,$A36,Projects!$P$4:$P$503,"&gt;0"))</f>
        <v/>
      </c>
      <c r="I36" s="27" t="str">
        <f>IF(OR($A36="",N($H36)&lt;=0),"","Dear "&amp;IF(Clients!$D$35&lt;&gt;"",Clients!$D$35,$A36)&amp;", I hope you are well. According to my records, "&amp;$B36&amp;" "&amp;TEXT($H36,"#,##0.00")&amp;" is now overdue on my invoice(s) to "&amp;$A36&amp;". Could you please let me know when the payment will be made? Thank you, "&amp;Settings!$B$3&amp;".")</f>
        <v/>
      </c>
    </row>
    <row r="37" spans="1:9" x14ac:dyDescent="0.3">
      <c r="A37" s="24" t="str">
        <f>IF(Clients!A36="","",Clients!A36)</f>
        <v/>
      </c>
      <c r="B37" s="25" t="str">
        <f>IF($A37="","",Clients!C36&amp;"")</f>
        <v/>
      </c>
      <c r="C37" s="26" t="str">
        <f>IF($A37="","",COUNTIFS(Projects!$B$4:$B$503,$A37,Projects!$H$4:$H$503,"In progress")+COUNTIFS(Projects!$B$4:$B$503,$A37,Projects!$H$4:$H$503,"On hold")+COUNTIFS(Projects!$B$4:$B$503,$A37,Projects!$H$4:$H$503,"Delivered"))</f>
        <v/>
      </c>
      <c r="D37" s="21" t="str">
        <f>IF($A37="","",SUMIFS(Projects!$E$4:$E$503,Projects!$B$4:$B$503,$A37,Projects!$H$4:$H$503,"&lt;&gt;Cancelled"))</f>
        <v/>
      </c>
      <c r="E37" s="21" t="str">
        <f>IF($A37="","",SUMIFS(Projects!$K$4:$K$503,Projects!$B$4:$B$503,$A37))</f>
        <v/>
      </c>
      <c r="F37" s="21" t="str">
        <f>IF($A37="","",SUMIFS(Projects!$L$4:$L$503,Projects!$B$4:$B$503,$A37))</f>
        <v/>
      </c>
      <c r="G37" s="21" t="str">
        <f>IF($A37="","",SUMIFS(Projects!$M$4:$M$503,Projects!$B$4:$B$503,$A37))</f>
        <v/>
      </c>
      <c r="H37" s="21" t="str">
        <f>IF($A37="","",SUMIFS(Projects!$M$4:$M$503,Projects!$B$4:$B$503,$A37,Projects!$P$4:$P$503,"&gt;0"))</f>
        <v/>
      </c>
      <c r="I37" s="27" t="str">
        <f>IF(OR($A37="",N($H37)&lt;=0),"","Dear "&amp;IF(Clients!$D$36&lt;&gt;"",Clients!$D$36,$A37)&amp;", I hope you are well. According to my records, "&amp;$B37&amp;" "&amp;TEXT($H37,"#,##0.00")&amp;" is now overdue on my invoice(s) to "&amp;$A37&amp;". Could you please let me know when the payment will be made? Thank you, "&amp;Settings!$B$3&amp;".")</f>
        <v/>
      </c>
    </row>
    <row r="38" spans="1:9" x14ac:dyDescent="0.3">
      <c r="A38" s="24" t="str">
        <f>IF(Clients!A37="","",Clients!A37)</f>
        <v/>
      </c>
      <c r="B38" s="25" t="str">
        <f>IF($A38="","",Clients!C37&amp;"")</f>
        <v/>
      </c>
      <c r="C38" s="26" t="str">
        <f>IF($A38="","",COUNTIFS(Projects!$B$4:$B$503,$A38,Projects!$H$4:$H$503,"In progress")+COUNTIFS(Projects!$B$4:$B$503,$A38,Projects!$H$4:$H$503,"On hold")+COUNTIFS(Projects!$B$4:$B$503,$A38,Projects!$H$4:$H$503,"Delivered"))</f>
        <v/>
      </c>
      <c r="D38" s="21" t="str">
        <f>IF($A38="","",SUMIFS(Projects!$E$4:$E$503,Projects!$B$4:$B$503,$A38,Projects!$H$4:$H$503,"&lt;&gt;Cancelled"))</f>
        <v/>
      </c>
      <c r="E38" s="21" t="str">
        <f>IF($A38="","",SUMIFS(Projects!$K$4:$K$503,Projects!$B$4:$B$503,$A38))</f>
        <v/>
      </c>
      <c r="F38" s="21" t="str">
        <f>IF($A38="","",SUMIFS(Projects!$L$4:$L$503,Projects!$B$4:$B$503,$A38))</f>
        <v/>
      </c>
      <c r="G38" s="21" t="str">
        <f>IF($A38="","",SUMIFS(Projects!$M$4:$M$503,Projects!$B$4:$B$503,$A38))</f>
        <v/>
      </c>
      <c r="H38" s="21" t="str">
        <f>IF($A38="","",SUMIFS(Projects!$M$4:$M$503,Projects!$B$4:$B$503,$A38,Projects!$P$4:$P$503,"&gt;0"))</f>
        <v/>
      </c>
      <c r="I38" s="27" t="str">
        <f>IF(OR($A38="",N($H38)&lt;=0),"","Dear "&amp;IF(Clients!$D$37&lt;&gt;"",Clients!$D$37,$A38)&amp;", I hope you are well. According to my records, "&amp;$B38&amp;" "&amp;TEXT($H38,"#,##0.00")&amp;" is now overdue on my invoice(s) to "&amp;$A38&amp;". Could you please let me know when the payment will be made? Thank you, "&amp;Settings!$B$3&amp;".")</f>
        <v/>
      </c>
    </row>
    <row r="39" spans="1:9" x14ac:dyDescent="0.3">
      <c r="A39" s="24" t="str">
        <f>IF(Clients!A38="","",Clients!A38)</f>
        <v/>
      </c>
      <c r="B39" s="25" t="str">
        <f>IF($A39="","",Clients!C38&amp;"")</f>
        <v/>
      </c>
      <c r="C39" s="26" t="str">
        <f>IF($A39="","",COUNTIFS(Projects!$B$4:$B$503,$A39,Projects!$H$4:$H$503,"In progress")+COUNTIFS(Projects!$B$4:$B$503,$A39,Projects!$H$4:$H$503,"On hold")+COUNTIFS(Projects!$B$4:$B$503,$A39,Projects!$H$4:$H$503,"Delivered"))</f>
        <v/>
      </c>
      <c r="D39" s="21" t="str">
        <f>IF($A39="","",SUMIFS(Projects!$E$4:$E$503,Projects!$B$4:$B$503,$A39,Projects!$H$4:$H$503,"&lt;&gt;Cancelled"))</f>
        <v/>
      </c>
      <c r="E39" s="21" t="str">
        <f>IF($A39="","",SUMIFS(Projects!$K$4:$K$503,Projects!$B$4:$B$503,$A39))</f>
        <v/>
      </c>
      <c r="F39" s="21" t="str">
        <f>IF($A39="","",SUMIFS(Projects!$L$4:$L$503,Projects!$B$4:$B$503,$A39))</f>
        <v/>
      </c>
      <c r="G39" s="21" t="str">
        <f>IF($A39="","",SUMIFS(Projects!$M$4:$M$503,Projects!$B$4:$B$503,$A39))</f>
        <v/>
      </c>
      <c r="H39" s="21" t="str">
        <f>IF($A39="","",SUMIFS(Projects!$M$4:$M$503,Projects!$B$4:$B$503,$A39,Projects!$P$4:$P$503,"&gt;0"))</f>
        <v/>
      </c>
      <c r="I39" s="27" t="str">
        <f>IF(OR($A39="",N($H39)&lt;=0),"","Dear "&amp;IF(Clients!$D$38&lt;&gt;"",Clients!$D$38,$A39)&amp;", I hope you are well. According to my records, "&amp;$B39&amp;" "&amp;TEXT($H39,"#,##0.00")&amp;" is now overdue on my invoice(s) to "&amp;$A39&amp;". Could you please let me know when the payment will be made? Thank you, "&amp;Settings!$B$3&amp;".")</f>
        <v/>
      </c>
    </row>
    <row r="40" spans="1:9" x14ac:dyDescent="0.3">
      <c r="A40" s="24" t="str">
        <f>IF(Clients!A39="","",Clients!A39)</f>
        <v/>
      </c>
      <c r="B40" s="25" t="str">
        <f>IF($A40="","",Clients!C39&amp;"")</f>
        <v/>
      </c>
      <c r="C40" s="26" t="str">
        <f>IF($A40="","",COUNTIFS(Projects!$B$4:$B$503,$A40,Projects!$H$4:$H$503,"In progress")+COUNTIFS(Projects!$B$4:$B$503,$A40,Projects!$H$4:$H$503,"On hold")+COUNTIFS(Projects!$B$4:$B$503,$A40,Projects!$H$4:$H$503,"Delivered"))</f>
        <v/>
      </c>
      <c r="D40" s="21" t="str">
        <f>IF($A40="","",SUMIFS(Projects!$E$4:$E$503,Projects!$B$4:$B$503,$A40,Projects!$H$4:$H$503,"&lt;&gt;Cancelled"))</f>
        <v/>
      </c>
      <c r="E40" s="21" t="str">
        <f>IF($A40="","",SUMIFS(Projects!$K$4:$K$503,Projects!$B$4:$B$503,$A40))</f>
        <v/>
      </c>
      <c r="F40" s="21" t="str">
        <f>IF($A40="","",SUMIFS(Projects!$L$4:$L$503,Projects!$B$4:$B$503,$A40))</f>
        <v/>
      </c>
      <c r="G40" s="21" t="str">
        <f>IF($A40="","",SUMIFS(Projects!$M$4:$M$503,Projects!$B$4:$B$503,$A40))</f>
        <v/>
      </c>
      <c r="H40" s="21" t="str">
        <f>IF($A40="","",SUMIFS(Projects!$M$4:$M$503,Projects!$B$4:$B$503,$A40,Projects!$P$4:$P$503,"&gt;0"))</f>
        <v/>
      </c>
      <c r="I40" s="27" t="str">
        <f>IF(OR($A40="",N($H40)&lt;=0),"","Dear "&amp;IF(Clients!$D$39&lt;&gt;"",Clients!$D$39,$A40)&amp;", I hope you are well. According to my records, "&amp;$B40&amp;" "&amp;TEXT($H40,"#,##0.00")&amp;" is now overdue on my invoice(s) to "&amp;$A40&amp;". Could you please let me know when the payment will be made? Thank you, "&amp;Settings!$B$3&amp;".")</f>
        <v/>
      </c>
    </row>
    <row r="41" spans="1:9" x14ac:dyDescent="0.3">
      <c r="A41" s="24" t="str">
        <f>IF(Clients!A40="","",Clients!A40)</f>
        <v/>
      </c>
      <c r="B41" s="25" t="str">
        <f>IF($A41="","",Clients!C40&amp;"")</f>
        <v/>
      </c>
      <c r="C41" s="26" t="str">
        <f>IF($A41="","",COUNTIFS(Projects!$B$4:$B$503,$A41,Projects!$H$4:$H$503,"In progress")+COUNTIFS(Projects!$B$4:$B$503,$A41,Projects!$H$4:$H$503,"On hold")+COUNTIFS(Projects!$B$4:$B$503,$A41,Projects!$H$4:$H$503,"Delivered"))</f>
        <v/>
      </c>
      <c r="D41" s="21" t="str">
        <f>IF($A41="","",SUMIFS(Projects!$E$4:$E$503,Projects!$B$4:$B$503,$A41,Projects!$H$4:$H$503,"&lt;&gt;Cancelled"))</f>
        <v/>
      </c>
      <c r="E41" s="21" t="str">
        <f>IF($A41="","",SUMIFS(Projects!$K$4:$K$503,Projects!$B$4:$B$503,$A41))</f>
        <v/>
      </c>
      <c r="F41" s="21" t="str">
        <f>IF($A41="","",SUMIFS(Projects!$L$4:$L$503,Projects!$B$4:$B$503,$A41))</f>
        <v/>
      </c>
      <c r="G41" s="21" t="str">
        <f>IF($A41="","",SUMIFS(Projects!$M$4:$M$503,Projects!$B$4:$B$503,$A41))</f>
        <v/>
      </c>
      <c r="H41" s="21" t="str">
        <f>IF($A41="","",SUMIFS(Projects!$M$4:$M$503,Projects!$B$4:$B$503,$A41,Projects!$P$4:$P$503,"&gt;0"))</f>
        <v/>
      </c>
      <c r="I41" s="27" t="str">
        <f>IF(OR($A41="",N($H41)&lt;=0),"","Dear "&amp;IF(Clients!$D$40&lt;&gt;"",Clients!$D$40,$A41)&amp;", I hope you are well. According to my records, "&amp;$B41&amp;" "&amp;TEXT($H41,"#,##0.00")&amp;" is now overdue on my invoice(s) to "&amp;$A41&amp;". Could you please let me know when the payment will be made? Thank you, "&amp;Settings!$B$3&amp;".")</f>
        <v/>
      </c>
    </row>
    <row r="42" spans="1:9" x14ac:dyDescent="0.3">
      <c r="A42" s="24" t="str">
        <f>IF(Clients!A41="","",Clients!A41)</f>
        <v/>
      </c>
      <c r="B42" s="25" t="str">
        <f>IF($A42="","",Clients!C41&amp;"")</f>
        <v/>
      </c>
      <c r="C42" s="26" t="str">
        <f>IF($A42="","",COUNTIFS(Projects!$B$4:$B$503,$A42,Projects!$H$4:$H$503,"In progress")+COUNTIFS(Projects!$B$4:$B$503,$A42,Projects!$H$4:$H$503,"On hold")+COUNTIFS(Projects!$B$4:$B$503,$A42,Projects!$H$4:$H$503,"Delivered"))</f>
        <v/>
      </c>
      <c r="D42" s="21" t="str">
        <f>IF($A42="","",SUMIFS(Projects!$E$4:$E$503,Projects!$B$4:$B$503,$A42,Projects!$H$4:$H$503,"&lt;&gt;Cancelled"))</f>
        <v/>
      </c>
      <c r="E42" s="21" t="str">
        <f>IF($A42="","",SUMIFS(Projects!$K$4:$K$503,Projects!$B$4:$B$503,$A42))</f>
        <v/>
      </c>
      <c r="F42" s="21" t="str">
        <f>IF($A42="","",SUMIFS(Projects!$L$4:$L$503,Projects!$B$4:$B$503,$A42))</f>
        <v/>
      </c>
      <c r="G42" s="21" t="str">
        <f>IF($A42="","",SUMIFS(Projects!$M$4:$M$503,Projects!$B$4:$B$503,$A42))</f>
        <v/>
      </c>
      <c r="H42" s="21" t="str">
        <f>IF($A42="","",SUMIFS(Projects!$M$4:$M$503,Projects!$B$4:$B$503,$A42,Projects!$P$4:$P$503,"&gt;0"))</f>
        <v/>
      </c>
      <c r="I42" s="27" t="str">
        <f>IF(OR($A42="",N($H42)&lt;=0),"","Dear "&amp;IF(Clients!$D$41&lt;&gt;"",Clients!$D$41,$A42)&amp;", I hope you are well. According to my records, "&amp;$B42&amp;" "&amp;TEXT($H42,"#,##0.00")&amp;" is now overdue on my invoice(s) to "&amp;$A42&amp;". Could you please let me know when the payment will be made? Thank you, "&amp;Settings!$B$3&amp;".")</f>
        <v/>
      </c>
    </row>
    <row r="43" spans="1:9" x14ac:dyDescent="0.3">
      <c r="A43" s="24" t="str">
        <f>IF(Clients!A42="","",Clients!A42)</f>
        <v/>
      </c>
      <c r="B43" s="25" t="str">
        <f>IF($A43="","",Clients!C42&amp;"")</f>
        <v/>
      </c>
      <c r="C43" s="26" t="str">
        <f>IF($A43="","",COUNTIFS(Projects!$B$4:$B$503,$A43,Projects!$H$4:$H$503,"In progress")+COUNTIFS(Projects!$B$4:$B$503,$A43,Projects!$H$4:$H$503,"On hold")+COUNTIFS(Projects!$B$4:$B$503,$A43,Projects!$H$4:$H$503,"Delivered"))</f>
        <v/>
      </c>
      <c r="D43" s="21" t="str">
        <f>IF($A43="","",SUMIFS(Projects!$E$4:$E$503,Projects!$B$4:$B$503,$A43,Projects!$H$4:$H$503,"&lt;&gt;Cancelled"))</f>
        <v/>
      </c>
      <c r="E43" s="21" t="str">
        <f>IF($A43="","",SUMIFS(Projects!$K$4:$K$503,Projects!$B$4:$B$503,$A43))</f>
        <v/>
      </c>
      <c r="F43" s="21" t="str">
        <f>IF($A43="","",SUMIFS(Projects!$L$4:$L$503,Projects!$B$4:$B$503,$A43))</f>
        <v/>
      </c>
      <c r="G43" s="21" t="str">
        <f>IF($A43="","",SUMIFS(Projects!$M$4:$M$503,Projects!$B$4:$B$503,$A43))</f>
        <v/>
      </c>
      <c r="H43" s="21" t="str">
        <f>IF($A43="","",SUMIFS(Projects!$M$4:$M$503,Projects!$B$4:$B$503,$A43,Projects!$P$4:$P$503,"&gt;0"))</f>
        <v/>
      </c>
      <c r="I43" s="27" t="str">
        <f>IF(OR($A43="",N($H43)&lt;=0),"","Dear "&amp;IF(Clients!$D$42&lt;&gt;"",Clients!$D$42,$A43)&amp;", I hope you are well. According to my records, "&amp;$B43&amp;" "&amp;TEXT($H43,"#,##0.00")&amp;" is now overdue on my invoice(s) to "&amp;$A43&amp;". Could you please let me know when the payment will be made? Thank you, "&amp;Settings!$B$3&amp;".")</f>
        <v/>
      </c>
    </row>
    <row r="44" spans="1:9" x14ac:dyDescent="0.3">
      <c r="A44" s="24" t="str">
        <f>IF(Clients!A43="","",Clients!A43)</f>
        <v/>
      </c>
      <c r="B44" s="25" t="str">
        <f>IF($A44="","",Clients!C43&amp;"")</f>
        <v/>
      </c>
      <c r="C44" s="26" t="str">
        <f>IF($A44="","",COUNTIFS(Projects!$B$4:$B$503,$A44,Projects!$H$4:$H$503,"In progress")+COUNTIFS(Projects!$B$4:$B$503,$A44,Projects!$H$4:$H$503,"On hold")+COUNTIFS(Projects!$B$4:$B$503,$A44,Projects!$H$4:$H$503,"Delivered"))</f>
        <v/>
      </c>
      <c r="D44" s="21" t="str">
        <f>IF($A44="","",SUMIFS(Projects!$E$4:$E$503,Projects!$B$4:$B$503,$A44,Projects!$H$4:$H$503,"&lt;&gt;Cancelled"))</f>
        <v/>
      </c>
      <c r="E44" s="21" t="str">
        <f>IF($A44="","",SUMIFS(Projects!$K$4:$K$503,Projects!$B$4:$B$503,$A44))</f>
        <v/>
      </c>
      <c r="F44" s="21" t="str">
        <f>IF($A44="","",SUMIFS(Projects!$L$4:$L$503,Projects!$B$4:$B$503,$A44))</f>
        <v/>
      </c>
      <c r="G44" s="21" t="str">
        <f>IF($A44="","",SUMIFS(Projects!$M$4:$M$503,Projects!$B$4:$B$503,$A44))</f>
        <v/>
      </c>
      <c r="H44" s="21" t="str">
        <f>IF($A44="","",SUMIFS(Projects!$M$4:$M$503,Projects!$B$4:$B$503,$A44,Projects!$P$4:$P$503,"&gt;0"))</f>
        <v/>
      </c>
      <c r="I44" s="27" t="str">
        <f>IF(OR($A44="",N($H44)&lt;=0),"","Dear "&amp;IF(Clients!$D$43&lt;&gt;"",Clients!$D$43,$A44)&amp;", I hope you are well. According to my records, "&amp;$B44&amp;" "&amp;TEXT($H44,"#,##0.00")&amp;" is now overdue on my invoice(s) to "&amp;$A44&amp;". Could you please let me know when the payment will be made? Thank you, "&amp;Settings!$B$3&amp;".")</f>
        <v/>
      </c>
    </row>
    <row r="45" spans="1:9" x14ac:dyDescent="0.3">
      <c r="A45" s="24" t="str">
        <f>IF(Clients!A44="","",Clients!A44)</f>
        <v/>
      </c>
      <c r="B45" s="25" t="str">
        <f>IF($A45="","",Clients!C44&amp;"")</f>
        <v/>
      </c>
      <c r="C45" s="26" t="str">
        <f>IF($A45="","",COUNTIFS(Projects!$B$4:$B$503,$A45,Projects!$H$4:$H$503,"In progress")+COUNTIFS(Projects!$B$4:$B$503,$A45,Projects!$H$4:$H$503,"On hold")+COUNTIFS(Projects!$B$4:$B$503,$A45,Projects!$H$4:$H$503,"Delivered"))</f>
        <v/>
      </c>
      <c r="D45" s="21" t="str">
        <f>IF($A45="","",SUMIFS(Projects!$E$4:$E$503,Projects!$B$4:$B$503,$A45,Projects!$H$4:$H$503,"&lt;&gt;Cancelled"))</f>
        <v/>
      </c>
      <c r="E45" s="21" t="str">
        <f>IF($A45="","",SUMIFS(Projects!$K$4:$K$503,Projects!$B$4:$B$503,$A45))</f>
        <v/>
      </c>
      <c r="F45" s="21" t="str">
        <f>IF($A45="","",SUMIFS(Projects!$L$4:$L$503,Projects!$B$4:$B$503,$A45))</f>
        <v/>
      </c>
      <c r="G45" s="21" t="str">
        <f>IF($A45="","",SUMIFS(Projects!$M$4:$M$503,Projects!$B$4:$B$503,$A45))</f>
        <v/>
      </c>
      <c r="H45" s="21" t="str">
        <f>IF($A45="","",SUMIFS(Projects!$M$4:$M$503,Projects!$B$4:$B$503,$A45,Projects!$P$4:$P$503,"&gt;0"))</f>
        <v/>
      </c>
      <c r="I45" s="27" t="str">
        <f>IF(OR($A45="",N($H45)&lt;=0),"","Dear "&amp;IF(Clients!$D$44&lt;&gt;"",Clients!$D$44,$A45)&amp;", I hope you are well. According to my records, "&amp;$B45&amp;" "&amp;TEXT($H45,"#,##0.00")&amp;" is now overdue on my invoice(s) to "&amp;$A45&amp;". Could you please let me know when the payment will be made? Thank you, "&amp;Settings!$B$3&amp;".")</f>
        <v/>
      </c>
    </row>
    <row r="46" spans="1:9" x14ac:dyDescent="0.3">
      <c r="A46" s="24" t="str">
        <f>IF(Clients!A45="","",Clients!A45)</f>
        <v/>
      </c>
      <c r="B46" s="25" t="str">
        <f>IF($A46="","",Clients!C45&amp;"")</f>
        <v/>
      </c>
      <c r="C46" s="26" t="str">
        <f>IF($A46="","",COUNTIFS(Projects!$B$4:$B$503,$A46,Projects!$H$4:$H$503,"In progress")+COUNTIFS(Projects!$B$4:$B$503,$A46,Projects!$H$4:$H$503,"On hold")+COUNTIFS(Projects!$B$4:$B$503,$A46,Projects!$H$4:$H$503,"Delivered"))</f>
        <v/>
      </c>
      <c r="D46" s="21" t="str">
        <f>IF($A46="","",SUMIFS(Projects!$E$4:$E$503,Projects!$B$4:$B$503,$A46,Projects!$H$4:$H$503,"&lt;&gt;Cancelled"))</f>
        <v/>
      </c>
      <c r="E46" s="21" t="str">
        <f>IF($A46="","",SUMIFS(Projects!$K$4:$K$503,Projects!$B$4:$B$503,$A46))</f>
        <v/>
      </c>
      <c r="F46" s="21" t="str">
        <f>IF($A46="","",SUMIFS(Projects!$L$4:$L$503,Projects!$B$4:$B$503,$A46))</f>
        <v/>
      </c>
      <c r="G46" s="21" t="str">
        <f>IF($A46="","",SUMIFS(Projects!$M$4:$M$503,Projects!$B$4:$B$503,$A46))</f>
        <v/>
      </c>
      <c r="H46" s="21" t="str">
        <f>IF($A46="","",SUMIFS(Projects!$M$4:$M$503,Projects!$B$4:$B$503,$A46,Projects!$P$4:$P$503,"&gt;0"))</f>
        <v/>
      </c>
      <c r="I46" s="27" t="str">
        <f>IF(OR($A46="",N($H46)&lt;=0),"","Dear "&amp;IF(Clients!$D$45&lt;&gt;"",Clients!$D$45,$A46)&amp;", I hope you are well. According to my records, "&amp;$B46&amp;" "&amp;TEXT($H46,"#,##0.00")&amp;" is now overdue on my invoice(s) to "&amp;$A46&amp;". Could you please let me know when the payment will be made? Thank you, "&amp;Settings!$B$3&amp;".")</f>
        <v/>
      </c>
    </row>
    <row r="47" spans="1:9" x14ac:dyDescent="0.3">
      <c r="A47" s="24" t="str">
        <f>IF(Clients!A46="","",Clients!A46)</f>
        <v/>
      </c>
      <c r="B47" s="25" t="str">
        <f>IF($A47="","",Clients!C46&amp;"")</f>
        <v/>
      </c>
      <c r="C47" s="26" t="str">
        <f>IF($A47="","",COUNTIFS(Projects!$B$4:$B$503,$A47,Projects!$H$4:$H$503,"In progress")+COUNTIFS(Projects!$B$4:$B$503,$A47,Projects!$H$4:$H$503,"On hold")+COUNTIFS(Projects!$B$4:$B$503,$A47,Projects!$H$4:$H$503,"Delivered"))</f>
        <v/>
      </c>
      <c r="D47" s="21" t="str">
        <f>IF($A47="","",SUMIFS(Projects!$E$4:$E$503,Projects!$B$4:$B$503,$A47,Projects!$H$4:$H$503,"&lt;&gt;Cancelled"))</f>
        <v/>
      </c>
      <c r="E47" s="21" t="str">
        <f>IF($A47="","",SUMIFS(Projects!$K$4:$K$503,Projects!$B$4:$B$503,$A47))</f>
        <v/>
      </c>
      <c r="F47" s="21" t="str">
        <f>IF($A47="","",SUMIFS(Projects!$L$4:$L$503,Projects!$B$4:$B$503,$A47))</f>
        <v/>
      </c>
      <c r="G47" s="21" t="str">
        <f>IF($A47="","",SUMIFS(Projects!$M$4:$M$503,Projects!$B$4:$B$503,$A47))</f>
        <v/>
      </c>
      <c r="H47" s="21" t="str">
        <f>IF($A47="","",SUMIFS(Projects!$M$4:$M$503,Projects!$B$4:$B$503,$A47,Projects!$P$4:$P$503,"&gt;0"))</f>
        <v/>
      </c>
      <c r="I47" s="27" t="str">
        <f>IF(OR($A47="",N($H47)&lt;=0),"","Dear "&amp;IF(Clients!$D$46&lt;&gt;"",Clients!$D$46,$A47)&amp;", I hope you are well. According to my records, "&amp;$B47&amp;" "&amp;TEXT($H47,"#,##0.00")&amp;" is now overdue on my invoice(s) to "&amp;$A47&amp;". Could you please let me know when the payment will be made? Thank you, "&amp;Settings!$B$3&amp;".")</f>
        <v/>
      </c>
    </row>
    <row r="48" spans="1:9" x14ac:dyDescent="0.3">
      <c r="A48" s="24" t="str">
        <f>IF(Clients!A47="","",Clients!A47)</f>
        <v/>
      </c>
      <c r="B48" s="25" t="str">
        <f>IF($A48="","",Clients!C47&amp;"")</f>
        <v/>
      </c>
      <c r="C48" s="26" t="str">
        <f>IF($A48="","",COUNTIFS(Projects!$B$4:$B$503,$A48,Projects!$H$4:$H$503,"In progress")+COUNTIFS(Projects!$B$4:$B$503,$A48,Projects!$H$4:$H$503,"On hold")+COUNTIFS(Projects!$B$4:$B$503,$A48,Projects!$H$4:$H$503,"Delivered"))</f>
        <v/>
      </c>
      <c r="D48" s="21" t="str">
        <f>IF($A48="","",SUMIFS(Projects!$E$4:$E$503,Projects!$B$4:$B$503,$A48,Projects!$H$4:$H$503,"&lt;&gt;Cancelled"))</f>
        <v/>
      </c>
      <c r="E48" s="21" t="str">
        <f>IF($A48="","",SUMIFS(Projects!$K$4:$K$503,Projects!$B$4:$B$503,$A48))</f>
        <v/>
      </c>
      <c r="F48" s="21" t="str">
        <f>IF($A48="","",SUMIFS(Projects!$L$4:$L$503,Projects!$B$4:$B$503,$A48))</f>
        <v/>
      </c>
      <c r="G48" s="21" t="str">
        <f>IF($A48="","",SUMIFS(Projects!$M$4:$M$503,Projects!$B$4:$B$503,$A48))</f>
        <v/>
      </c>
      <c r="H48" s="21" t="str">
        <f>IF($A48="","",SUMIFS(Projects!$M$4:$M$503,Projects!$B$4:$B$503,$A48,Projects!$P$4:$P$503,"&gt;0"))</f>
        <v/>
      </c>
      <c r="I48" s="27" t="str">
        <f>IF(OR($A48="",N($H48)&lt;=0),"","Dear "&amp;IF(Clients!$D$47&lt;&gt;"",Clients!$D$47,$A48)&amp;", I hope you are well. According to my records, "&amp;$B48&amp;" "&amp;TEXT($H48,"#,##0.00")&amp;" is now overdue on my invoice(s) to "&amp;$A48&amp;". Could you please let me know when the payment will be made? Thank you, "&amp;Settings!$B$3&amp;".")</f>
        <v/>
      </c>
    </row>
    <row r="49" spans="1:9" x14ac:dyDescent="0.3">
      <c r="A49" s="24" t="str">
        <f>IF(Clients!A48="","",Clients!A48)</f>
        <v/>
      </c>
      <c r="B49" s="25" t="str">
        <f>IF($A49="","",Clients!C48&amp;"")</f>
        <v/>
      </c>
      <c r="C49" s="26" t="str">
        <f>IF($A49="","",COUNTIFS(Projects!$B$4:$B$503,$A49,Projects!$H$4:$H$503,"In progress")+COUNTIFS(Projects!$B$4:$B$503,$A49,Projects!$H$4:$H$503,"On hold")+COUNTIFS(Projects!$B$4:$B$503,$A49,Projects!$H$4:$H$503,"Delivered"))</f>
        <v/>
      </c>
      <c r="D49" s="21" t="str">
        <f>IF($A49="","",SUMIFS(Projects!$E$4:$E$503,Projects!$B$4:$B$503,$A49,Projects!$H$4:$H$503,"&lt;&gt;Cancelled"))</f>
        <v/>
      </c>
      <c r="E49" s="21" t="str">
        <f>IF($A49="","",SUMIFS(Projects!$K$4:$K$503,Projects!$B$4:$B$503,$A49))</f>
        <v/>
      </c>
      <c r="F49" s="21" t="str">
        <f>IF($A49="","",SUMIFS(Projects!$L$4:$L$503,Projects!$B$4:$B$503,$A49))</f>
        <v/>
      </c>
      <c r="G49" s="21" t="str">
        <f>IF($A49="","",SUMIFS(Projects!$M$4:$M$503,Projects!$B$4:$B$503,$A49))</f>
        <v/>
      </c>
      <c r="H49" s="21" t="str">
        <f>IF($A49="","",SUMIFS(Projects!$M$4:$M$503,Projects!$B$4:$B$503,$A49,Projects!$P$4:$P$503,"&gt;0"))</f>
        <v/>
      </c>
      <c r="I49" s="27" t="str">
        <f>IF(OR($A49="",N($H49)&lt;=0),"","Dear "&amp;IF(Clients!$D$48&lt;&gt;"",Clients!$D$48,$A49)&amp;", I hope you are well. According to my records, "&amp;$B49&amp;" "&amp;TEXT($H49,"#,##0.00")&amp;" is now overdue on my invoice(s) to "&amp;$A49&amp;". Could you please let me know when the payment will be made? Thank you, "&amp;Settings!$B$3&amp;".")</f>
        <v/>
      </c>
    </row>
    <row r="50" spans="1:9" x14ac:dyDescent="0.3">
      <c r="A50" s="24" t="str">
        <f>IF(Clients!A49="","",Clients!A49)</f>
        <v/>
      </c>
      <c r="B50" s="25" t="str">
        <f>IF($A50="","",Clients!C49&amp;"")</f>
        <v/>
      </c>
      <c r="C50" s="26" t="str">
        <f>IF($A50="","",COUNTIFS(Projects!$B$4:$B$503,$A50,Projects!$H$4:$H$503,"In progress")+COUNTIFS(Projects!$B$4:$B$503,$A50,Projects!$H$4:$H$503,"On hold")+COUNTIFS(Projects!$B$4:$B$503,$A50,Projects!$H$4:$H$503,"Delivered"))</f>
        <v/>
      </c>
      <c r="D50" s="21" t="str">
        <f>IF($A50="","",SUMIFS(Projects!$E$4:$E$503,Projects!$B$4:$B$503,$A50,Projects!$H$4:$H$503,"&lt;&gt;Cancelled"))</f>
        <v/>
      </c>
      <c r="E50" s="21" t="str">
        <f>IF($A50="","",SUMIFS(Projects!$K$4:$K$503,Projects!$B$4:$B$503,$A50))</f>
        <v/>
      </c>
      <c r="F50" s="21" t="str">
        <f>IF($A50="","",SUMIFS(Projects!$L$4:$L$503,Projects!$B$4:$B$503,$A50))</f>
        <v/>
      </c>
      <c r="G50" s="21" t="str">
        <f>IF($A50="","",SUMIFS(Projects!$M$4:$M$503,Projects!$B$4:$B$503,$A50))</f>
        <v/>
      </c>
      <c r="H50" s="21" t="str">
        <f>IF($A50="","",SUMIFS(Projects!$M$4:$M$503,Projects!$B$4:$B$503,$A50,Projects!$P$4:$P$503,"&gt;0"))</f>
        <v/>
      </c>
      <c r="I50" s="27" t="str">
        <f>IF(OR($A50="",N($H50)&lt;=0),"","Dear "&amp;IF(Clients!$D$49&lt;&gt;"",Clients!$D$49,$A50)&amp;", I hope you are well. According to my records, "&amp;$B50&amp;" "&amp;TEXT($H50,"#,##0.00")&amp;" is now overdue on my invoice(s) to "&amp;$A50&amp;". Could you please let me know when the payment will be made? Thank you, "&amp;Settings!$B$3&amp;".")</f>
        <v/>
      </c>
    </row>
    <row r="51" spans="1:9" x14ac:dyDescent="0.3">
      <c r="A51" s="24" t="str">
        <f>IF(Clients!A50="","",Clients!A50)</f>
        <v/>
      </c>
      <c r="B51" s="25" t="str">
        <f>IF($A51="","",Clients!C50&amp;"")</f>
        <v/>
      </c>
      <c r="C51" s="26" t="str">
        <f>IF($A51="","",COUNTIFS(Projects!$B$4:$B$503,$A51,Projects!$H$4:$H$503,"In progress")+COUNTIFS(Projects!$B$4:$B$503,$A51,Projects!$H$4:$H$503,"On hold")+COUNTIFS(Projects!$B$4:$B$503,$A51,Projects!$H$4:$H$503,"Delivered"))</f>
        <v/>
      </c>
      <c r="D51" s="21" t="str">
        <f>IF($A51="","",SUMIFS(Projects!$E$4:$E$503,Projects!$B$4:$B$503,$A51,Projects!$H$4:$H$503,"&lt;&gt;Cancelled"))</f>
        <v/>
      </c>
      <c r="E51" s="21" t="str">
        <f>IF($A51="","",SUMIFS(Projects!$K$4:$K$503,Projects!$B$4:$B$503,$A51))</f>
        <v/>
      </c>
      <c r="F51" s="21" t="str">
        <f>IF($A51="","",SUMIFS(Projects!$L$4:$L$503,Projects!$B$4:$B$503,$A51))</f>
        <v/>
      </c>
      <c r="G51" s="21" t="str">
        <f>IF($A51="","",SUMIFS(Projects!$M$4:$M$503,Projects!$B$4:$B$503,$A51))</f>
        <v/>
      </c>
      <c r="H51" s="21" t="str">
        <f>IF($A51="","",SUMIFS(Projects!$M$4:$M$503,Projects!$B$4:$B$503,$A51,Projects!$P$4:$P$503,"&gt;0"))</f>
        <v/>
      </c>
      <c r="I51" s="27" t="str">
        <f>IF(OR($A51="",N($H51)&lt;=0),"","Dear "&amp;IF(Clients!$D$50&lt;&gt;"",Clients!$D$50,$A51)&amp;", I hope you are well. According to my records, "&amp;$B51&amp;" "&amp;TEXT($H51,"#,##0.00")&amp;" is now overdue on my invoice(s) to "&amp;$A51&amp;". Could you please let me know when the payment will be made? Thank you, "&amp;Settings!$B$3&amp;".")</f>
        <v/>
      </c>
    </row>
    <row r="52" spans="1:9" x14ac:dyDescent="0.3">
      <c r="A52" s="24" t="str">
        <f>IF(Clients!A51="","",Clients!A51)</f>
        <v/>
      </c>
      <c r="B52" s="25" t="str">
        <f>IF($A52="","",Clients!C51&amp;"")</f>
        <v/>
      </c>
      <c r="C52" s="26" t="str">
        <f>IF($A52="","",COUNTIFS(Projects!$B$4:$B$503,$A52,Projects!$H$4:$H$503,"In progress")+COUNTIFS(Projects!$B$4:$B$503,$A52,Projects!$H$4:$H$503,"On hold")+COUNTIFS(Projects!$B$4:$B$503,$A52,Projects!$H$4:$H$503,"Delivered"))</f>
        <v/>
      </c>
      <c r="D52" s="21" t="str">
        <f>IF($A52="","",SUMIFS(Projects!$E$4:$E$503,Projects!$B$4:$B$503,$A52,Projects!$H$4:$H$503,"&lt;&gt;Cancelled"))</f>
        <v/>
      </c>
      <c r="E52" s="21" t="str">
        <f>IF($A52="","",SUMIFS(Projects!$K$4:$K$503,Projects!$B$4:$B$503,$A52))</f>
        <v/>
      </c>
      <c r="F52" s="21" t="str">
        <f>IF($A52="","",SUMIFS(Projects!$L$4:$L$503,Projects!$B$4:$B$503,$A52))</f>
        <v/>
      </c>
      <c r="G52" s="21" t="str">
        <f>IF($A52="","",SUMIFS(Projects!$M$4:$M$503,Projects!$B$4:$B$503,$A52))</f>
        <v/>
      </c>
      <c r="H52" s="21" t="str">
        <f>IF($A52="","",SUMIFS(Projects!$M$4:$M$503,Projects!$B$4:$B$503,$A52,Projects!$P$4:$P$503,"&gt;0"))</f>
        <v/>
      </c>
      <c r="I52" s="27" t="str">
        <f>IF(OR($A52="",N($H52)&lt;=0),"","Dear "&amp;IF(Clients!$D$51&lt;&gt;"",Clients!$D$51,$A52)&amp;", I hope you are well. According to my records, "&amp;$B52&amp;" "&amp;TEXT($H52,"#,##0.00")&amp;" is now overdue on my invoice(s) to "&amp;$A52&amp;". Could you please let me know when the payment will be made? Thank you, "&amp;Settings!$B$3&amp;".")</f>
        <v/>
      </c>
    </row>
    <row r="53" spans="1:9" x14ac:dyDescent="0.3">
      <c r="A53" s="24" t="str">
        <f>IF(Clients!A52="","",Clients!A52)</f>
        <v/>
      </c>
      <c r="B53" s="25" t="str">
        <f>IF($A53="","",Clients!C52&amp;"")</f>
        <v/>
      </c>
      <c r="C53" s="26" t="str">
        <f>IF($A53="","",COUNTIFS(Projects!$B$4:$B$503,$A53,Projects!$H$4:$H$503,"In progress")+COUNTIFS(Projects!$B$4:$B$503,$A53,Projects!$H$4:$H$503,"On hold")+COUNTIFS(Projects!$B$4:$B$503,$A53,Projects!$H$4:$H$503,"Delivered"))</f>
        <v/>
      </c>
      <c r="D53" s="21" t="str">
        <f>IF($A53="","",SUMIFS(Projects!$E$4:$E$503,Projects!$B$4:$B$503,$A53,Projects!$H$4:$H$503,"&lt;&gt;Cancelled"))</f>
        <v/>
      </c>
      <c r="E53" s="21" t="str">
        <f>IF($A53="","",SUMIFS(Projects!$K$4:$K$503,Projects!$B$4:$B$503,$A53))</f>
        <v/>
      </c>
      <c r="F53" s="21" t="str">
        <f>IF($A53="","",SUMIFS(Projects!$L$4:$L$503,Projects!$B$4:$B$503,$A53))</f>
        <v/>
      </c>
      <c r="G53" s="21" t="str">
        <f>IF($A53="","",SUMIFS(Projects!$M$4:$M$503,Projects!$B$4:$B$503,$A53))</f>
        <v/>
      </c>
      <c r="H53" s="21" t="str">
        <f>IF($A53="","",SUMIFS(Projects!$M$4:$M$503,Projects!$B$4:$B$503,$A53,Projects!$P$4:$P$503,"&gt;0"))</f>
        <v/>
      </c>
      <c r="I53" s="27" t="str">
        <f>IF(OR($A53="",N($H53)&lt;=0),"","Dear "&amp;IF(Clients!$D$52&lt;&gt;"",Clients!$D$52,$A53)&amp;", I hope you are well. According to my records, "&amp;$B53&amp;" "&amp;TEXT($H53,"#,##0.00")&amp;" is now overdue on my invoice(s) to "&amp;$A53&amp;". Could you please let me know when the payment will be made? Thank you, "&amp;Settings!$B$3&amp;".")</f>
        <v/>
      </c>
    </row>
    <row r="54" spans="1:9" x14ac:dyDescent="0.3">
      <c r="A54" s="24" t="str">
        <f>IF(Clients!A53="","",Clients!A53)</f>
        <v/>
      </c>
      <c r="B54" s="25" t="str">
        <f>IF($A54="","",Clients!C53&amp;"")</f>
        <v/>
      </c>
      <c r="C54" s="26" t="str">
        <f>IF($A54="","",COUNTIFS(Projects!$B$4:$B$503,$A54,Projects!$H$4:$H$503,"In progress")+COUNTIFS(Projects!$B$4:$B$503,$A54,Projects!$H$4:$H$503,"On hold")+COUNTIFS(Projects!$B$4:$B$503,$A54,Projects!$H$4:$H$503,"Delivered"))</f>
        <v/>
      </c>
      <c r="D54" s="21" t="str">
        <f>IF($A54="","",SUMIFS(Projects!$E$4:$E$503,Projects!$B$4:$B$503,$A54,Projects!$H$4:$H$503,"&lt;&gt;Cancelled"))</f>
        <v/>
      </c>
      <c r="E54" s="21" t="str">
        <f>IF($A54="","",SUMIFS(Projects!$K$4:$K$503,Projects!$B$4:$B$503,$A54))</f>
        <v/>
      </c>
      <c r="F54" s="21" t="str">
        <f>IF($A54="","",SUMIFS(Projects!$L$4:$L$503,Projects!$B$4:$B$503,$A54))</f>
        <v/>
      </c>
      <c r="G54" s="21" t="str">
        <f>IF($A54="","",SUMIFS(Projects!$M$4:$M$503,Projects!$B$4:$B$503,$A54))</f>
        <v/>
      </c>
      <c r="H54" s="21" t="str">
        <f>IF($A54="","",SUMIFS(Projects!$M$4:$M$503,Projects!$B$4:$B$503,$A54,Projects!$P$4:$P$503,"&gt;0"))</f>
        <v/>
      </c>
      <c r="I54" s="27" t="str">
        <f>IF(OR($A54="",N($H54)&lt;=0),"","Dear "&amp;IF(Clients!$D$53&lt;&gt;"",Clients!$D$53,$A54)&amp;", I hope you are well. According to my records, "&amp;$B54&amp;" "&amp;TEXT($H54,"#,##0.00")&amp;" is now overdue on my invoice(s) to "&amp;$A54&amp;". Could you please let me know when the payment will be made? Thank you, "&amp;Settings!$B$3&amp;".")</f>
        <v/>
      </c>
    </row>
    <row r="55" spans="1:9" x14ac:dyDescent="0.3">
      <c r="A55" s="24" t="str">
        <f>IF(Clients!A54="","",Clients!A54)</f>
        <v/>
      </c>
      <c r="B55" s="25" t="str">
        <f>IF($A55="","",Clients!C54&amp;"")</f>
        <v/>
      </c>
      <c r="C55" s="26" t="str">
        <f>IF($A55="","",COUNTIFS(Projects!$B$4:$B$503,$A55,Projects!$H$4:$H$503,"In progress")+COUNTIFS(Projects!$B$4:$B$503,$A55,Projects!$H$4:$H$503,"On hold")+COUNTIFS(Projects!$B$4:$B$503,$A55,Projects!$H$4:$H$503,"Delivered"))</f>
        <v/>
      </c>
      <c r="D55" s="21" t="str">
        <f>IF($A55="","",SUMIFS(Projects!$E$4:$E$503,Projects!$B$4:$B$503,$A55,Projects!$H$4:$H$503,"&lt;&gt;Cancelled"))</f>
        <v/>
      </c>
      <c r="E55" s="21" t="str">
        <f>IF($A55="","",SUMIFS(Projects!$K$4:$K$503,Projects!$B$4:$B$503,$A55))</f>
        <v/>
      </c>
      <c r="F55" s="21" t="str">
        <f>IF($A55="","",SUMIFS(Projects!$L$4:$L$503,Projects!$B$4:$B$503,$A55))</f>
        <v/>
      </c>
      <c r="G55" s="21" t="str">
        <f>IF($A55="","",SUMIFS(Projects!$M$4:$M$503,Projects!$B$4:$B$503,$A55))</f>
        <v/>
      </c>
      <c r="H55" s="21" t="str">
        <f>IF($A55="","",SUMIFS(Projects!$M$4:$M$503,Projects!$B$4:$B$503,$A55,Projects!$P$4:$P$503,"&gt;0"))</f>
        <v/>
      </c>
      <c r="I55" s="27" t="str">
        <f>IF(OR($A55="",N($H55)&lt;=0),"","Dear "&amp;IF(Clients!$D$54&lt;&gt;"",Clients!$D$54,$A55)&amp;", I hope you are well. According to my records, "&amp;$B55&amp;" "&amp;TEXT($H55,"#,##0.00")&amp;" is now overdue on my invoice(s) to "&amp;$A55&amp;". Could you please let me know when the payment will be made? Thank you, "&amp;Settings!$B$3&amp;".")</f>
        <v/>
      </c>
    </row>
    <row r="56" spans="1:9" x14ac:dyDescent="0.3">
      <c r="A56" s="24" t="str">
        <f>IF(Clients!A55="","",Clients!A55)</f>
        <v/>
      </c>
      <c r="B56" s="25" t="str">
        <f>IF($A56="","",Clients!C55&amp;"")</f>
        <v/>
      </c>
      <c r="C56" s="26" t="str">
        <f>IF($A56="","",COUNTIFS(Projects!$B$4:$B$503,$A56,Projects!$H$4:$H$503,"In progress")+COUNTIFS(Projects!$B$4:$B$503,$A56,Projects!$H$4:$H$503,"On hold")+COUNTIFS(Projects!$B$4:$B$503,$A56,Projects!$H$4:$H$503,"Delivered"))</f>
        <v/>
      </c>
      <c r="D56" s="21" t="str">
        <f>IF($A56="","",SUMIFS(Projects!$E$4:$E$503,Projects!$B$4:$B$503,$A56,Projects!$H$4:$H$503,"&lt;&gt;Cancelled"))</f>
        <v/>
      </c>
      <c r="E56" s="21" t="str">
        <f>IF($A56="","",SUMIFS(Projects!$K$4:$K$503,Projects!$B$4:$B$503,$A56))</f>
        <v/>
      </c>
      <c r="F56" s="21" t="str">
        <f>IF($A56="","",SUMIFS(Projects!$L$4:$L$503,Projects!$B$4:$B$503,$A56))</f>
        <v/>
      </c>
      <c r="G56" s="21" t="str">
        <f>IF($A56="","",SUMIFS(Projects!$M$4:$M$503,Projects!$B$4:$B$503,$A56))</f>
        <v/>
      </c>
      <c r="H56" s="21" t="str">
        <f>IF($A56="","",SUMIFS(Projects!$M$4:$M$503,Projects!$B$4:$B$503,$A56,Projects!$P$4:$P$503,"&gt;0"))</f>
        <v/>
      </c>
      <c r="I56" s="27" t="str">
        <f>IF(OR($A56="",N($H56)&lt;=0),"","Dear "&amp;IF(Clients!$D$55&lt;&gt;"",Clients!$D$55,$A56)&amp;", I hope you are well. According to my records, "&amp;$B56&amp;" "&amp;TEXT($H56,"#,##0.00")&amp;" is now overdue on my invoice(s) to "&amp;$A56&amp;". Could you please let me know when the payment will be made? Thank you, "&amp;Settings!$B$3&amp;".")</f>
        <v/>
      </c>
    </row>
    <row r="57" spans="1:9" x14ac:dyDescent="0.3">
      <c r="A57" s="24" t="str">
        <f>IF(Clients!A56="","",Clients!A56)</f>
        <v/>
      </c>
      <c r="B57" s="25" t="str">
        <f>IF($A57="","",Clients!C56&amp;"")</f>
        <v/>
      </c>
      <c r="C57" s="26" t="str">
        <f>IF($A57="","",COUNTIFS(Projects!$B$4:$B$503,$A57,Projects!$H$4:$H$503,"In progress")+COUNTIFS(Projects!$B$4:$B$503,$A57,Projects!$H$4:$H$503,"On hold")+COUNTIFS(Projects!$B$4:$B$503,$A57,Projects!$H$4:$H$503,"Delivered"))</f>
        <v/>
      </c>
      <c r="D57" s="21" t="str">
        <f>IF($A57="","",SUMIFS(Projects!$E$4:$E$503,Projects!$B$4:$B$503,$A57,Projects!$H$4:$H$503,"&lt;&gt;Cancelled"))</f>
        <v/>
      </c>
      <c r="E57" s="21" t="str">
        <f>IF($A57="","",SUMIFS(Projects!$K$4:$K$503,Projects!$B$4:$B$503,$A57))</f>
        <v/>
      </c>
      <c r="F57" s="21" t="str">
        <f>IF($A57="","",SUMIFS(Projects!$L$4:$L$503,Projects!$B$4:$B$503,$A57))</f>
        <v/>
      </c>
      <c r="G57" s="21" t="str">
        <f>IF($A57="","",SUMIFS(Projects!$M$4:$M$503,Projects!$B$4:$B$503,$A57))</f>
        <v/>
      </c>
      <c r="H57" s="21" t="str">
        <f>IF($A57="","",SUMIFS(Projects!$M$4:$M$503,Projects!$B$4:$B$503,$A57,Projects!$P$4:$P$503,"&gt;0"))</f>
        <v/>
      </c>
      <c r="I57" s="27" t="str">
        <f>IF(OR($A57="",N($H57)&lt;=0),"","Dear "&amp;IF(Clients!$D$56&lt;&gt;"",Clients!$D$56,$A57)&amp;", I hope you are well. According to my records, "&amp;$B57&amp;" "&amp;TEXT($H57,"#,##0.00")&amp;" is now overdue on my invoice(s) to "&amp;$A57&amp;". Could you please let me know when the payment will be made? Thank you, "&amp;Settings!$B$3&amp;".")</f>
        <v/>
      </c>
    </row>
    <row r="58" spans="1:9" x14ac:dyDescent="0.3">
      <c r="A58" s="24" t="str">
        <f>IF(Clients!A57="","",Clients!A57)</f>
        <v/>
      </c>
      <c r="B58" s="25" t="str">
        <f>IF($A58="","",Clients!C57&amp;"")</f>
        <v/>
      </c>
      <c r="C58" s="26" t="str">
        <f>IF($A58="","",COUNTIFS(Projects!$B$4:$B$503,$A58,Projects!$H$4:$H$503,"In progress")+COUNTIFS(Projects!$B$4:$B$503,$A58,Projects!$H$4:$H$503,"On hold")+COUNTIFS(Projects!$B$4:$B$503,$A58,Projects!$H$4:$H$503,"Delivered"))</f>
        <v/>
      </c>
      <c r="D58" s="21" t="str">
        <f>IF($A58="","",SUMIFS(Projects!$E$4:$E$503,Projects!$B$4:$B$503,$A58,Projects!$H$4:$H$503,"&lt;&gt;Cancelled"))</f>
        <v/>
      </c>
      <c r="E58" s="21" t="str">
        <f>IF($A58="","",SUMIFS(Projects!$K$4:$K$503,Projects!$B$4:$B$503,$A58))</f>
        <v/>
      </c>
      <c r="F58" s="21" t="str">
        <f>IF($A58="","",SUMIFS(Projects!$L$4:$L$503,Projects!$B$4:$B$503,$A58))</f>
        <v/>
      </c>
      <c r="G58" s="21" t="str">
        <f>IF($A58="","",SUMIFS(Projects!$M$4:$M$503,Projects!$B$4:$B$503,$A58))</f>
        <v/>
      </c>
      <c r="H58" s="21" t="str">
        <f>IF($A58="","",SUMIFS(Projects!$M$4:$M$503,Projects!$B$4:$B$503,$A58,Projects!$P$4:$P$503,"&gt;0"))</f>
        <v/>
      </c>
      <c r="I58" s="27" t="str">
        <f>IF(OR($A58="",N($H58)&lt;=0),"","Dear "&amp;IF(Clients!$D$57&lt;&gt;"",Clients!$D$57,$A58)&amp;", I hope you are well. According to my records, "&amp;$B58&amp;" "&amp;TEXT($H58,"#,##0.00")&amp;" is now overdue on my invoice(s) to "&amp;$A58&amp;". Could you please let me know when the payment will be made? Thank you, "&amp;Settings!$B$3&amp;".")</f>
        <v/>
      </c>
    </row>
    <row r="59" spans="1:9" x14ac:dyDescent="0.3">
      <c r="A59" s="24" t="str">
        <f>IF(Clients!A58="","",Clients!A58)</f>
        <v/>
      </c>
      <c r="B59" s="25" t="str">
        <f>IF($A59="","",Clients!C58&amp;"")</f>
        <v/>
      </c>
      <c r="C59" s="26" t="str">
        <f>IF($A59="","",COUNTIFS(Projects!$B$4:$B$503,$A59,Projects!$H$4:$H$503,"In progress")+COUNTIFS(Projects!$B$4:$B$503,$A59,Projects!$H$4:$H$503,"On hold")+COUNTIFS(Projects!$B$4:$B$503,$A59,Projects!$H$4:$H$503,"Delivered"))</f>
        <v/>
      </c>
      <c r="D59" s="21" t="str">
        <f>IF($A59="","",SUMIFS(Projects!$E$4:$E$503,Projects!$B$4:$B$503,$A59,Projects!$H$4:$H$503,"&lt;&gt;Cancelled"))</f>
        <v/>
      </c>
      <c r="E59" s="21" t="str">
        <f>IF($A59="","",SUMIFS(Projects!$K$4:$K$503,Projects!$B$4:$B$503,$A59))</f>
        <v/>
      </c>
      <c r="F59" s="21" t="str">
        <f>IF($A59="","",SUMIFS(Projects!$L$4:$L$503,Projects!$B$4:$B$503,$A59))</f>
        <v/>
      </c>
      <c r="G59" s="21" t="str">
        <f>IF($A59="","",SUMIFS(Projects!$M$4:$M$503,Projects!$B$4:$B$503,$A59))</f>
        <v/>
      </c>
      <c r="H59" s="21" t="str">
        <f>IF($A59="","",SUMIFS(Projects!$M$4:$M$503,Projects!$B$4:$B$503,$A59,Projects!$P$4:$P$503,"&gt;0"))</f>
        <v/>
      </c>
      <c r="I59" s="27" t="str">
        <f>IF(OR($A59="",N($H59)&lt;=0),"","Dear "&amp;IF(Clients!$D$58&lt;&gt;"",Clients!$D$58,$A59)&amp;", I hope you are well. According to my records, "&amp;$B59&amp;" "&amp;TEXT($H59,"#,##0.00")&amp;" is now overdue on my invoice(s) to "&amp;$A59&amp;". Could you please let me know when the payment will be made? Thank you, "&amp;Settings!$B$3&amp;".")</f>
        <v/>
      </c>
    </row>
    <row r="60" spans="1:9" x14ac:dyDescent="0.3">
      <c r="A60" s="24" t="str">
        <f>IF(Clients!A59="","",Clients!A59)</f>
        <v/>
      </c>
      <c r="B60" s="25" t="str">
        <f>IF($A60="","",Clients!C59&amp;"")</f>
        <v/>
      </c>
      <c r="C60" s="26" t="str">
        <f>IF($A60="","",COUNTIFS(Projects!$B$4:$B$503,$A60,Projects!$H$4:$H$503,"In progress")+COUNTIFS(Projects!$B$4:$B$503,$A60,Projects!$H$4:$H$503,"On hold")+COUNTIFS(Projects!$B$4:$B$503,$A60,Projects!$H$4:$H$503,"Delivered"))</f>
        <v/>
      </c>
      <c r="D60" s="21" t="str">
        <f>IF($A60="","",SUMIFS(Projects!$E$4:$E$503,Projects!$B$4:$B$503,$A60,Projects!$H$4:$H$503,"&lt;&gt;Cancelled"))</f>
        <v/>
      </c>
      <c r="E60" s="21" t="str">
        <f>IF($A60="","",SUMIFS(Projects!$K$4:$K$503,Projects!$B$4:$B$503,$A60))</f>
        <v/>
      </c>
      <c r="F60" s="21" t="str">
        <f>IF($A60="","",SUMIFS(Projects!$L$4:$L$503,Projects!$B$4:$B$503,$A60))</f>
        <v/>
      </c>
      <c r="G60" s="21" t="str">
        <f>IF($A60="","",SUMIFS(Projects!$M$4:$M$503,Projects!$B$4:$B$503,$A60))</f>
        <v/>
      </c>
      <c r="H60" s="21" t="str">
        <f>IF($A60="","",SUMIFS(Projects!$M$4:$M$503,Projects!$B$4:$B$503,$A60,Projects!$P$4:$P$503,"&gt;0"))</f>
        <v/>
      </c>
      <c r="I60" s="27" t="str">
        <f>IF(OR($A60="",N($H60)&lt;=0),"","Dear "&amp;IF(Clients!$D$59&lt;&gt;"",Clients!$D$59,$A60)&amp;", I hope you are well. According to my records, "&amp;$B60&amp;" "&amp;TEXT($H60,"#,##0.00")&amp;" is now overdue on my invoice(s) to "&amp;$A60&amp;". Could you please let me know when the payment will be made? Thank you, "&amp;Settings!$B$3&amp;".")</f>
        <v/>
      </c>
    </row>
    <row r="61" spans="1:9" x14ac:dyDescent="0.3">
      <c r="A61" s="24" t="str">
        <f>IF(Clients!A60="","",Clients!A60)</f>
        <v/>
      </c>
      <c r="B61" s="25" t="str">
        <f>IF($A61="","",Clients!C60&amp;"")</f>
        <v/>
      </c>
      <c r="C61" s="26" t="str">
        <f>IF($A61="","",COUNTIFS(Projects!$B$4:$B$503,$A61,Projects!$H$4:$H$503,"In progress")+COUNTIFS(Projects!$B$4:$B$503,$A61,Projects!$H$4:$H$503,"On hold")+COUNTIFS(Projects!$B$4:$B$503,$A61,Projects!$H$4:$H$503,"Delivered"))</f>
        <v/>
      </c>
      <c r="D61" s="21" t="str">
        <f>IF($A61="","",SUMIFS(Projects!$E$4:$E$503,Projects!$B$4:$B$503,$A61,Projects!$H$4:$H$503,"&lt;&gt;Cancelled"))</f>
        <v/>
      </c>
      <c r="E61" s="21" t="str">
        <f>IF($A61="","",SUMIFS(Projects!$K$4:$K$503,Projects!$B$4:$B$503,$A61))</f>
        <v/>
      </c>
      <c r="F61" s="21" t="str">
        <f>IF($A61="","",SUMIFS(Projects!$L$4:$L$503,Projects!$B$4:$B$503,$A61))</f>
        <v/>
      </c>
      <c r="G61" s="21" t="str">
        <f>IF($A61="","",SUMIFS(Projects!$M$4:$M$503,Projects!$B$4:$B$503,$A61))</f>
        <v/>
      </c>
      <c r="H61" s="21" t="str">
        <f>IF($A61="","",SUMIFS(Projects!$M$4:$M$503,Projects!$B$4:$B$503,$A61,Projects!$P$4:$P$503,"&gt;0"))</f>
        <v/>
      </c>
      <c r="I61" s="27" t="str">
        <f>IF(OR($A61="",N($H61)&lt;=0),"","Dear "&amp;IF(Clients!$D$60&lt;&gt;"",Clients!$D$60,$A61)&amp;", I hope you are well. According to my records, "&amp;$B61&amp;" "&amp;TEXT($H61,"#,##0.00")&amp;" is now overdue on my invoice(s) to "&amp;$A61&amp;". Could you please let me know when the payment will be made? Thank you, "&amp;Settings!$B$3&amp;".")</f>
        <v/>
      </c>
    </row>
    <row r="62" spans="1:9" x14ac:dyDescent="0.3">
      <c r="A62" s="24" t="str">
        <f>IF(Clients!A61="","",Clients!A61)</f>
        <v/>
      </c>
      <c r="B62" s="25" t="str">
        <f>IF($A62="","",Clients!C61&amp;"")</f>
        <v/>
      </c>
      <c r="C62" s="26" t="str">
        <f>IF($A62="","",COUNTIFS(Projects!$B$4:$B$503,$A62,Projects!$H$4:$H$503,"In progress")+COUNTIFS(Projects!$B$4:$B$503,$A62,Projects!$H$4:$H$503,"On hold")+COUNTIFS(Projects!$B$4:$B$503,$A62,Projects!$H$4:$H$503,"Delivered"))</f>
        <v/>
      </c>
      <c r="D62" s="21" t="str">
        <f>IF($A62="","",SUMIFS(Projects!$E$4:$E$503,Projects!$B$4:$B$503,$A62,Projects!$H$4:$H$503,"&lt;&gt;Cancelled"))</f>
        <v/>
      </c>
      <c r="E62" s="21" t="str">
        <f>IF($A62="","",SUMIFS(Projects!$K$4:$K$503,Projects!$B$4:$B$503,$A62))</f>
        <v/>
      </c>
      <c r="F62" s="21" t="str">
        <f>IF($A62="","",SUMIFS(Projects!$L$4:$L$503,Projects!$B$4:$B$503,$A62))</f>
        <v/>
      </c>
      <c r="G62" s="21" t="str">
        <f>IF($A62="","",SUMIFS(Projects!$M$4:$M$503,Projects!$B$4:$B$503,$A62))</f>
        <v/>
      </c>
      <c r="H62" s="21" t="str">
        <f>IF($A62="","",SUMIFS(Projects!$M$4:$M$503,Projects!$B$4:$B$503,$A62,Projects!$P$4:$P$503,"&gt;0"))</f>
        <v/>
      </c>
      <c r="I62" s="27" t="str">
        <f>IF(OR($A62="",N($H62)&lt;=0),"","Dear "&amp;IF(Clients!$D$61&lt;&gt;"",Clients!$D$61,$A62)&amp;", I hope you are well. According to my records, "&amp;$B62&amp;" "&amp;TEXT($H62,"#,##0.00")&amp;" is now overdue on my invoice(s) to "&amp;$A62&amp;". Could you please let me know when the payment will be made? Thank you, "&amp;Settings!$B$3&amp;".")</f>
        <v/>
      </c>
    </row>
    <row r="63" spans="1:9" x14ac:dyDescent="0.3">
      <c r="A63" s="24" t="str">
        <f>IF(Clients!A62="","",Clients!A62)</f>
        <v/>
      </c>
      <c r="B63" s="25" t="str">
        <f>IF($A63="","",Clients!C62&amp;"")</f>
        <v/>
      </c>
      <c r="C63" s="26" t="str">
        <f>IF($A63="","",COUNTIFS(Projects!$B$4:$B$503,$A63,Projects!$H$4:$H$503,"In progress")+COUNTIFS(Projects!$B$4:$B$503,$A63,Projects!$H$4:$H$503,"On hold")+COUNTIFS(Projects!$B$4:$B$503,$A63,Projects!$H$4:$H$503,"Delivered"))</f>
        <v/>
      </c>
      <c r="D63" s="21" t="str">
        <f>IF($A63="","",SUMIFS(Projects!$E$4:$E$503,Projects!$B$4:$B$503,$A63,Projects!$H$4:$H$503,"&lt;&gt;Cancelled"))</f>
        <v/>
      </c>
      <c r="E63" s="21" t="str">
        <f>IF($A63="","",SUMIFS(Projects!$K$4:$K$503,Projects!$B$4:$B$503,$A63))</f>
        <v/>
      </c>
      <c r="F63" s="21" t="str">
        <f>IF($A63="","",SUMIFS(Projects!$L$4:$L$503,Projects!$B$4:$B$503,$A63))</f>
        <v/>
      </c>
      <c r="G63" s="21" t="str">
        <f>IF($A63="","",SUMIFS(Projects!$M$4:$M$503,Projects!$B$4:$B$503,$A63))</f>
        <v/>
      </c>
      <c r="H63" s="21" t="str">
        <f>IF($A63="","",SUMIFS(Projects!$M$4:$M$503,Projects!$B$4:$B$503,$A63,Projects!$P$4:$P$503,"&gt;0"))</f>
        <v/>
      </c>
      <c r="I63" s="27" t="str">
        <f>IF(OR($A63="",N($H63)&lt;=0),"","Dear "&amp;IF(Clients!$D$62&lt;&gt;"",Clients!$D$62,$A63)&amp;", I hope you are well. According to my records, "&amp;$B63&amp;" "&amp;TEXT($H63,"#,##0.00")&amp;" is now overdue on my invoice(s) to "&amp;$A63&amp;". Could you please let me know when the payment will be made? Thank you, "&amp;Settings!$B$3&amp;".")</f>
        <v/>
      </c>
    </row>
    <row r="64" spans="1:9" x14ac:dyDescent="0.3">
      <c r="A64" s="24" t="str">
        <f>IF(Clients!A63="","",Clients!A63)</f>
        <v/>
      </c>
      <c r="B64" s="25" t="str">
        <f>IF($A64="","",Clients!C63&amp;"")</f>
        <v/>
      </c>
      <c r="C64" s="26" t="str">
        <f>IF($A64="","",COUNTIFS(Projects!$B$4:$B$503,$A64,Projects!$H$4:$H$503,"In progress")+COUNTIFS(Projects!$B$4:$B$503,$A64,Projects!$H$4:$H$503,"On hold")+COUNTIFS(Projects!$B$4:$B$503,$A64,Projects!$H$4:$H$503,"Delivered"))</f>
        <v/>
      </c>
      <c r="D64" s="21" t="str">
        <f>IF($A64="","",SUMIFS(Projects!$E$4:$E$503,Projects!$B$4:$B$503,$A64,Projects!$H$4:$H$503,"&lt;&gt;Cancelled"))</f>
        <v/>
      </c>
      <c r="E64" s="21" t="str">
        <f>IF($A64="","",SUMIFS(Projects!$K$4:$K$503,Projects!$B$4:$B$503,$A64))</f>
        <v/>
      </c>
      <c r="F64" s="21" t="str">
        <f>IF($A64="","",SUMIFS(Projects!$L$4:$L$503,Projects!$B$4:$B$503,$A64))</f>
        <v/>
      </c>
      <c r="G64" s="21" t="str">
        <f>IF($A64="","",SUMIFS(Projects!$M$4:$M$503,Projects!$B$4:$B$503,$A64))</f>
        <v/>
      </c>
      <c r="H64" s="21" t="str">
        <f>IF($A64="","",SUMIFS(Projects!$M$4:$M$503,Projects!$B$4:$B$503,$A64,Projects!$P$4:$P$503,"&gt;0"))</f>
        <v/>
      </c>
      <c r="I64" s="27" t="str">
        <f>IF(OR($A64="",N($H64)&lt;=0),"","Dear "&amp;IF(Clients!$D$63&lt;&gt;"",Clients!$D$63,$A64)&amp;", I hope you are well. According to my records, "&amp;$B64&amp;" "&amp;TEXT($H64,"#,##0.00")&amp;" is now overdue on my invoice(s) to "&amp;$A64&amp;". Could you please let me know when the payment will be made? Thank you, "&amp;Settings!$B$3&amp;".")</f>
        <v/>
      </c>
    </row>
    <row r="65" spans="1:9" x14ac:dyDescent="0.3">
      <c r="A65" s="24" t="str">
        <f>IF(Clients!A64="","",Clients!A64)</f>
        <v/>
      </c>
      <c r="B65" s="25" t="str">
        <f>IF($A65="","",Clients!C64&amp;"")</f>
        <v/>
      </c>
      <c r="C65" s="26" t="str">
        <f>IF($A65="","",COUNTIFS(Projects!$B$4:$B$503,$A65,Projects!$H$4:$H$503,"In progress")+COUNTIFS(Projects!$B$4:$B$503,$A65,Projects!$H$4:$H$503,"On hold")+COUNTIFS(Projects!$B$4:$B$503,$A65,Projects!$H$4:$H$503,"Delivered"))</f>
        <v/>
      </c>
      <c r="D65" s="21" t="str">
        <f>IF($A65="","",SUMIFS(Projects!$E$4:$E$503,Projects!$B$4:$B$503,$A65,Projects!$H$4:$H$503,"&lt;&gt;Cancelled"))</f>
        <v/>
      </c>
      <c r="E65" s="21" t="str">
        <f>IF($A65="","",SUMIFS(Projects!$K$4:$K$503,Projects!$B$4:$B$503,$A65))</f>
        <v/>
      </c>
      <c r="F65" s="21" t="str">
        <f>IF($A65="","",SUMIFS(Projects!$L$4:$L$503,Projects!$B$4:$B$503,$A65))</f>
        <v/>
      </c>
      <c r="G65" s="21" t="str">
        <f>IF($A65="","",SUMIFS(Projects!$M$4:$M$503,Projects!$B$4:$B$503,$A65))</f>
        <v/>
      </c>
      <c r="H65" s="21" t="str">
        <f>IF($A65="","",SUMIFS(Projects!$M$4:$M$503,Projects!$B$4:$B$503,$A65,Projects!$P$4:$P$503,"&gt;0"))</f>
        <v/>
      </c>
      <c r="I65" s="27" t="str">
        <f>IF(OR($A65="",N($H65)&lt;=0),"","Dear "&amp;IF(Clients!$D$64&lt;&gt;"",Clients!$D$64,$A65)&amp;", I hope you are well. According to my records, "&amp;$B65&amp;" "&amp;TEXT($H65,"#,##0.00")&amp;" is now overdue on my invoice(s) to "&amp;$A65&amp;". Could you please let me know when the payment will be made? Thank you, "&amp;Settings!$B$3&amp;".")</f>
        <v/>
      </c>
    </row>
    <row r="66" spans="1:9" x14ac:dyDescent="0.3">
      <c r="A66" s="24" t="str">
        <f>IF(Clients!A65="","",Clients!A65)</f>
        <v/>
      </c>
      <c r="B66" s="25" t="str">
        <f>IF($A66="","",Clients!C65&amp;"")</f>
        <v/>
      </c>
      <c r="C66" s="26" t="str">
        <f>IF($A66="","",COUNTIFS(Projects!$B$4:$B$503,$A66,Projects!$H$4:$H$503,"In progress")+COUNTIFS(Projects!$B$4:$B$503,$A66,Projects!$H$4:$H$503,"On hold")+COUNTIFS(Projects!$B$4:$B$503,$A66,Projects!$H$4:$H$503,"Delivered"))</f>
        <v/>
      </c>
      <c r="D66" s="21" t="str">
        <f>IF($A66="","",SUMIFS(Projects!$E$4:$E$503,Projects!$B$4:$B$503,$A66,Projects!$H$4:$H$503,"&lt;&gt;Cancelled"))</f>
        <v/>
      </c>
      <c r="E66" s="21" t="str">
        <f>IF($A66="","",SUMIFS(Projects!$K$4:$K$503,Projects!$B$4:$B$503,$A66))</f>
        <v/>
      </c>
      <c r="F66" s="21" t="str">
        <f>IF($A66="","",SUMIFS(Projects!$L$4:$L$503,Projects!$B$4:$B$503,$A66))</f>
        <v/>
      </c>
      <c r="G66" s="21" t="str">
        <f>IF($A66="","",SUMIFS(Projects!$M$4:$M$503,Projects!$B$4:$B$503,$A66))</f>
        <v/>
      </c>
      <c r="H66" s="21" t="str">
        <f>IF($A66="","",SUMIFS(Projects!$M$4:$M$503,Projects!$B$4:$B$503,$A66,Projects!$P$4:$P$503,"&gt;0"))</f>
        <v/>
      </c>
      <c r="I66" s="27" t="str">
        <f>IF(OR($A66="",N($H66)&lt;=0),"","Dear "&amp;IF(Clients!$D$65&lt;&gt;"",Clients!$D$65,$A66)&amp;", I hope you are well. According to my records, "&amp;$B66&amp;" "&amp;TEXT($H66,"#,##0.00")&amp;" is now overdue on my invoice(s) to "&amp;$A66&amp;". Could you please let me know when the payment will be made? Thank you, "&amp;Settings!$B$3&amp;".")</f>
        <v/>
      </c>
    </row>
    <row r="67" spans="1:9" x14ac:dyDescent="0.3">
      <c r="A67" s="24" t="str">
        <f>IF(Clients!A66="","",Clients!A66)</f>
        <v/>
      </c>
      <c r="B67" s="25" t="str">
        <f>IF($A67="","",Clients!C66&amp;"")</f>
        <v/>
      </c>
      <c r="C67" s="26" t="str">
        <f>IF($A67="","",COUNTIFS(Projects!$B$4:$B$503,$A67,Projects!$H$4:$H$503,"In progress")+COUNTIFS(Projects!$B$4:$B$503,$A67,Projects!$H$4:$H$503,"On hold")+COUNTIFS(Projects!$B$4:$B$503,$A67,Projects!$H$4:$H$503,"Delivered"))</f>
        <v/>
      </c>
      <c r="D67" s="21" t="str">
        <f>IF($A67="","",SUMIFS(Projects!$E$4:$E$503,Projects!$B$4:$B$503,$A67,Projects!$H$4:$H$503,"&lt;&gt;Cancelled"))</f>
        <v/>
      </c>
      <c r="E67" s="21" t="str">
        <f>IF($A67="","",SUMIFS(Projects!$K$4:$K$503,Projects!$B$4:$B$503,$A67))</f>
        <v/>
      </c>
      <c r="F67" s="21" t="str">
        <f>IF($A67="","",SUMIFS(Projects!$L$4:$L$503,Projects!$B$4:$B$503,$A67))</f>
        <v/>
      </c>
      <c r="G67" s="21" t="str">
        <f>IF($A67="","",SUMIFS(Projects!$M$4:$M$503,Projects!$B$4:$B$503,$A67))</f>
        <v/>
      </c>
      <c r="H67" s="21" t="str">
        <f>IF($A67="","",SUMIFS(Projects!$M$4:$M$503,Projects!$B$4:$B$503,$A67,Projects!$P$4:$P$503,"&gt;0"))</f>
        <v/>
      </c>
      <c r="I67" s="27" t="str">
        <f>IF(OR($A67="",N($H67)&lt;=0),"","Dear "&amp;IF(Clients!$D$66&lt;&gt;"",Clients!$D$66,$A67)&amp;", I hope you are well. According to my records, "&amp;$B67&amp;" "&amp;TEXT($H67,"#,##0.00")&amp;" is now overdue on my invoice(s) to "&amp;$A67&amp;". Could you please let me know when the payment will be made? Thank you, "&amp;Settings!$B$3&amp;".")</f>
        <v/>
      </c>
    </row>
    <row r="68" spans="1:9" x14ac:dyDescent="0.3">
      <c r="A68" s="24" t="str">
        <f>IF(Clients!A67="","",Clients!A67)</f>
        <v/>
      </c>
      <c r="B68" s="25" t="str">
        <f>IF($A68="","",Clients!C67&amp;"")</f>
        <v/>
      </c>
      <c r="C68" s="26" t="str">
        <f>IF($A68="","",COUNTIFS(Projects!$B$4:$B$503,$A68,Projects!$H$4:$H$503,"In progress")+COUNTIFS(Projects!$B$4:$B$503,$A68,Projects!$H$4:$H$503,"On hold")+COUNTIFS(Projects!$B$4:$B$503,$A68,Projects!$H$4:$H$503,"Delivered"))</f>
        <v/>
      </c>
      <c r="D68" s="21" t="str">
        <f>IF($A68="","",SUMIFS(Projects!$E$4:$E$503,Projects!$B$4:$B$503,$A68,Projects!$H$4:$H$503,"&lt;&gt;Cancelled"))</f>
        <v/>
      </c>
      <c r="E68" s="21" t="str">
        <f>IF($A68="","",SUMIFS(Projects!$K$4:$K$503,Projects!$B$4:$B$503,$A68))</f>
        <v/>
      </c>
      <c r="F68" s="21" t="str">
        <f>IF($A68="","",SUMIFS(Projects!$L$4:$L$503,Projects!$B$4:$B$503,$A68))</f>
        <v/>
      </c>
      <c r="G68" s="21" t="str">
        <f>IF($A68="","",SUMIFS(Projects!$M$4:$M$503,Projects!$B$4:$B$503,$A68))</f>
        <v/>
      </c>
      <c r="H68" s="21" t="str">
        <f>IF($A68="","",SUMIFS(Projects!$M$4:$M$503,Projects!$B$4:$B$503,$A68,Projects!$P$4:$P$503,"&gt;0"))</f>
        <v/>
      </c>
      <c r="I68" s="27" t="str">
        <f>IF(OR($A68="",N($H68)&lt;=0),"","Dear "&amp;IF(Clients!$D$67&lt;&gt;"",Clients!$D$67,$A68)&amp;", I hope you are well. According to my records, "&amp;$B68&amp;" "&amp;TEXT($H68,"#,##0.00")&amp;" is now overdue on my invoice(s) to "&amp;$A68&amp;". Could you please let me know when the payment will be made? Thank you, "&amp;Settings!$B$3&amp;".")</f>
        <v/>
      </c>
    </row>
    <row r="69" spans="1:9" x14ac:dyDescent="0.3">
      <c r="A69" s="24" t="str">
        <f>IF(Clients!A68="","",Clients!A68)</f>
        <v/>
      </c>
      <c r="B69" s="25" t="str">
        <f>IF($A69="","",Clients!C68&amp;"")</f>
        <v/>
      </c>
      <c r="C69" s="26" t="str">
        <f>IF($A69="","",COUNTIFS(Projects!$B$4:$B$503,$A69,Projects!$H$4:$H$503,"In progress")+COUNTIFS(Projects!$B$4:$B$503,$A69,Projects!$H$4:$H$503,"On hold")+COUNTIFS(Projects!$B$4:$B$503,$A69,Projects!$H$4:$H$503,"Delivered"))</f>
        <v/>
      </c>
      <c r="D69" s="21" t="str">
        <f>IF($A69="","",SUMIFS(Projects!$E$4:$E$503,Projects!$B$4:$B$503,$A69,Projects!$H$4:$H$503,"&lt;&gt;Cancelled"))</f>
        <v/>
      </c>
      <c r="E69" s="21" t="str">
        <f>IF($A69="","",SUMIFS(Projects!$K$4:$K$503,Projects!$B$4:$B$503,$A69))</f>
        <v/>
      </c>
      <c r="F69" s="21" t="str">
        <f>IF($A69="","",SUMIFS(Projects!$L$4:$L$503,Projects!$B$4:$B$503,$A69))</f>
        <v/>
      </c>
      <c r="G69" s="21" t="str">
        <f>IF($A69="","",SUMIFS(Projects!$M$4:$M$503,Projects!$B$4:$B$503,$A69))</f>
        <v/>
      </c>
      <c r="H69" s="21" t="str">
        <f>IF($A69="","",SUMIFS(Projects!$M$4:$M$503,Projects!$B$4:$B$503,$A69,Projects!$P$4:$P$503,"&gt;0"))</f>
        <v/>
      </c>
      <c r="I69" s="27" t="str">
        <f>IF(OR($A69="",N($H69)&lt;=0),"","Dear "&amp;IF(Clients!$D$68&lt;&gt;"",Clients!$D$68,$A69)&amp;", I hope you are well. According to my records, "&amp;$B69&amp;" "&amp;TEXT($H69,"#,##0.00")&amp;" is now overdue on my invoice(s) to "&amp;$A69&amp;". Could you please let me know when the payment will be made? Thank you, "&amp;Settings!$B$3&amp;".")</f>
        <v/>
      </c>
    </row>
    <row r="70" spans="1:9" x14ac:dyDescent="0.3">
      <c r="A70" s="24" t="str">
        <f>IF(Clients!A69="","",Clients!A69)</f>
        <v/>
      </c>
      <c r="B70" s="25" t="str">
        <f>IF($A70="","",Clients!C69&amp;"")</f>
        <v/>
      </c>
      <c r="C70" s="26" t="str">
        <f>IF($A70="","",COUNTIFS(Projects!$B$4:$B$503,$A70,Projects!$H$4:$H$503,"In progress")+COUNTIFS(Projects!$B$4:$B$503,$A70,Projects!$H$4:$H$503,"On hold")+COUNTIFS(Projects!$B$4:$B$503,$A70,Projects!$H$4:$H$503,"Delivered"))</f>
        <v/>
      </c>
      <c r="D70" s="21" t="str">
        <f>IF($A70="","",SUMIFS(Projects!$E$4:$E$503,Projects!$B$4:$B$503,$A70,Projects!$H$4:$H$503,"&lt;&gt;Cancelled"))</f>
        <v/>
      </c>
      <c r="E70" s="21" t="str">
        <f>IF($A70="","",SUMIFS(Projects!$K$4:$K$503,Projects!$B$4:$B$503,$A70))</f>
        <v/>
      </c>
      <c r="F70" s="21" t="str">
        <f>IF($A70="","",SUMIFS(Projects!$L$4:$L$503,Projects!$B$4:$B$503,$A70))</f>
        <v/>
      </c>
      <c r="G70" s="21" t="str">
        <f>IF($A70="","",SUMIFS(Projects!$M$4:$M$503,Projects!$B$4:$B$503,$A70))</f>
        <v/>
      </c>
      <c r="H70" s="21" t="str">
        <f>IF($A70="","",SUMIFS(Projects!$M$4:$M$503,Projects!$B$4:$B$503,$A70,Projects!$P$4:$P$503,"&gt;0"))</f>
        <v/>
      </c>
      <c r="I70" s="27" t="str">
        <f>IF(OR($A70="",N($H70)&lt;=0),"","Dear "&amp;IF(Clients!$D$69&lt;&gt;"",Clients!$D$69,$A70)&amp;", I hope you are well. According to my records, "&amp;$B70&amp;" "&amp;TEXT($H70,"#,##0.00")&amp;" is now overdue on my invoice(s) to "&amp;$A70&amp;". Could you please let me know when the payment will be made? Thank you, "&amp;Settings!$B$3&amp;".")</f>
        <v/>
      </c>
    </row>
    <row r="71" spans="1:9" x14ac:dyDescent="0.3">
      <c r="A71" s="24" t="str">
        <f>IF(Clients!A70="","",Clients!A70)</f>
        <v/>
      </c>
      <c r="B71" s="25" t="str">
        <f>IF($A71="","",Clients!C70&amp;"")</f>
        <v/>
      </c>
      <c r="C71" s="26" t="str">
        <f>IF($A71="","",COUNTIFS(Projects!$B$4:$B$503,$A71,Projects!$H$4:$H$503,"In progress")+COUNTIFS(Projects!$B$4:$B$503,$A71,Projects!$H$4:$H$503,"On hold")+COUNTIFS(Projects!$B$4:$B$503,$A71,Projects!$H$4:$H$503,"Delivered"))</f>
        <v/>
      </c>
      <c r="D71" s="21" t="str">
        <f>IF($A71="","",SUMIFS(Projects!$E$4:$E$503,Projects!$B$4:$B$503,$A71,Projects!$H$4:$H$503,"&lt;&gt;Cancelled"))</f>
        <v/>
      </c>
      <c r="E71" s="21" t="str">
        <f>IF($A71="","",SUMIFS(Projects!$K$4:$K$503,Projects!$B$4:$B$503,$A71))</f>
        <v/>
      </c>
      <c r="F71" s="21" t="str">
        <f>IF($A71="","",SUMIFS(Projects!$L$4:$L$503,Projects!$B$4:$B$503,$A71))</f>
        <v/>
      </c>
      <c r="G71" s="21" t="str">
        <f>IF($A71="","",SUMIFS(Projects!$M$4:$M$503,Projects!$B$4:$B$503,$A71))</f>
        <v/>
      </c>
      <c r="H71" s="21" t="str">
        <f>IF($A71="","",SUMIFS(Projects!$M$4:$M$503,Projects!$B$4:$B$503,$A71,Projects!$P$4:$P$503,"&gt;0"))</f>
        <v/>
      </c>
      <c r="I71" s="27" t="str">
        <f>IF(OR($A71="",N($H71)&lt;=0),"","Dear "&amp;IF(Clients!$D$70&lt;&gt;"",Clients!$D$70,$A71)&amp;", I hope you are well. According to my records, "&amp;$B71&amp;" "&amp;TEXT($H71,"#,##0.00")&amp;" is now overdue on my invoice(s) to "&amp;$A71&amp;". Could you please let me know when the payment will be made? Thank you, "&amp;Settings!$B$3&amp;".")</f>
        <v/>
      </c>
    </row>
    <row r="72" spans="1:9" x14ac:dyDescent="0.3">
      <c r="A72" s="24" t="str">
        <f>IF(Clients!A71="","",Clients!A71)</f>
        <v/>
      </c>
      <c r="B72" s="25" t="str">
        <f>IF($A72="","",Clients!C71&amp;"")</f>
        <v/>
      </c>
      <c r="C72" s="26" t="str">
        <f>IF($A72="","",COUNTIFS(Projects!$B$4:$B$503,$A72,Projects!$H$4:$H$503,"In progress")+COUNTIFS(Projects!$B$4:$B$503,$A72,Projects!$H$4:$H$503,"On hold")+COUNTIFS(Projects!$B$4:$B$503,$A72,Projects!$H$4:$H$503,"Delivered"))</f>
        <v/>
      </c>
      <c r="D72" s="21" t="str">
        <f>IF($A72="","",SUMIFS(Projects!$E$4:$E$503,Projects!$B$4:$B$503,$A72,Projects!$H$4:$H$503,"&lt;&gt;Cancelled"))</f>
        <v/>
      </c>
      <c r="E72" s="21" t="str">
        <f>IF($A72="","",SUMIFS(Projects!$K$4:$K$503,Projects!$B$4:$B$503,$A72))</f>
        <v/>
      </c>
      <c r="F72" s="21" t="str">
        <f>IF($A72="","",SUMIFS(Projects!$L$4:$L$503,Projects!$B$4:$B$503,$A72))</f>
        <v/>
      </c>
      <c r="G72" s="21" t="str">
        <f>IF($A72="","",SUMIFS(Projects!$M$4:$M$503,Projects!$B$4:$B$503,$A72))</f>
        <v/>
      </c>
      <c r="H72" s="21" t="str">
        <f>IF($A72="","",SUMIFS(Projects!$M$4:$M$503,Projects!$B$4:$B$503,$A72,Projects!$P$4:$P$503,"&gt;0"))</f>
        <v/>
      </c>
      <c r="I72" s="27" t="str">
        <f>IF(OR($A72="",N($H72)&lt;=0),"","Dear "&amp;IF(Clients!$D$71&lt;&gt;"",Clients!$D$71,$A72)&amp;", I hope you are well. According to my records, "&amp;$B72&amp;" "&amp;TEXT($H72,"#,##0.00")&amp;" is now overdue on my invoice(s) to "&amp;$A72&amp;". Could you please let me know when the payment will be made? Thank you, "&amp;Settings!$B$3&amp;".")</f>
        <v/>
      </c>
    </row>
    <row r="73" spans="1:9" x14ac:dyDescent="0.3">
      <c r="A73" s="24" t="str">
        <f>IF(Clients!A72="","",Clients!A72)</f>
        <v/>
      </c>
      <c r="B73" s="25" t="str">
        <f>IF($A73="","",Clients!C72&amp;"")</f>
        <v/>
      </c>
      <c r="C73" s="26" t="str">
        <f>IF($A73="","",COUNTIFS(Projects!$B$4:$B$503,$A73,Projects!$H$4:$H$503,"In progress")+COUNTIFS(Projects!$B$4:$B$503,$A73,Projects!$H$4:$H$503,"On hold")+COUNTIFS(Projects!$B$4:$B$503,$A73,Projects!$H$4:$H$503,"Delivered"))</f>
        <v/>
      </c>
      <c r="D73" s="21" t="str">
        <f>IF($A73="","",SUMIFS(Projects!$E$4:$E$503,Projects!$B$4:$B$503,$A73,Projects!$H$4:$H$503,"&lt;&gt;Cancelled"))</f>
        <v/>
      </c>
      <c r="E73" s="21" t="str">
        <f>IF($A73="","",SUMIFS(Projects!$K$4:$K$503,Projects!$B$4:$B$503,$A73))</f>
        <v/>
      </c>
      <c r="F73" s="21" t="str">
        <f>IF($A73="","",SUMIFS(Projects!$L$4:$L$503,Projects!$B$4:$B$503,$A73))</f>
        <v/>
      </c>
      <c r="G73" s="21" t="str">
        <f>IF($A73="","",SUMIFS(Projects!$M$4:$M$503,Projects!$B$4:$B$503,$A73))</f>
        <v/>
      </c>
      <c r="H73" s="21" t="str">
        <f>IF($A73="","",SUMIFS(Projects!$M$4:$M$503,Projects!$B$4:$B$503,$A73,Projects!$P$4:$P$503,"&gt;0"))</f>
        <v/>
      </c>
      <c r="I73" s="27" t="str">
        <f>IF(OR($A73="",N($H73)&lt;=0),"","Dear "&amp;IF(Clients!$D$72&lt;&gt;"",Clients!$D$72,$A73)&amp;", I hope you are well. According to my records, "&amp;$B73&amp;" "&amp;TEXT($H73,"#,##0.00")&amp;" is now overdue on my invoice(s) to "&amp;$A73&amp;". Could you please let me know when the payment will be made? Thank you, "&amp;Settings!$B$3&amp;".")</f>
        <v/>
      </c>
    </row>
    <row r="74" spans="1:9" x14ac:dyDescent="0.3">
      <c r="A74" s="24" t="str">
        <f>IF(Clients!A73="","",Clients!A73)</f>
        <v/>
      </c>
      <c r="B74" s="25" t="str">
        <f>IF($A74="","",Clients!C73&amp;"")</f>
        <v/>
      </c>
      <c r="C74" s="26" t="str">
        <f>IF($A74="","",COUNTIFS(Projects!$B$4:$B$503,$A74,Projects!$H$4:$H$503,"In progress")+COUNTIFS(Projects!$B$4:$B$503,$A74,Projects!$H$4:$H$503,"On hold")+COUNTIFS(Projects!$B$4:$B$503,$A74,Projects!$H$4:$H$503,"Delivered"))</f>
        <v/>
      </c>
      <c r="D74" s="21" t="str">
        <f>IF($A74="","",SUMIFS(Projects!$E$4:$E$503,Projects!$B$4:$B$503,$A74,Projects!$H$4:$H$503,"&lt;&gt;Cancelled"))</f>
        <v/>
      </c>
      <c r="E74" s="21" t="str">
        <f>IF($A74="","",SUMIFS(Projects!$K$4:$K$503,Projects!$B$4:$B$503,$A74))</f>
        <v/>
      </c>
      <c r="F74" s="21" t="str">
        <f>IF($A74="","",SUMIFS(Projects!$L$4:$L$503,Projects!$B$4:$B$503,$A74))</f>
        <v/>
      </c>
      <c r="G74" s="21" t="str">
        <f>IF($A74="","",SUMIFS(Projects!$M$4:$M$503,Projects!$B$4:$B$503,$A74))</f>
        <v/>
      </c>
      <c r="H74" s="21" t="str">
        <f>IF($A74="","",SUMIFS(Projects!$M$4:$M$503,Projects!$B$4:$B$503,$A74,Projects!$P$4:$P$503,"&gt;0"))</f>
        <v/>
      </c>
      <c r="I74" s="27" t="str">
        <f>IF(OR($A74="",N($H74)&lt;=0),"","Dear "&amp;IF(Clients!$D$73&lt;&gt;"",Clients!$D$73,$A74)&amp;", I hope you are well. According to my records, "&amp;$B74&amp;" "&amp;TEXT($H74,"#,##0.00")&amp;" is now overdue on my invoice(s) to "&amp;$A74&amp;". Could you please let me know when the payment will be made? Thank you, "&amp;Settings!$B$3&amp;".")</f>
        <v/>
      </c>
    </row>
    <row r="75" spans="1:9" x14ac:dyDescent="0.3">
      <c r="A75" s="24" t="str">
        <f>IF(Clients!A74="","",Clients!A74)</f>
        <v/>
      </c>
      <c r="B75" s="25" t="str">
        <f>IF($A75="","",Clients!C74&amp;"")</f>
        <v/>
      </c>
      <c r="C75" s="26" t="str">
        <f>IF($A75="","",COUNTIFS(Projects!$B$4:$B$503,$A75,Projects!$H$4:$H$503,"In progress")+COUNTIFS(Projects!$B$4:$B$503,$A75,Projects!$H$4:$H$503,"On hold")+COUNTIFS(Projects!$B$4:$B$503,$A75,Projects!$H$4:$H$503,"Delivered"))</f>
        <v/>
      </c>
      <c r="D75" s="21" t="str">
        <f>IF($A75="","",SUMIFS(Projects!$E$4:$E$503,Projects!$B$4:$B$503,$A75,Projects!$H$4:$H$503,"&lt;&gt;Cancelled"))</f>
        <v/>
      </c>
      <c r="E75" s="21" t="str">
        <f>IF($A75="","",SUMIFS(Projects!$K$4:$K$503,Projects!$B$4:$B$503,$A75))</f>
        <v/>
      </c>
      <c r="F75" s="21" t="str">
        <f>IF($A75="","",SUMIFS(Projects!$L$4:$L$503,Projects!$B$4:$B$503,$A75))</f>
        <v/>
      </c>
      <c r="G75" s="21" t="str">
        <f>IF($A75="","",SUMIFS(Projects!$M$4:$M$503,Projects!$B$4:$B$503,$A75))</f>
        <v/>
      </c>
      <c r="H75" s="21" t="str">
        <f>IF($A75="","",SUMIFS(Projects!$M$4:$M$503,Projects!$B$4:$B$503,$A75,Projects!$P$4:$P$503,"&gt;0"))</f>
        <v/>
      </c>
      <c r="I75" s="27" t="str">
        <f>IF(OR($A75="",N($H75)&lt;=0),"","Dear "&amp;IF(Clients!$D$74&lt;&gt;"",Clients!$D$74,$A75)&amp;", I hope you are well. According to my records, "&amp;$B75&amp;" "&amp;TEXT($H75,"#,##0.00")&amp;" is now overdue on my invoice(s) to "&amp;$A75&amp;". Could you please let me know when the payment will be made? Thank you, "&amp;Settings!$B$3&amp;".")</f>
        <v/>
      </c>
    </row>
    <row r="76" spans="1:9" x14ac:dyDescent="0.3">
      <c r="A76" s="24" t="str">
        <f>IF(Clients!A75="","",Clients!A75)</f>
        <v/>
      </c>
      <c r="B76" s="25" t="str">
        <f>IF($A76="","",Clients!C75&amp;"")</f>
        <v/>
      </c>
      <c r="C76" s="26" t="str">
        <f>IF($A76="","",COUNTIFS(Projects!$B$4:$B$503,$A76,Projects!$H$4:$H$503,"In progress")+COUNTIFS(Projects!$B$4:$B$503,$A76,Projects!$H$4:$H$503,"On hold")+COUNTIFS(Projects!$B$4:$B$503,$A76,Projects!$H$4:$H$503,"Delivered"))</f>
        <v/>
      </c>
      <c r="D76" s="21" t="str">
        <f>IF($A76="","",SUMIFS(Projects!$E$4:$E$503,Projects!$B$4:$B$503,$A76,Projects!$H$4:$H$503,"&lt;&gt;Cancelled"))</f>
        <v/>
      </c>
      <c r="E76" s="21" t="str">
        <f>IF($A76="","",SUMIFS(Projects!$K$4:$K$503,Projects!$B$4:$B$503,$A76))</f>
        <v/>
      </c>
      <c r="F76" s="21" t="str">
        <f>IF($A76="","",SUMIFS(Projects!$L$4:$L$503,Projects!$B$4:$B$503,$A76))</f>
        <v/>
      </c>
      <c r="G76" s="21" t="str">
        <f>IF($A76="","",SUMIFS(Projects!$M$4:$M$503,Projects!$B$4:$B$503,$A76))</f>
        <v/>
      </c>
      <c r="H76" s="21" t="str">
        <f>IF($A76="","",SUMIFS(Projects!$M$4:$M$503,Projects!$B$4:$B$503,$A76,Projects!$P$4:$P$503,"&gt;0"))</f>
        <v/>
      </c>
      <c r="I76" s="27" t="str">
        <f>IF(OR($A76="",N($H76)&lt;=0),"","Dear "&amp;IF(Clients!$D$75&lt;&gt;"",Clients!$D$75,$A76)&amp;", I hope you are well. According to my records, "&amp;$B76&amp;" "&amp;TEXT($H76,"#,##0.00")&amp;" is now overdue on my invoice(s) to "&amp;$A76&amp;". Could you please let me know when the payment will be made? Thank you, "&amp;Settings!$B$3&amp;".")</f>
        <v/>
      </c>
    </row>
    <row r="77" spans="1:9" x14ac:dyDescent="0.3">
      <c r="A77" s="24" t="str">
        <f>IF(Clients!A76="","",Clients!A76)</f>
        <v/>
      </c>
      <c r="B77" s="25" t="str">
        <f>IF($A77="","",Clients!C76&amp;"")</f>
        <v/>
      </c>
      <c r="C77" s="26" t="str">
        <f>IF($A77="","",COUNTIFS(Projects!$B$4:$B$503,$A77,Projects!$H$4:$H$503,"In progress")+COUNTIFS(Projects!$B$4:$B$503,$A77,Projects!$H$4:$H$503,"On hold")+COUNTIFS(Projects!$B$4:$B$503,$A77,Projects!$H$4:$H$503,"Delivered"))</f>
        <v/>
      </c>
      <c r="D77" s="21" t="str">
        <f>IF($A77="","",SUMIFS(Projects!$E$4:$E$503,Projects!$B$4:$B$503,$A77,Projects!$H$4:$H$503,"&lt;&gt;Cancelled"))</f>
        <v/>
      </c>
      <c r="E77" s="21" t="str">
        <f>IF($A77="","",SUMIFS(Projects!$K$4:$K$503,Projects!$B$4:$B$503,$A77))</f>
        <v/>
      </c>
      <c r="F77" s="21" t="str">
        <f>IF($A77="","",SUMIFS(Projects!$L$4:$L$503,Projects!$B$4:$B$503,$A77))</f>
        <v/>
      </c>
      <c r="G77" s="21" t="str">
        <f>IF($A77="","",SUMIFS(Projects!$M$4:$M$503,Projects!$B$4:$B$503,$A77))</f>
        <v/>
      </c>
      <c r="H77" s="21" t="str">
        <f>IF($A77="","",SUMIFS(Projects!$M$4:$M$503,Projects!$B$4:$B$503,$A77,Projects!$P$4:$P$503,"&gt;0"))</f>
        <v/>
      </c>
      <c r="I77" s="27" t="str">
        <f>IF(OR($A77="",N($H77)&lt;=0),"","Dear "&amp;IF(Clients!$D$76&lt;&gt;"",Clients!$D$76,$A77)&amp;", I hope you are well. According to my records, "&amp;$B77&amp;" "&amp;TEXT($H77,"#,##0.00")&amp;" is now overdue on my invoice(s) to "&amp;$A77&amp;". Could you please let me know when the payment will be made? Thank you, "&amp;Settings!$B$3&amp;".")</f>
        <v/>
      </c>
    </row>
    <row r="78" spans="1:9" x14ac:dyDescent="0.3">
      <c r="A78" s="24" t="str">
        <f>IF(Clients!A77="","",Clients!A77)</f>
        <v/>
      </c>
      <c r="B78" s="25" t="str">
        <f>IF($A78="","",Clients!C77&amp;"")</f>
        <v/>
      </c>
      <c r="C78" s="26" t="str">
        <f>IF($A78="","",COUNTIFS(Projects!$B$4:$B$503,$A78,Projects!$H$4:$H$503,"In progress")+COUNTIFS(Projects!$B$4:$B$503,$A78,Projects!$H$4:$H$503,"On hold")+COUNTIFS(Projects!$B$4:$B$503,$A78,Projects!$H$4:$H$503,"Delivered"))</f>
        <v/>
      </c>
      <c r="D78" s="21" t="str">
        <f>IF($A78="","",SUMIFS(Projects!$E$4:$E$503,Projects!$B$4:$B$503,$A78,Projects!$H$4:$H$503,"&lt;&gt;Cancelled"))</f>
        <v/>
      </c>
      <c r="E78" s="21" t="str">
        <f>IF($A78="","",SUMIFS(Projects!$K$4:$K$503,Projects!$B$4:$B$503,$A78))</f>
        <v/>
      </c>
      <c r="F78" s="21" t="str">
        <f>IF($A78="","",SUMIFS(Projects!$L$4:$L$503,Projects!$B$4:$B$503,$A78))</f>
        <v/>
      </c>
      <c r="G78" s="21" t="str">
        <f>IF($A78="","",SUMIFS(Projects!$M$4:$M$503,Projects!$B$4:$B$503,$A78))</f>
        <v/>
      </c>
      <c r="H78" s="21" t="str">
        <f>IF($A78="","",SUMIFS(Projects!$M$4:$M$503,Projects!$B$4:$B$503,$A78,Projects!$P$4:$P$503,"&gt;0"))</f>
        <v/>
      </c>
      <c r="I78" s="27" t="str">
        <f>IF(OR($A78="",N($H78)&lt;=0),"","Dear "&amp;IF(Clients!$D$77&lt;&gt;"",Clients!$D$77,$A78)&amp;", I hope you are well. According to my records, "&amp;$B78&amp;" "&amp;TEXT($H78,"#,##0.00")&amp;" is now overdue on my invoice(s) to "&amp;$A78&amp;". Could you please let me know when the payment will be made? Thank you, "&amp;Settings!$B$3&amp;".")</f>
        <v/>
      </c>
    </row>
    <row r="79" spans="1:9" x14ac:dyDescent="0.3">
      <c r="A79" s="24" t="str">
        <f>IF(Clients!A78="","",Clients!A78)</f>
        <v/>
      </c>
      <c r="B79" s="25" t="str">
        <f>IF($A79="","",Clients!C78&amp;"")</f>
        <v/>
      </c>
      <c r="C79" s="26" t="str">
        <f>IF($A79="","",COUNTIFS(Projects!$B$4:$B$503,$A79,Projects!$H$4:$H$503,"In progress")+COUNTIFS(Projects!$B$4:$B$503,$A79,Projects!$H$4:$H$503,"On hold")+COUNTIFS(Projects!$B$4:$B$503,$A79,Projects!$H$4:$H$503,"Delivered"))</f>
        <v/>
      </c>
      <c r="D79" s="21" t="str">
        <f>IF($A79="","",SUMIFS(Projects!$E$4:$E$503,Projects!$B$4:$B$503,$A79,Projects!$H$4:$H$503,"&lt;&gt;Cancelled"))</f>
        <v/>
      </c>
      <c r="E79" s="21" t="str">
        <f>IF($A79="","",SUMIFS(Projects!$K$4:$K$503,Projects!$B$4:$B$503,$A79))</f>
        <v/>
      </c>
      <c r="F79" s="21" t="str">
        <f>IF($A79="","",SUMIFS(Projects!$L$4:$L$503,Projects!$B$4:$B$503,$A79))</f>
        <v/>
      </c>
      <c r="G79" s="21" t="str">
        <f>IF($A79="","",SUMIFS(Projects!$M$4:$M$503,Projects!$B$4:$B$503,$A79))</f>
        <v/>
      </c>
      <c r="H79" s="21" t="str">
        <f>IF($A79="","",SUMIFS(Projects!$M$4:$M$503,Projects!$B$4:$B$503,$A79,Projects!$P$4:$P$503,"&gt;0"))</f>
        <v/>
      </c>
      <c r="I79" s="27" t="str">
        <f>IF(OR($A79="",N($H79)&lt;=0),"","Dear "&amp;IF(Clients!$D$78&lt;&gt;"",Clients!$D$78,$A79)&amp;", I hope you are well. According to my records, "&amp;$B79&amp;" "&amp;TEXT($H79,"#,##0.00")&amp;" is now overdue on my invoice(s) to "&amp;$A79&amp;". Could you please let me know when the payment will be made? Thank you, "&amp;Settings!$B$3&amp;".")</f>
        <v/>
      </c>
    </row>
    <row r="80" spans="1:9" x14ac:dyDescent="0.3">
      <c r="A80" s="24" t="str">
        <f>IF(Clients!A79="","",Clients!A79)</f>
        <v/>
      </c>
      <c r="B80" s="25" t="str">
        <f>IF($A80="","",Clients!C79&amp;"")</f>
        <v/>
      </c>
      <c r="C80" s="26" t="str">
        <f>IF($A80="","",COUNTIFS(Projects!$B$4:$B$503,$A80,Projects!$H$4:$H$503,"In progress")+COUNTIFS(Projects!$B$4:$B$503,$A80,Projects!$H$4:$H$503,"On hold")+COUNTIFS(Projects!$B$4:$B$503,$A80,Projects!$H$4:$H$503,"Delivered"))</f>
        <v/>
      </c>
      <c r="D80" s="21" t="str">
        <f>IF($A80="","",SUMIFS(Projects!$E$4:$E$503,Projects!$B$4:$B$503,$A80,Projects!$H$4:$H$503,"&lt;&gt;Cancelled"))</f>
        <v/>
      </c>
      <c r="E80" s="21" t="str">
        <f>IF($A80="","",SUMIFS(Projects!$K$4:$K$503,Projects!$B$4:$B$503,$A80))</f>
        <v/>
      </c>
      <c r="F80" s="21" t="str">
        <f>IF($A80="","",SUMIFS(Projects!$L$4:$L$503,Projects!$B$4:$B$503,$A80))</f>
        <v/>
      </c>
      <c r="G80" s="21" t="str">
        <f>IF($A80="","",SUMIFS(Projects!$M$4:$M$503,Projects!$B$4:$B$503,$A80))</f>
        <v/>
      </c>
      <c r="H80" s="21" t="str">
        <f>IF($A80="","",SUMIFS(Projects!$M$4:$M$503,Projects!$B$4:$B$503,$A80,Projects!$P$4:$P$503,"&gt;0"))</f>
        <v/>
      </c>
      <c r="I80" s="27" t="str">
        <f>IF(OR($A80="",N($H80)&lt;=0),"","Dear "&amp;IF(Clients!$D$79&lt;&gt;"",Clients!$D$79,$A80)&amp;", I hope you are well. According to my records, "&amp;$B80&amp;" "&amp;TEXT($H80,"#,##0.00")&amp;" is now overdue on my invoice(s) to "&amp;$A80&amp;". Could you please let me know when the payment will be made? Thank you, "&amp;Settings!$B$3&amp;".")</f>
        <v/>
      </c>
    </row>
    <row r="81" spans="1:9" x14ac:dyDescent="0.3">
      <c r="A81" s="24" t="str">
        <f>IF(Clients!A80="","",Clients!A80)</f>
        <v/>
      </c>
      <c r="B81" s="25" t="str">
        <f>IF($A81="","",Clients!C80&amp;"")</f>
        <v/>
      </c>
      <c r="C81" s="26" t="str">
        <f>IF($A81="","",COUNTIFS(Projects!$B$4:$B$503,$A81,Projects!$H$4:$H$503,"In progress")+COUNTIFS(Projects!$B$4:$B$503,$A81,Projects!$H$4:$H$503,"On hold")+COUNTIFS(Projects!$B$4:$B$503,$A81,Projects!$H$4:$H$503,"Delivered"))</f>
        <v/>
      </c>
      <c r="D81" s="21" t="str">
        <f>IF($A81="","",SUMIFS(Projects!$E$4:$E$503,Projects!$B$4:$B$503,$A81,Projects!$H$4:$H$503,"&lt;&gt;Cancelled"))</f>
        <v/>
      </c>
      <c r="E81" s="21" t="str">
        <f>IF($A81="","",SUMIFS(Projects!$K$4:$K$503,Projects!$B$4:$B$503,$A81))</f>
        <v/>
      </c>
      <c r="F81" s="21" t="str">
        <f>IF($A81="","",SUMIFS(Projects!$L$4:$L$503,Projects!$B$4:$B$503,$A81))</f>
        <v/>
      </c>
      <c r="G81" s="21" t="str">
        <f>IF($A81="","",SUMIFS(Projects!$M$4:$M$503,Projects!$B$4:$B$503,$A81))</f>
        <v/>
      </c>
      <c r="H81" s="21" t="str">
        <f>IF($A81="","",SUMIFS(Projects!$M$4:$M$503,Projects!$B$4:$B$503,$A81,Projects!$P$4:$P$503,"&gt;0"))</f>
        <v/>
      </c>
      <c r="I81" s="27" t="str">
        <f>IF(OR($A81="",N($H81)&lt;=0),"","Dear "&amp;IF(Clients!$D$80&lt;&gt;"",Clients!$D$80,$A81)&amp;", I hope you are well. According to my records, "&amp;$B81&amp;" "&amp;TEXT($H81,"#,##0.00")&amp;" is now overdue on my invoice(s) to "&amp;$A81&amp;". Could you please let me know when the payment will be made? Thank you, "&amp;Settings!$B$3&amp;".")</f>
        <v/>
      </c>
    </row>
    <row r="82" spans="1:9" x14ac:dyDescent="0.3">
      <c r="A82" s="24" t="str">
        <f>IF(Clients!A81="","",Clients!A81)</f>
        <v/>
      </c>
      <c r="B82" s="25" t="str">
        <f>IF($A82="","",Clients!C81&amp;"")</f>
        <v/>
      </c>
      <c r="C82" s="26" t="str">
        <f>IF($A82="","",COUNTIFS(Projects!$B$4:$B$503,$A82,Projects!$H$4:$H$503,"In progress")+COUNTIFS(Projects!$B$4:$B$503,$A82,Projects!$H$4:$H$503,"On hold")+COUNTIFS(Projects!$B$4:$B$503,$A82,Projects!$H$4:$H$503,"Delivered"))</f>
        <v/>
      </c>
      <c r="D82" s="21" t="str">
        <f>IF($A82="","",SUMIFS(Projects!$E$4:$E$503,Projects!$B$4:$B$503,$A82,Projects!$H$4:$H$503,"&lt;&gt;Cancelled"))</f>
        <v/>
      </c>
      <c r="E82" s="21" t="str">
        <f>IF($A82="","",SUMIFS(Projects!$K$4:$K$503,Projects!$B$4:$B$503,$A82))</f>
        <v/>
      </c>
      <c r="F82" s="21" t="str">
        <f>IF($A82="","",SUMIFS(Projects!$L$4:$L$503,Projects!$B$4:$B$503,$A82))</f>
        <v/>
      </c>
      <c r="G82" s="21" t="str">
        <f>IF($A82="","",SUMIFS(Projects!$M$4:$M$503,Projects!$B$4:$B$503,$A82))</f>
        <v/>
      </c>
      <c r="H82" s="21" t="str">
        <f>IF($A82="","",SUMIFS(Projects!$M$4:$M$503,Projects!$B$4:$B$503,$A82,Projects!$P$4:$P$503,"&gt;0"))</f>
        <v/>
      </c>
      <c r="I82" s="27" t="str">
        <f>IF(OR($A82="",N($H82)&lt;=0),"","Dear "&amp;IF(Clients!$D$81&lt;&gt;"",Clients!$D$81,$A82)&amp;", I hope you are well. According to my records, "&amp;$B82&amp;" "&amp;TEXT($H82,"#,##0.00")&amp;" is now overdue on my invoice(s) to "&amp;$A82&amp;". Could you please let me know when the payment will be made? Thank you, "&amp;Settings!$B$3&amp;".")</f>
        <v/>
      </c>
    </row>
    <row r="83" spans="1:9" x14ac:dyDescent="0.3">
      <c r="A83" s="24" t="str">
        <f>IF(Clients!A82="","",Clients!A82)</f>
        <v/>
      </c>
      <c r="B83" s="25" t="str">
        <f>IF($A83="","",Clients!C82&amp;"")</f>
        <v/>
      </c>
      <c r="C83" s="26" t="str">
        <f>IF($A83="","",COUNTIFS(Projects!$B$4:$B$503,$A83,Projects!$H$4:$H$503,"In progress")+COUNTIFS(Projects!$B$4:$B$503,$A83,Projects!$H$4:$H$503,"On hold")+COUNTIFS(Projects!$B$4:$B$503,$A83,Projects!$H$4:$H$503,"Delivered"))</f>
        <v/>
      </c>
      <c r="D83" s="21" t="str">
        <f>IF($A83="","",SUMIFS(Projects!$E$4:$E$503,Projects!$B$4:$B$503,$A83,Projects!$H$4:$H$503,"&lt;&gt;Cancelled"))</f>
        <v/>
      </c>
      <c r="E83" s="21" t="str">
        <f>IF($A83="","",SUMIFS(Projects!$K$4:$K$503,Projects!$B$4:$B$503,$A83))</f>
        <v/>
      </c>
      <c r="F83" s="21" t="str">
        <f>IF($A83="","",SUMIFS(Projects!$L$4:$L$503,Projects!$B$4:$B$503,$A83))</f>
        <v/>
      </c>
      <c r="G83" s="21" t="str">
        <f>IF($A83="","",SUMIFS(Projects!$M$4:$M$503,Projects!$B$4:$B$503,$A83))</f>
        <v/>
      </c>
      <c r="H83" s="21" t="str">
        <f>IF($A83="","",SUMIFS(Projects!$M$4:$M$503,Projects!$B$4:$B$503,$A83,Projects!$P$4:$P$503,"&gt;0"))</f>
        <v/>
      </c>
      <c r="I83" s="27" t="str">
        <f>IF(OR($A83="",N($H83)&lt;=0),"","Dear "&amp;IF(Clients!$D$82&lt;&gt;"",Clients!$D$82,$A83)&amp;", I hope you are well. According to my records, "&amp;$B83&amp;" "&amp;TEXT($H83,"#,##0.00")&amp;" is now overdue on my invoice(s) to "&amp;$A83&amp;". Could you please let me know when the payment will be made? Thank you, "&amp;Settings!$B$3&amp;".")</f>
        <v/>
      </c>
    </row>
    <row r="84" spans="1:9" x14ac:dyDescent="0.3">
      <c r="A84" s="24" t="str">
        <f>IF(Clients!A83="","",Clients!A83)</f>
        <v/>
      </c>
      <c r="B84" s="25" t="str">
        <f>IF($A84="","",Clients!C83&amp;"")</f>
        <v/>
      </c>
      <c r="C84" s="26" t="str">
        <f>IF($A84="","",COUNTIFS(Projects!$B$4:$B$503,$A84,Projects!$H$4:$H$503,"In progress")+COUNTIFS(Projects!$B$4:$B$503,$A84,Projects!$H$4:$H$503,"On hold")+COUNTIFS(Projects!$B$4:$B$503,$A84,Projects!$H$4:$H$503,"Delivered"))</f>
        <v/>
      </c>
      <c r="D84" s="21" t="str">
        <f>IF($A84="","",SUMIFS(Projects!$E$4:$E$503,Projects!$B$4:$B$503,$A84,Projects!$H$4:$H$503,"&lt;&gt;Cancelled"))</f>
        <v/>
      </c>
      <c r="E84" s="21" t="str">
        <f>IF($A84="","",SUMIFS(Projects!$K$4:$K$503,Projects!$B$4:$B$503,$A84))</f>
        <v/>
      </c>
      <c r="F84" s="21" t="str">
        <f>IF($A84="","",SUMIFS(Projects!$L$4:$L$503,Projects!$B$4:$B$503,$A84))</f>
        <v/>
      </c>
      <c r="G84" s="21" t="str">
        <f>IF($A84="","",SUMIFS(Projects!$M$4:$M$503,Projects!$B$4:$B$503,$A84))</f>
        <v/>
      </c>
      <c r="H84" s="21" t="str">
        <f>IF($A84="","",SUMIFS(Projects!$M$4:$M$503,Projects!$B$4:$B$503,$A84,Projects!$P$4:$P$503,"&gt;0"))</f>
        <v/>
      </c>
      <c r="I84" s="27" t="str">
        <f>IF(OR($A84="",N($H84)&lt;=0),"","Dear "&amp;IF(Clients!$D$83&lt;&gt;"",Clients!$D$83,$A84)&amp;", I hope you are well. According to my records, "&amp;$B84&amp;" "&amp;TEXT($H84,"#,##0.00")&amp;" is now overdue on my invoice(s) to "&amp;$A84&amp;". Could you please let me know when the payment will be made? Thank you, "&amp;Settings!$B$3&amp;".")</f>
        <v/>
      </c>
    </row>
    <row r="85" spans="1:9" x14ac:dyDescent="0.3">
      <c r="A85" s="24" t="str">
        <f>IF(Clients!A84="","",Clients!A84)</f>
        <v/>
      </c>
      <c r="B85" s="25" t="str">
        <f>IF($A85="","",Clients!C84&amp;"")</f>
        <v/>
      </c>
      <c r="C85" s="26" t="str">
        <f>IF($A85="","",COUNTIFS(Projects!$B$4:$B$503,$A85,Projects!$H$4:$H$503,"In progress")+COUNTIFS(Projects!$B$4:$B$503,$A85,Projects!$H$4:$H$503,"On hold")+COUNTIFS(Projects!$B$4:$B$503,$A85,Projects!$H$4:$H$503,"Delivered"))</f>
        <v/>
      </c>
      <c r="D85" s="21" t="str">
        <f>IF($A85="","",SUMIFS(Projects!$E$4:$E$503,Projects!$B$4:$B$503,$A85,Projects!$H$4:$H$503,"&lt;&gt;Cancelled"))</f>
        <v/>
      </c>
      <c r="E85" s="21" t="str">
        <f>IF($A85="","",SUMIFS(Projects!$K$4:$K$503,Projects!$B$4:$B$503,$A85))</f>
        <v/>
      </c>
      <c r="F85" s="21" t="str">
        <f>IF($A85="","",SUMIFS(Projects!$L$4:$L$503,Projects!$B$4:$B$503,$A85))</f>
        <v/>
      </c>
      <c r="G85" s="21" t="str">
        <f>IF($A85="","",SUMIFS(Projects!$M$4:$M$503,Projects!$B$4:$B$503,$A85))</f>
        <v/>
      </c>
      <c r="H85" s="21" t="str">
        <f>IF($A85="","",SUMIFS(Projects!$M$4:$M$503,Projects!$B$4:$B$503,$A85,Projects!$P$4:$P$503,"&gt;0"))</f>
        <v/>
      </c>
      <c r="I85" s="27" t="str">
        <f>IF(OR($A85="",N($H85)&lt;=0),"","Dear "&amp;IF(Clients!$D$84&lt;&gt;"",Clients!$D$84,$A85)&amp;", I hope you are well. According to my records, "&amp;$B85&amp;" "&amp;TEXT($H85,"#,##0.00")&amp;" is now overdue on my invoice(s) to "&amp;$A85&amp;". Could you please let me know when the payment will be made? Thank you, "&amp;Settings!$B$3&amp;".")</f>
        <v/>
      </c>
    </row>
    <row r="86" spans="1:9" x14ac:dyDescent="0.3">
      <c r="A86" s="24" t="str">
        <f>IF(Clients!A85="","",Clients!A85)</f>
        <v/>
      </c>
      <c r="B86" s="25" t="str">
        <f>IF($A86="","",Clients!C85&amp;"")</f>
        <v/>
      </c>
      <c r="C86" s="26" t="str">
        <f>IF($A86="","",COUNTIFS(Projects!$B$4:$B$503,$A86,Projects!$H$4:$H$503,"In progress")+COUNTIFS(Projects!$B$4:$B$503,$A86,Projects!$H$4:$H$503,"On hold")+COUNTIFS(Projects!$B$4:$B$503,$A86,Projects!$H$4:$H$503,"Delivered"))</f>
        <v/>
      </c>
      <c r="D86" s="21" t="str">
        <f>IF($A86="","",SUMIFS(Projects!$E$4:$E$503,Projects!$B$4:$B$503,$A86,Projects!$H$4:$H$503,"&lt;&gt;Cancelled"))</f>
        <v/>
      </c>
      <c r="E86" s="21" t="str">
        <f>IF($A86="","",SUMIFS(Projects!$K$4:$K$503,Projects!$B$4:$B$503,$A86))</f>
        <v/>
      </c>
      <c r="F86" s="21" t="str">
        <f>IF($A86="","",SUMIFS(Projects!$L$4:$L$503,Projects!$B$4:$B$503,$A86))</f>
        <v/>
      </c>
      <c r="G86" s="21" t="str">
        <f>IF($A86="","",SUMIFS(Projects!$M$4:$M$503,Projects!$B$4:$B$503,$A86))</f>
        <v/>
      </c>
      <c r="H86" s="21" t="str">
        <f>IF($A86="","",SUMIFS(Projects!$M$4:$M$503,Projects!$B$4:$B$503,$A86,Projects!$P$4:$P$503,"&gt;0"))</f>
        <v/>
      </c>
      <c r="I86" s="27" t="str">
        <f>IF(OR($A86="",N($H86)&lt;=0),"","Dear "&amp;IF(Clients!$D$85&lt;&gt;"",Clients!$D$85,$A86)&amp;", I hope you are well. According to my records, "&amp;$B86&amp;" "&amp;TEXT($H86,"#,##0.00")&amp;" is now overdue on my invoice(s) to "&amp;$A86&amp;". Could you please let me know when the payment will be made? Thank you, "&amp;Settings!$B$3&amp;".")</f>
        <v/>
      </c>
    </row>
    <row r="87" spans="1:9" x14ac:dyDescent="0.3">
      <c r="A87" s="24" t="str">
        <f>IF(Clients!A86="","",Clients!A86)</f>
        <v/>
      </c>
      <c r="B87" s="25" t="str">
        <f>IF($A87="","",Clients!C86&amp;"")</f>
        <v/>
      </c>
      <c r="C87" s="26" t="str">
        <f>IF($A87="","",COUNTIFS(Projects!$B$4:$B$503,$A87,Projects!$H$4:$H$503,"In progress")+COUNTIFS(Projects!$B$4:$B$503,$A87,Projects!$H$4:$H$503,"On hold")+COUNTIFS(Projects!$B$4:$B$503,$A87,Projects!$H$4:$H$503,"Delivered"))</f>
        <v/>
      </c>
      <c r="D87" s="21" t="str">
        <f>IF($A87="","",SUMIFS(Projects!$E$4:$E$503,Projects!$B$4:$B$503,$A87,Projects!$H$4:$H$503,"&lt;&gt;Cancelled"))</f>
        <v/>
      </c>
      <c r="E87" s="21" t="str">
        <f>IF($A87="","",SUMIFS(Projects!$K$4:$K$503,Projects!$B$4:$B$503,$A87))</f>
        <v/>
      </c>
      <c r="F87" s="21" t="str">
        <f>IF($A87="","",SUMIFS(Projects!$L$4:$L$503,Projects!$B$4:$B$503,$A87))</f>
        <v/>
      </c>
      <c r="G87" s="21" t="str">
        <f>IF($A87="","",SUMIFS(Projects!$M$4:$M$503,Projects!$B$4:$B$503,$A87))</f>
        <v/>
      </c>
      <c r="H87" s="21" t="str">
        <f>IF($A87="","",SUMIFS(Projects!$M$4:$M$503,Projects!$B$4:$B$503,$A87,Projects!$P$4:$P$503,"&gt;0"))</f>
        <v/>
      </c>
      <c r="I87" s="27" t="str">
        <f>IF(OR($A87="",N($H87)&lt;=0),"","Dear "&amp;IF(Clients!$D$86&lt;&gt;"",Clients!$D$86,$A87)&amp;", I hope you are well. According to my records, "&amp;$B87&amp;" "&amp;TEXT($H87,"#,##0.00")&amp;" is now overdue on my invoice(s) to "&amp;$A87&amp;". Could you please let me know when the payment will be made? Thank you, "&amp;Settings!$B$3&amp;".")</f>
        <v/>
      </c>
    </row>
    <row r="88" spans="1:9" x14ac:dyDescent="0.3">
      <c r="A88" s="24" t="str">
        <f>IF(Clients!A87="","",Clients!A87)</f>
        <v/>
      </c>
      <c r="B88" s="25" t="str">
        <f>IF($A88="","",Clients!C87&amp;"")</f>
        <v/>
      </c>
      <c r="C88" s="26" t="str">
        <f>IF($A88="","",COUNTIFS(Projects!$B$4:$B$503,$A88,Projects!$H$4:$H$503,"In progress")+COUNTIFS(Projects!$B$4:$B$503,$A88,Projects!$H$4:$H$503,"On hold")+COUNTIFS(Projects!$B$4:$B$503,$A88,Projects!$H$4:$H$503,"Delivered"))</f>
        <v/>
      </c>
      <c r="D88" s="21" t="str">
        <f>IF($A88="","",SUMIFS(Projects!$E$4:$E$503,Projects!$B$4:$B$503,$A88,Projects!$H$4:$H$503,"&lt;&gt;Cancelled"))</f>
        <v/>
      </c>
      <c r="E88" s="21" t="str">
        <f>IF($A88="","",SUMIFS(Projects!$K$4:$K$503,Projects!$B$4:$B$503,$A88))</f>
        <v/>
      </c>
      <c r="F88" s="21" t="str">
        <f>IF($A88="","",SUMIFS(Projects!$L$4:$L$503,Projects!$B$4:$B$503,$A88))</f>
        <v/>
      </c>
      <c r="G88" s="21" t="str">
        <f>IF($A88="","",SUMIFS(Projects!$M$4:$M$503,Projects!$B$4:$B$503,$A88))</f>
        <v/>
      </c>
      <c r="H88" s="21" t="str">
        <f>IF($A88="","",SUMIFS(Projects!$M$4:$M$503,Projects!$B$4:$B$503,$A88,Projects!$P$4:$P$503,"&gt;0"))</f>
        <v/>
      </c>
      <c r="I88" s="27" t="str">
        <f>IF(OR($A88="",N($H88)&lt;=0),"","Dear "&amp;IF(Clients!$D$87&lt;&gt;"",Clients!$D$87,$A88)&amp;", I hope you are well. According to my records, "&amp;$B88&amp;" "&amp;TEXT($H88,"#,##0.00")&amp;" is now overdue on my invoice(s) to "&amp;$A88&amp;". Could you please let me know when the payment will be made? Thank you, "&amp;Settings!$B$3&amp;".")</f>
        <v/>
      </c>
    </row>
    <row r="89" spans="1:9" x14ac:dyDescent="0.3">
      <c r="A89" s="24" t="str">
        <f>IF(Clients!A88="","",Clients!A88)</f>
        <v/>
      </c>
      <c r="B89" s="25" t="str">
        <f>IF($A89="","",Clients!C88&amp;"")</f>
        <v/>
      </c>
      <c r="C89" s="26" t="str">
        <f>IF($A89="","",COUNTIFS(Projects!$B$4:$B$503,$A89,Projects!$H$4:$H$503,"In progress")+COUNTIFS(Projects!$B$4:$B$503,$A89,Projects!$H$4:$H$503,"On hold")+COUNTIFS(Projects!$B$4:$B$503,$A89,Projects!$H$4:$H$503,"Delivered"))</f>
        <v/>
      </c>
      <c r="D89" s="21" t="str">
        <f>IF($A89="","",SUMIFS(Projects!$E$4:$E$503,Projects!$B$4:$B$503,$A89,Projects!$H$4:$H$503,"&lt;&gt;Cancelled"))</f>
        <v/>
      </c>
      <c r="E89" s="21" t="str">
        <f>IF($A89="","",SUMIFS(Projects!$K$4:$K$503,Projects!$B$4:$B$503,$A89))</f>
        <v/>
      </c>
      <c r="F89" s="21" t="str">
        <f>IF($A89="","",SUMIFS(Projects!$L$4:$L$503,Projects!$B$4:$B$503,$A89))</f>
        <v/>
      </c>
      <c r="G89" s="21" t="str">
        <f>IF($A89="","",SUMIFS(Projects!$M$4:$M$503,Projects!$B$4:$B$503,$A89))</f>
        <v/>
      </c>
      <c r="H89" s="21" t="str">
        <f>IF($A89="","",SUMIFS(Projects!$M$4:$M$503,Projects!$B$4:$B$503,$A89,Projects!$P$4:$P$503,"&gt;0"))</f>
        <v/>
      </c>
      <c r="I89" s="27" t="str">
        <f>IF(OR($A89="",N($H89)&lt;=0),"","Dear "&amp;IF(Clients!$D$88&lt;&gt;"",Clients!$D$88,$A89)&amp;", I hope you are well. According to my records, "&amp;$B89&amp;" "&amp;TEXT($H89,"#,##0.00")&amp;" is now overdue on my invoice(s) to "&amp;$A89&amp;". Could you please let me know when the payment will be made? Thank you, "&amp;Settings!$B$3&amp;".")</f>
        <v/>
      </c>
    </row>
    <row r="90" spans="1:9" x14ac:dyDescent="0.3">
      <c r="A90" s="24" t="str">
        <f>IF(Clients!A89="","",Clients!A89)</f>
        <v/>
      </c>
      <c r="B90" s="25" t="str">
        <f>IF($A90="","",Clients!C89&amp;"")</f>
        <v/>
      </c>
      <c r="C90" s="26" t="str">
        <f>IF($A90="","",COUNTIFS(Projects!$B$4:$B$503,$A90,Projects!$H$4:$H$503,"In progress")+COUNTIFS(Projects!$B$4:$B$503,$A90,Projects!$H$4:$H$503,"On hold")+COUNTIFS(Projects!$B$4:$B$503,$A90,Projects!$H$4:$H$503,"Delivered"))</f>
        <v/>
      </c>
      <c r="D90" s="21" t="str">
        <f>IF($A90="","",SUMIFS(Projects!$E$4:$E$503,Projects!$B$4:$B$503,$A90,Projects!$H$4:$H$503,"&lt;&gt;Cancelled"))</f>
        <v/>
      </c>
      <c r="E90" s="21" t="str">
        <f>IF($A90="","",SUMIFS(Projects!$K$4:$K$503,Projects!$B$4:$B$503,$A90))</f>
        <v/>
      </c>
      <c r="F90" s="21" t="str">
        <f>IF($A90="","",SUMIFS(Projects!$L$4:$L$503,Projects!$B$4:$B$503,$A90))</f>
        <v/>
      </c>
      <c r="G90" s="21" t="str">
        <f>IF($A90="","",SUMIFS(Projects!$M$4:$M$503,Projects!$B$4:$B$503,$A90))</f>
        <v/>
      </c>
      <c r="H90" s="21" t="str">
        <f>IF($A90="","",SUMIFS(Projects!$M$4:$M$503,Projects!$B$4:$B$503,$A90,Projects!$P$4:$P$503,"&gt;0"))</f>
        <v/>
      </c>
      <c r="I90" s="27" t="str">
        <f>IF(OR($A90="",N($H90)&lt;=0),"","Dear "&amp;IF(Clients!$D$89&lt;&gt;"",Clients!$D$89,$A90)&amp;", I hope you are well. According to my records, "&amp;$B90&amp;" "&amp;TEXT($H90,"#,##0.00")&amp;" is now overdue on my invoice(s) to "&amp;$A90&amp;". Could you please let me know when the payment will be made? Thank you, "&amp;Settings!$B$3&amp;".")</f>
        <v/>
      </c>
    </row>
    <row r="91" spans="1:9" x14ac:dyDescent="0.3">
      <c r="A91" s="24" t="str">
        <f>IF(Clients!A90="","",Clients!A90)</f>
        <v/>
      </c>
      <c r="B91" s="25" t="str">
        <f>IF($A91="","",Clients!C90&amp;"")</f>
        <v/>
      </c>
      <c r="C91" s="26" t="str">
        <f>IF($A91="","",COUNTIFS(Projects!$B$4:$B$503,$A91,Projects!$H$4:$H$503,"In progress")+COUNTIFS(Projects!$B$4:$B$503,$A91,Projects!$H$4:$H$503,"On hold")+COUNTIFS(Projects!$B$4:$B$503,$A91,Projects!$H$4:$H$503,"Delivered"))</f>
        <v/>
      </c>
      <c r="D91" s="21" t="str">
        <f>IF($A91="","",SUMIFS(Projects!$E$4:$E$503,Projects!$B$4:$B$503,$A91,Projects!$H$4:$H$503,"&lt;&gt;Cancelled"))</f>
        <v/>
      </c>
      <c r="E91" s="21" t="str">
        <f>IF($A91="","",SUMIFS(Projects!$K$4:$K$503,Projects!$B$4:$B$503,$A91))</f>
        <v/>
      </c>
      <c r="F91" s="21" t="str">
        <f>IF($A91="","",SUMIFS(Projects!$L$4:$L$503,Projects!$B$4:$B$503,$A91))</f>
        <v/>
      </c>
      <c r="G91" s="21" t="str">
        <f>IF($A91="","",SUMIFS(Projects!$M$4:$M$503,Projects!$B$4:$B$503,$A91))</f>
        <v/>
      </c>
      <c r="H91" s="21" t="str">
        <f>IF($A91="","",SUMIFS(Projects!$M$4:$M$503,Projects!$B$4:$B$503,$A91,Projects!$P$4:$P$503,"&gt;0"))</f>
        <v/>
      </c>
      <c r="I91" s="27" t="str">
        <f>IF(OR($A91="",N($H91)&lt;=0),"","Dear "&amp;IF(Clients!$D$90&lt;&gt;"",Clients!$D$90,$A91)&amp;", I hope you are well. According to my records, "&amp;$B91&amp;" "&amp;TEXT($H91,"#,##0.00")&amp;" is now overdue on my invoice(s) to "&amp;$A91&amp;". Could you please let me know when the payment will be made? Thank you, "&amp;Settings!$B$3&amp;".")</f>
        <v/>
      </c>
    </row>
    <row r="92" spans="1:9" x14ac:dyDescent="0.3">
      <c r="A92" s="24" t="str">
        <f>IF(Clients!A91="","",Clients!A91)</f>
        <v/>
      </c>
      <c r="B92" s="25" t="str">
        <f>IF($A92="","",Clients!C91&amp;"")</f>
        <v/>
      </c>
      <c r="C92" s="26" t="str">
        <f>IF($A92="","",COUNTIFS(Projects!$B$4:$B$503,$A92,Projects!$H$4:$H$503,"In progress")+COUNTIFS(Projects!$B$4:$B$503,$A92,Projects!$H$4:$H$503,"On hold")+COUNTIFS(Projects!$B$4:$B$503,$A92,Projects!$H$4:$H$503,"Delivered"))</f>
        <v/>
      </c>
      <c r="D92" s="21" t="str">
        <f>IF($A92="","",SUMIFS(Projects!$E$4:$E$503,Projects!$B$4:$B$503,$A92,Projects!$H$4:$H$503,"&lt;&gt;Cancelled"))</f>
        <v/>
      </c>
      <c r="E92" s="21" t="str">
        <f>IF($A92="","",SUMIFS(Projects!$K$4:$K$503,Projects!$B$4:$B$503,$A92))</f>
        <v/>
      </c>
      <c r="F92" s="21" t="str">
        <f>IF($A92="","",SUMIFS(Projects!$L$4:$L$503,Projects!$B$4:$B$503,$A92))</f>
        <v/>
      </c>
      <c r="G92" s="21" t="str">
        <f>IF($A92="","",SUMIFS(Projects!$M$4:$M$503,Projects!$B$4:$B$503,$A92))</f>
        <v/>
      </c>
      <c r="H92" s="21" t="str">
        <f>IF($A92="","",SUMIFS(Projects!$M$4:$M$503,Projects!$B$4:$B$503,$A92,Projects!$P$4:$P$503,"&gt;0"))</f>
        <v/>
      </c>
      <c r="I92" s="27" t="str">
        <f>IF(OR($A92="",N($H92)&lt;=0),"","Dear "&amp;IF(Clients!$D$91&lt;&gt;"",Clients!$D$91,$A92)&amp;", I hope you are well. According to my records, "&amp;$B92&amp;" "&amp;TEXT($H92,"#,##0.00")&amp;" is now overdue on my invoice(s) to "&amp;$A92&amp;". Could you please let me know when the payment will be made? Thank you, "&amp;Settings!$B$3&amp;".")</f>
        <v/>
      </c>
    </row>
    <row r="93" spans="1:9" x14ac:dyDescent="0.3">
      <c r="A93" s="24" t="str">
        <f>IF(Clients!A92="","",Clients!A92)</f>
        <v/>
      </c>
      <c r="B93" s="25" t="str">
        <f>IF($A93="","",Clients!C92&amp;"")</f>
        <v/>
      </c>
      <c r="C93" s="26" t="str">
        <f>IF($A93="","",COUNTIFS(Projects!$B$4:$B$503,$A93,Projects!$H$4:$H$503,"In progress")+COUNTIFS(Projects!$B$4:$B$503,$A93,Projects!$H$4:$H$503,"On hold")+COUNTIFS(Projects!$B$4:$B$503,$A93,Projects!$H$4:$H$503,"Delivered"))</f>
        <v/>
      </c>
      <c r="D93" s="21" t="str">
        <f>IF($A93="","",SUMIFS(Projects!$E$4:$E$503,Projects!$B$4:$B$503,$A93,Projects!$H$4:$H$503,"&lt;&gt;Cancelled"))</f>
        <v/>
      </c>
      <c r="E93" s="21" t="str">
        <f>IF($A93="","",SUMIFS(Projects!$K$4:$K$503,Projects!$B$4:$B$503,$A93))</f>
        <v/>
      </c>
      <c r="F93" s="21" t="str">
        <f>IF($A93="","",SUMIFS(Projects!$L$4:$L$503,Projects!$B$4:$B$503,$A93))</f>
        <v/>
      </c>
      <c r="G93" s="21" t="str">
        <f>IF($A93="","",SUMIFS(Projects!$M$4:$M$503,Projects!$B$4:$B$503,$A93))</f>
        <v/>
      </c>
      <c r="H93" s="21" t="str">
        <f>IF($A93="","",SUMIFS(Projects!$M$4:$M$503,Projects!$B$4:$B$503,$A93,Projects!$P$4:$P$503,"&gt;0"))</f>
        <v/>
      </c>
      <c r="I93" s="27" t="str">
        <f>IF(OR($A93="",N($H93)&lt;=0),"","Dear "&amp;IF(Clients!$D$92&lt;&gt;"",Clients!$D$92,$A93)&amp;", I hope you are well. According to my records, "&amp;$B93&amp;" "&amp;TEXT($H93,"#,##0.00")&amp;" is now overdue on my invoice(s) to "&amp;$A93&amp;". Could you please let me know when the payment will be made? Thank you, "&amp;Settings!$B$3&amp;".")</f>
        <v/>
      </c>
    </row>
    <row r="94" spans="1:9" x14ac:dyDescent="0.3">
      <c r="A94" s="24" t="str">
        <f>IF(Clients!A93="","",Clients!A93)</f>
        <v/>
      </c>
      <c r="B94" s="25" t="str">
        <f>IF($A94="","",Clients!C93&amp;"")</f>
        <v/>
      </c>
      <c r="C94" s="26" t="str">
        <f>IF($A94="","",COUNTIFS(Projects!$B$4:$B$503,$A94,Projects!$H$4:$H$503,"In progress")+COUNTIFS(Projects!$B$4:$B$503,$A94,Projects!$H$4:$H$503,"On hold")+COUNTIFS(Projects!$B$4:$B$503,$A94,Projects!$H$4:$H$503,"Delivered"))</f>
        <v/>
      </c>
      <c r="D94" s="21" t="str">
        <f>IF($A94="","",SUMIFS(Projects!$E$4:$E$503,Projects!$B$4:$B$503,$A94,Projects!$H$4:$H$503,"&lt;&gt;Cancelled"))</f>
        <v/>
      </c>
      <c r="E94" s="21" t="str">
        <f>IF($A94="","",SUMIFS(Projects!$K$4:$K$503,Projects!$B$4:$B$503,$A94))</f>
        <v/>
      </c>
      <c r="F94" s="21" t="str">
        <f>IF($A94="","",SUMIFS(Projects!$L$4:$L$503,Projects!$B$4:$B$503,$A94))</f>
        <v/>
      </c>
      <c r="G94" s="21" t="str">
        <f>IF($A94="","",SUMIFS(Projects!$M$4:$M$503,Projects!$B$4:$B$503,$A94))</f>
        <v/>
      </c>
      <c r="H94" s="21" t="str">
        <f>IF($A94="","",SUMIFS(Projects!$M$4:$M$503,Projects!$B$4:$B$503,$A94,Projects!$P$4:$P$503,"&gt;0"))</f>
        <v/>
      </c>
      <c r="I94" s="27" t="str">
        <f>IF(OR($A94="",N($H94)&lt;=0),"","Dear "&amp;IF(Clients!$D$93&lt;&gt;"",Clients!$D$93,$A94)&amp;", I hope you are well. According to my records, "&amp;$B94&amp;" "&amp;TEXT($H94,"#,##0.00")&amp;" is now overdue on my invoice(s) to "&amp;$A94&amp;". Could you please let me know when the payment will be made? Thank you, "&amp;Settings!$B$3&amp;".")</f>
        <v/>
      </c>
    </row>
    <row r="95" spans="1:9" x14ac:dyDescent="0.3">
      <c r="A95" s="24" t="str">
        <f>IF(Clients!A94="","",Clients!A94)</f>
        <v/>
      </c>
      <c r="B95" s="25" t="str">
        <f>IF($A95="","",Clients!C94&amp;"")</f>
        <v/>
      </c>
      <c r="C95" s="26" t="str">
        <f>IF($A95="","",COUNTIFS(Projects!$B$4:$B$503,$A95,Projects!$H$4:$H$503,"In progress")+COUNTIFS(Projects!$B$4:$B$503,$A95,Projects!$H$4:$H$503,"On hold")+COUNTIFS(Projects!$B$4:$B$503,$A95,Projects!$H$4:$H$503,"Delivered"))</f>
        <v/>
      </c>
      <c r="D95" s="21" t="str">
        <f>IF($A95="","",SUMIFS(Projects!$E$4:$E$503,Projects!$B$4:$B$503,$A95,Projects!$H$4:$H$503,"&lt;&gt;Cancelled"))</f>
        <v/>
      </c>
      <c r="E95" s="21" t="str">
        <f>IF($A95="","",SUMIFS(Projects!$K$4:$K$503,Projects!$B$4:$B$503,$A95))</f>
        <v/>
      </c>
      <c r="F95" s="21" t="str">
        <f>IF($A95="","",SUMIFS(Projects!$L$4:$L$503,Projects!$B$4:$B$503,$A95))</f>
        <v/>
      </c>
      <c r="G95" s="21" t="str">
        <f>IF($A95="","",SUMIFS(Projects!$M$4:$M$503,Projects!$B$4:$B$503,$A95))</f>
        <v/>
      </c>
      <c r="H95" s="21" t="str">
        <f>IF($A95="","",SUMIFS(Projects!$M$4:$M$503,Projects!$B$4:$B$503,$A95,Projects!$P$4:$P$503,"&gt;0"))</f>
        <v/>
      </c>
      <c r="I95" s="27" t="str">
        <f>IF(OR($A95="",N($H95)&lt;=0),"","Dear "&amp;IF(Clients!$D$94&lt;&gt;"",Clients!$D$94,$A95)&amp;", I hope you are well. According to my records, "&amp;$B95&amp;" "&amp;TEXT($H95,"#,##0.00")&amp;" is now overdue on my invoice(s) to "&amp;$A95&amp;". Could you please let me know when the payment will be made? Thank you, "&amp;Settings!$B$3&amp;".")</f>
        <v/>
      </c>
    </row>
    <row r="96" spans="1:9" x14ac:dyDescent="0.3">
      <c r="A96" s="24" t="str">
        <f>IF(Clients!A95="","",Clients!A95)</f>
        <v/>
      </c>
      <c r="B96" s="25" t="str">
        <f>IF($A96="","",Clients!C95&amp;"")</f>
        <v/>
      </c>
      <c r="C96" s="26" t="str">
        <f>IF($A96="","",COUNTIFS(Projects!$B$4:$B$503,$A96,Projects!$H$4:$H$503,"In progress")+COUNTIFS(Projects!$B$4:$B$503,$A96,Projects!$H$4:$H$503,"On hold")+COUNTIFS(Projects!$B$4:$B$503,$A96,Projects!$H$4:$H$503,"Delivered"))</f>
        <v/>
      </c>
      <c r="D96" s="21" t="str">
        <f>IF($A96="","",SUMIFS(Projects!$E$4:$E$503,Projects!$B$4:$B$503,$A96,Projects!$H$4:$H$503,"&lt;&gt;Cancelled"))</f>
        <v/>
      </c>
      <c r="E96" s="21" t="str">
        <f>IF($A96="","",SUMIFS(Projects!$K$4:$K$503,Projects!$B$4:$B$503,$A96))</f>
        <v/>
      </c>
      <c r="F96" s="21" t="str">
        <f>IF($A96="","",SUMIFS(Projects!$L$4:$L$503,Projects!$B$4:$B$503,$A96))</f>
        <v/>
      </c>
      <c r="G96" s="21" t="str">
        <f>IF($A96="","",SUMIFS(Projects!$M$4:$M$503,Projects!$B$4:$B$503,$A96))</f>
        <v/>
      </c>
      <c r="H96" s="21" t="str">
        <f>IF($A96="","",SUMIFS(Projects!$M$4:$M$503,Projects!$B$4:$B$503,$A96,Projects!$P$4:$P$503,"&gt;0"))</f>
        <v/>
      </c>
      <c r="I96" s="27" t="str">
        <f>IF(OR($A96="",N($H96)&lt;=0),"","Dear "&amp;IF(Clients!$D$95&lt;&gt;"",Clients!$D$95,$A96)&amp;", I hope you are well. According to my records, "&amp;$B96&amp;" "&amp;TEXT($H96,"#,##0.00")&amp;" is now overdue on my invoice(s) to "&amp;$A96&amp;". Could you please let me know when the payment will be made? Thank you, "&amp;Settings!$B$3&amp;".")</f>
        <v/>
      </c>
    </row>
    <row r="97" spans="1:9" x14ac:dyDescent="0.3">
      <c r="A97" s="24" t="str">
        <f>IF(Clients!A96="","",Clients!A96)</f>
        <v/>
      </c>
      <c r="B97" s="25" t="str">
        <f>IF($A97="","",Clients!C96&amp;"")</f>
        <v/>
      </c>
      <c r="C97" s="26" t="str">
        <f>IF($A97="","",COUNTIFS(Projects!$B$4:$B$503,$A97,Projects!$H$4:$H$503,"In progress")+COUNTIFS(Projects!$B$4:$B$503,$A97,Projects!$H$4:$H$503,"On hold")+COUNTIFS(Projects!$B$4:$B$503,$A97,Projects!$H$4:$H$503,"Delivered"))</f>
        <v/>
      </c>
      <c r="D97" s="21" t="str">
        <f>IF($A97="","",SUMIFS(Projects!$E$4:$E$503,Projects!$B$4:$B$503,$A97,Projects!$H$4:$H$503,"&lt;&gt;Cancelled"))</f>
        <v/>
      </c>
      <c r="E97" s="21" t="str">
        <f>IF($A97="","",SUMIFS(Projects!$K$4:$K$503,Projects!$B$4:$B$503,$A97))</f>
        <v/>
      </c>
      <c r="F97" s="21" t="str">
        <f>IF($A97="","",SUMIFS(Projects!$L$4:$L$503,Projects!$B$4:$B$503,$A97))</f>
        <v/>
      </c>
      <c r="G97" s="21" t="str">
        <f>IF($A97="","",SUMIFS(Projects!$M$4:$M$503,Projects!$B$4:$B$503,$A97))</f>
        <v/>
      </c>
      <c r="H97" s="21" t="str">
        <f>IF($A97="","",SUMIFS(Projects!$M$4:$M$503,Projects!$B$4:$B$503,$A97,Projects!$P$4:$P$503,"&gt;0"))</f>
        <v/>
      </c>
      <c r="I97" s="27" t="str">
        <f>IF(OR($A97="",N($H97)&lt;=0),"","Dear "&amp;IF(Clients!$D$96&lt;&gt;"",Clients!$D$96,$A97)&amp;", I hope you are well. According to my records, "&amp;$B97&amp;" "&amp;TEXT($H97,"#,##0.00")&amp;" is now overdue on my invoice(s) to "&amp;$A97&amp;". Could you please let me know when the payment will be made? Thank you, "&amp;Settings!$B$3&amp;".")</f>
        <v/>
      </c>
    </row>
    <row r="98" spans="1:9" x14ac:dyDescent="0.3">
      <c r="A98" s="24" t="str">
        <f>IF(Clients!A97="","",Clients!A97)</f>
        <v/>
      </c>
      <c r="B98" s="25" t="str">
        <f>IF($A98="","",Clients!C97&amp;"")</f>
        <v/>
      </c>
      <c r="C98" s="26" t="str">
        <f>IF($A98="","",COUNTIFS(Projects!$B$4:$B$503,$A98,Projects!$H$4:$H$503,"In progress")+COUNTIFS(Projects!$B$4:$B$503,$A98,Projects!$H$4:$H$503,"On hold")+COUNTIFS(Projects!$B$4:$B$503,$A98,Projects!$H$4:$H$503,"Delivered"))</f>
        <v/>
      </c>
      <c r="D98" s="21" t="str">
        <f>IF($A98="","",SUMIFS(Projects!$E$4:$E$503,Projects!$B$4:$B$503,$A98,Projects!$H$4:$H$503,"&lt;&gt;Cancelled"))</f>
        <v/>
      </c>
      <c r="E98" s="21" t="str">
        <f>IF($A98="","",SUMIFS(Projects!$K$4:$K$503,Projects!$B$4:$B$503,$A98))</f>
        <v/>
      </c>
      <c r="F98" s="21" t="str">
        <f>IF($A98="","",SUMIFS(Projects!$L$4:$L$503,Projects!$B$4:$B$503,$A98))</f>
        <v/>
      </c>
      <c r="G98" s="21" t="str">
        <f>IF($A98="","",SUMIFS(Projects!$M$4:$M$503,Projects!$B$4:$B$503,$A98))</f>
        <v/>
      </c>
      <c r="H98" s="21" t="str">
        <f>IF($A98="","",SUMIFS(Projects!$M$4:$M$503,Projects!$B$4:$B$503,$A98,Projects!$P$4:$P$503,"&gt;0"))</f>
        <v/>
      </c>
      <c r="I98" s="27" t="str">
        <f>IF(OR($A98="",N($H98)&lt;=0),"","Dear "&amp;IF(Clients!$D$97&lt;&gt;"",Clients!$D$97,$A98)&amp;", I hope you are well. According to my records, "&amp;$B98&amp;" "&amp;TEXT($H98,"#,##0.00")&amp;" is now overdue on my invoice(s) to "&amp;$A98&amp;". Could you please let me know when the payment will be made? Thank you, "&amp;Settings!$B$3&amp;".")</f>
        <v/>
      </c>
    </row>
    <row r="99" spans="1:9" x14ac:dyDescent="0.3">
      <c r="A99" s="24" t="str">
        <f>IF(Clients!A98="","",Clients!A98)</f>
        <v/>
      </c>
      <c r="B99" s="25" t="str">
        <f>IF($A99="","",Clients!C98&amp;"")</f>
        <v/>
      </c>
      <c r="C99" s="26" t="str">
        <f>IF($A99="","",COUNTIFS(Projects!$B$4:$B$503,$A99,Projects!$H$4:$H$503,"In progress")+COUNTIFS(Projects!$B$4:$B$503,$A99,Projects!$H$4:$H$503,"On hold")+COUNTIFS(Projects!$B$4:$B$503,$A99,Projects!$H$4:$H$503,"Delivered"))</f>
        <v/>
      </c>
      <c r="D99" s="21" t="str">
        <f>IF($A99="","",SUMIFS(Projects!$E$4:$E$503,Projects!$B$4:$B$503,$A99,Projects!$H$4:$H$503,"&lt;&gt;Cancelled"))</f>
        <v/>
      </c>
      <c r="E99" s="21" t="str">
        <f>IF($A99="","",SUMIFS(Projects!$K$4:$K$503,Projects!$B$4:$B$503,$A99))</f>
        <v/>
      </c>
      <c r="F99" s="21" t="str">
        <f>IF($A99="","",SUMIFS(Projects!$L$4:$L$503,Projects!$B$4:$B$503,$A99))</f>
        <v/>
      </c>
      <c r="G99" s="21" t="str">
        <f>IF($A99="","",SUMIFS(Projects!$M$4:$M$503,Projects!$B$4:$B$503,$A99))</f>
        <v/>
      </c>
      <c r="H99" s="21" t="str">
        <f>IF($A99="","",SUMIFS(Projects!$M$4:$M$503,Projects!$B$4:$B$503,$A99,Projects!$P$4:$P$503,"&gt;0"))</f>
        <v/>
      </c>
      <c r="I99" s="27" t="str">
        <f>IF(OR($A99="",N($H99)&lt;=0),"","Dear "&amp;IF(Clients!$D$98&lt;&gt;"",Clients!$D$98,$A99)&amp;", I hope you are well. According to my records, "&amp;$B99&amp;" "&amp;TEXT($H99,"#,##0.00")&amp;" is now overdue on my invoice(s) to "&amp;$A99&amp;". Could you please let me know when the payment will be made? Thank you, "&amp;Settings!$B$3&amp;".")</f>
        <v/>
      </c>
    </row>
    <row r="100" spans="1:9" x14ac:dyDescent="0.3">
      <c r="A100" s="24" t="str">
        <f>IF(Clients!A99="","",Clients!A99)</f>
        <v/>
      </c>
      <c r="B100" s="25" t="str">
        <f>IF($A100="","",Clients!C99&amp;"")</f>
        <v/>
      </c>
      <c r="C100" s="26" t="str">
        <f>IF($A100="","",COUNTIFS(Projects!$B$4:$B$503,$A100,Projects!$H$4:$H$503,"In progress")+COUNTIFS(Projects!$B$4:$B$503,$A100,Projects!$H$4:$H$503,"On hold")+COUNTIFS(Projects!$B$4:$B$503,$A100,Projects!$H$4:$H$503,"Delivered"))</f>
        <v/>
      </c>
      <c r="D100" s="21" t="str">
        <f>IF($A100="","",SUMIFS(Projects!$E$4:$E$503,Projects!$B$4:$B$503,$A100,Projects!$H$4:$H$503,"&lt;&gt;Cancelled"))</f>
        <v/>
      </c>
      <c r="E100" s="21" t="str">
        <f>IF($A100="","",SUMIFS(Projects!$K$4:$K$503,Projects!$B$4:$B$503,$A100))</f>
        <v/>
      </c>
      <c r="F100" s="21" t="str">
        <f>IF($A100="","",SUMIFS(Projects!$L$4:$L$503,Projects!$B$4:$B$503,$A100))</f>
        <v/>
      </c>
      <c r="G100" s="21" t="str">
        <f>IF($A100="","",SUMIFS(Projects!$M$4:$M$503,Projects!$B$4:$B$503,$A100))</f>
        <v/>
      </c>
      <c r="H100" s="21" t="str">
        <f>IF($A100="","",SUMIFS(Projects!$M$4:$M$503,Projects!$B$4:$B$503,$A100,Projects!$P$4:$P$503,"&gt;0"))</f>
        <v/>
      </c>
      <c r="I100" s="27" t="str">
        <f>IF(OR($A100="",N($H100)&lt;=0),"","Dear "&amp;IF(Clients!$D$99&lt;&gt;"",Clients!$D$99,$A100)&amp;", I hope you are well. According to my records, "&amp;$B100&amp;" "&amp;TEXT($H100,"#,##0.00")&amp;" is now overdue on my invoice(s) to "&amp;$A100&amp;". Could you please let me know when the payment will be made? Thank you, "&amp;Settings!$B$3&amp;".")</f>
        <v/>
      </c>
    </row>
    <row r="101" spans="1:9" x14ac:dyDescent="0.3">
      <c r="A101" s="24" t="str">
        <f>IF(Clients!A100="","",Clients!A100)</f>
        <v/>
      </c>
      <c r="B101" s="25" t="str">
        <f>IF($A101="","",Clients!C100&amp;"")</f>
        <v/>
      </c>
      <c r="C101" s="26" t="str">
        <f>IF($A101="","",COUNTIFS(Projects!$B$4:$B$503,$A101,Projects!$H$4:$H$503,"In progress")+COUNTIFS(Projects!$B$4:$B$503,$A101,Projects!$H$4:$H$503,"On hold")+COUNTIFS(Projects!$B$4:$B$503,$A101,Projects!$H$4:$H$503,"Delivered"))</f>
        <v/>
      </c>
      <c r="D101" s="21" t="str">
        <f>IF($A101="","",SUMIFS(Projects!$E$4:$E$503,Projects!$B$4:$B$503,$A101,Projects!$H$4:$H$503,"&lt;&gt;Cancelled"))</f>
        <v/>
      </c>
      <c r="E101" s="21" t="str">
        <f>IF($A101="","",SUMIFS(Projects!$K$4:$K$503,Projects!$B$4:$B$503,$A101))</f>
        <v/>
      </c>
      <c r="F101" s="21" t="str">
        <f>IF($A101="","",SUMIFS(Projects!$L$4:$L$503,Projects!$B$4:$B$503,$A101))</f>
        <v/>
      </c>
      <c r="G101" s="21" t="str">
        <f>IF($A101="","",SUMIFS(Projects!$M$4:$M$503,Projects!$B$4:$B$503,$A101))</f>
        <v/>
      </c>
      <c r="H101" s="21" t="str">
        <f>IF($A101="","",SUMIFS(Projects!$M$4:$M$503,Projects!$B$4:$B$503,$A101,Projects!$P$4:$P$503,"&gt;0"))</f>
        <v/>
      </c>
      <c r="I101" s="27" t="str">
        <f>IF(OR($A101="",N($H101)&lt;=0),"","Dear "&amp;IF(Clients!$D$100&lt;&gt;"",Clients!$D$100,$A101)&amp;", I hope you are well. According to my records, "&amp;$B101&amp;" "&amp;TEXT($H101,"#,##0.00")&amp;" is now overdue on my invoice(s) to "&amp;$A101&amp;". Could you please let me know when the payment will be made? Thank you, "&amp;Settings!$B$3&amp;".")</f>
        <v/>
      </c>
    </row>
    <row r="102" spans="1:9" x14ac:dyDescent="0.3">
      <c r="A102" s="24" t="str">
        <f>IF(Clients!A101="","",Clients!A101)</f>
        <v/>
      </c>
      <c r="B102" s="25" t="str">
        <f>IF($A102="","",Clients!C101&amp;"")</f>
        <v/>
      </c>
      <c r="C102" s="26" t="str">
        <f>IF($A102="","",COUNTIFS(Projects!$B$4:$B$503,$A102,Projects!$H$4:$H$503,"In progress")+COUNTIFS(Projects!$B$4:$B$503,$A102,Projects!$H$4:$H$503,"On hold")+COUNTIFS(Projects!$B$4:$B$503,$A102,Projects!$H$4:$H$503,"Delivered"))</f>
        <v/>
      </c>
      <c r="D102" s="21" t="str">
        <f>IF($A102="","",SUMIFS(Projects!$E$4:$E$503,Projects!$B$4:$B$503,$A102,Projects!$H$4:$H$503,"&lt;&gt;Cancelled"))</f>
        <v/>
      </c>
      <c r="E102" s="21" t="str">
        <f>IF($A102="","",SUMIFS(Projects!$K$4:$K$503,Projects!$B$4:$B$503,$A102))</f>
        <v/>
      </c>
      <c r="F102" s="21" t="str">
        <f>IF($A102="","",SUMIFS(Projects!$L$4:$L$503,Projects!$B$4:$B$503,$A102))</f>
        <v/>
      </c>
      <c r="G102" s="21" t="str">
        <f>IF($A102="","",SUMIFS(Projects!$M$4:$M$503,Projects!$B$4:$B$503,$A102))</f>
        <v/>
      </c>
      <c r="H102" s="21" t="str">
        <f>IF($A102="","",SUMIFS(Projects!$M$4:$M$503,Projects!$B$4:$B$503,$A102,Projects!$P$4:$P$503,"&gt;0"))</f>
        <v/>
      </c>
      <c r="I102" s="27" t="str">
        <f>IF(OR($A102="",N($H102)&lt;=0),"","Dear "&amp;IF(Clients!$D$101&lt;&gt;"",Clients!$D$101,$A102)&amp;", I hope you are well. According to my records, "&amp;$B102&amp;" "&amp;TEXT($H102,"#,##0.00")&amp;" is now overdue on my invoice(s) to "&amp;$A102&amp;". Could you please let me know when the payment will be made? Thank you, "&amp;Settings!$B$3&amp;".")</f>
        <v/>
      </c>
    </row>
    <row r="103" spans="1:9" x14ac:dyDescent="0.3">
      <c r="A103" s="24" t="str">
        <f>IF(Clients!A102="","",Clients!A102)</f>
        <v/>
      </c>
      <c r="B103" s="25" t="str">
        <f>IF($A103="","",Clients!C102&amp;"")</f>
        <v/>
      </c>
      <c r="C103" s="26" t="str">
        <f>IF($A103="","",COUNTIFS(Projects!$B$4:$B$503,$A103,Projects!$H$4:$H$503,"In progress")+COUNTIFS(Projects!$B$4:$B$503,$A103,Projects!$H$4:$H$503,"On hold")+COUNTIFS(Projects!$B$4:$B$503,$A103,Projects!$H$4:$H$503,"Delivered"))</f>
        <v/>
      </c>
      <c r="D103" s="21" t="str">
        <f>IF($A103="","",SUMIFS(Projects!$E$4:$E$503,Projects!$B$4:$B$503,$A103,Projects!$H$4:$H$503,"&lt;&gt;Cancelled"))</f>
        <v/>
      </c>
      <c r="E103" s="21" t="str">
        <f>IF($A103="","",SUMIFS(Projects!$K$4:$K$503,Projects!$B$4:$B$503,$A103))</f>
        <v/>
      </c>
      <c r="F103" s="21" t="str">
        <f>IF($A103="","",SUMIFS(Projects!$L$4:$L$503,Projects!$B$4:$B$503,$A103))</f>
        <v/>
      </c>
      <c r="G103" s="21" t="str">
        <f>IF($A103="","",SUMIFS(Projects!$M$4:$M$503,Projects!$B$4:$B$503,$A103))</f>
        <v/>
      </c>
      <c r="H103" s="21" t="str">
        <f>IF($A103="","",SUMIFS(Projects!$M$4:$M$503,Projects!$B$4:$B$503,$A103,Projects!$P$4:$P$503,"&gt;0"))</f>
        <v/>
      </c>
      <c r="I103" s="27" t="str">
        <f>IF(OR($A103="",N($H103)&lt;=0),"","Dear "&amp;IF(Clients!$D$102&lt;&gt;"",Clients!$D$102,$A103)&amp;", I hope you are well. According to my records, "&amp;$B103&amp;" "&amp;TEXT($H103,"#,##0.00")&amp;" is now overdue on my invoice(s) to "&amp;$A103&amp;". Could you please let me know when the payment will be made? Thank you, "&amp;Settings!$B$3&amp;".")</f>
        <v/>
      </c>
    </row>
    <row r="104" spans="1:9" x14ac:dyDescent="0.3">
      <c r="A104" s="24" t="str">
        <f>IF(Clients!A103="","",Clients!A103)</f>
        <v/>
      </c>
      <c r="B104" s="25" t="str">
        <f>IF($A104="","",Clients!C103&amp;"")</f>
        <v/>
      </c>
      <c r="C104" s="26" t="str">
        <f>IF($A104="","",COUNTIFS(Projects!$B$4:$B$503,$A104,Projects!$H$4:$H$503,"In progress")+COUNTIFS(Projects!$B$4:$B$503,$A104,Projects!$H$4:$H$503,"On hold")+COUNTIFS(Projects!$B$4:$B$503,$A104,Projects!$H$4:$H$503,"Delivered"))</f>
        <v/>
      </c>
      <c r="D104" s="21" t="str">
        <f>IF($A104="","",SUMIFS(Projects!$E$4:$E$503,Projects!$B$4:$B$503,$A104,Projects!$H$4:$H$503,"&lt;&gt;Cancelled"))</f>
        <v/>
      </c>
      <c r="E104" s="21" t="str">
        <f>IF($A104="","",SUMIFS(Projects!$K$4:$K$503,Projects!$B$4:$B$503,$A104))</f>
        <v/>
      </c>
      <c r="F104" s="21" t="str">
        <f>IF($A104="","",SUMIFS(Projects!$L$4:$L$503,Projects!$B$4:$B$503,$A104))</f>
        <v/>
      </c>
      <c r="G104" s="21" t="str">
        <f>IF($A104="","",SUMIFS(Projects!$M$4:$M$503,Projects!$B$4:$B$503,$A104))</f>
        <v/>
      </c>
      <c r="H104" s="21" t="str">
        <f>IF($A104="","",SUMIFS(Projects!$M$4:$M$503,Projects!$B$4:$B$503,$A104,Projects!$P$4:$P$503,"&gt;0"))</f>
        <v/>
      </c>
      <c r="I104" s="27" t="str">
        <f>IF(OR($A104="",N($H104)&lt;=0),"","Dear "&amp;IF(Clients!$D$103&lt;&gt;"",Clients!$D$103,$A104)&amp;", I hope you are well. According to my records, "&amp;$B104&amp;" "&amp;TEXT($H104,"#,##0.00")&amp;" is now overdue on my invoice(s) to "&amp;$A104&amp;". Could you please let me know when the payment will be made? Thank you, "&amp;Settings!$B$3&amp;".")</f>
        <v/>
      </c>
    </row>
    <row r="105" spans="1:9" x14ac:dyDescent="0.3">
      <c r="A105" s="24" t="str">
        <f>IF(Clients!A104="","",Clients!A104)</f>
        <v/>
      </c>
      <c r="B105" s="25" t="str">
        <f>IF($A105="","",Clients!C104&amp;"")</f>
        <v/>
      </c>
      <c r="C105" s="26" t="str">
        <f>IF($A105="","",COUNTIFS(Projects!$B$4:$B$503,$A105,Projects!$H$4:$H$503,"In progress")+COUNTIFS(Projects!$B$4:$B$503,$A105,Projects!$H$4:$H$503,"On hold")+COUNTIFS(Projects!$B$4:$B$503,$A105,Projects!$H$4:$H$503,"Delivered"))</f>
        <v/>
      </c>
      <c r="D105" s="21" t="str">
        <f>IF($A105="","",SUMIFS(Projects!$E$4:$E$503,Projects!$B$4:$B$503,$A105,Projects!$H$4:$H$503,"&lt;&gt;Cancelled"))</f>
        <v/>
      </c>
      <c r="E105" s="21" t="str">
        <f>IF($A105="","",SUMIFS(Projects!$K$4:$K$503,Projects!$B$4:$B$503,$A105))</f>
        <v/>
      </c>
      <c r="F105" s="21" t="str">
        <f>IF($A105="","",SUMIFS(Projects!$L$4:$L$503,Projects!$B$4:$B$503,$A105))</f>
        <v/>
      </c>
      <c r="G105" s="21" t="str">
        <f>IF($A105="","",SUMIFS(Projects!$M$4:$M$503,Projects!$B$4:$B$503,$A105))</f>
        <v/>
      </c>
      <c r="H105" s="21" t="str">
        <f>IF($A105="","",SUMIFS(Projects!$M$4:$M$503,Projects!$B$4:$B$503,$A105,Projects!$P$4:$P$503,"&gt;0"))</f>
        <v/>
      </c>
      <c r="I105" s="27" t="str">
        <f>IF(OR($A105="",N($H105)&lt;=0),"","Dear "&amp;IF(Clients!$D$104&lt;&gt;"",Clients!$D$104,$A105)&amp;", I hope you are well. According to my records, "&amp;$B105&amp;" "&amp;TEXT($H105,"#,##0.00")&amp;" is now overdue on my invoice(s) to "&amp;$A105&amp;". Could you please let me know when the payment will be made? Thank you, "&amp;Settings!$B$3&amp;".")</f>
        <v/>
      </c>
    </row>
    <row r="106" spans="1:9" x14ac:dyDescent="0.3">
      <c r="A106" s="24" t="str">
        <f>IF(Clients!A105="","",Clients!A105)</f>
        <v/>
      </c>
      <c r="B106" s="25" t="str">
        <f>IF($A106="","",Clients!C105&amp;"")</f>
        <v/>
      </c>
      <c r="C106" s="26" t="str">
        <f>IF($A106="","",COUNTIFS(Projects!$B$4:$B$503,$A106,Projects!$H$4:$H$503,"In progress")+COUNTIFS(Projects!$B$4:$B$503,$A106,Projects!$H$4:$H$503,"On hold")+COUNTIFS(Projects!$B$4:$B$503,$A106,Projects!$H$4:$H$503,"Delivered"))</f>
        <v/>
      </c>
      <c r="D106" s="21" t="str">
        <f>IF($A106="","",SUMIFS(Projects!$E$4:$E$503,Projects!$B$4:$B$503,$A106,Projects!$H$4:$H$503,"&lt;&gt;Cancelled"))</f>
        <v/>
      </c>
      <c r="E106" s="21" t="str">
        <f>IF($A106="","",SUMIFS(Projects!$K$4:$K$503,Projects!$B$4:$B$503,$A106))</f>
        <v/>
      </c>
      <c r="F106" s="21" t="str">
        <f>IF($A106="","",SUMIFS(Projects!$L$4:$L$503,Projects!$B$4:$B$503,$A106))</f>
        <v/>
      </c>
      <c r="G106" s="21" t="str">
        <f>IF($A106="","",SUMIFS(Projects!$M$4:$M$503,Projects!$B$4:$B$503,$A106))</f>
        <v/>
      </c>
      <c r="H106" s="21" t="str">
        <f>IF($A106="","",SUMIFS(Projects!$M$4:$M$503,Projects!$B$4:$B$503,$A106,Projects!$P$4:$P$503,"&gt;0"))</f>
        <v/>
      </c>
      <c r="I106" s="27" t="str">
        <f>IF(OR($A106="",N($H106)&lt;=0),"","Dear "&amp;IF(Clients!$D$105&lt;&gt;"",Clients!$D$105,$A106)&amp;", I hope you are well. According to my records, "&amp;$B106&amp;" "&amp;TEXT($H106,"#,##0.00")&amp;" is now overdue on my invoice(s) to "&amp;$A106&amp;". Could you please let me know when the payment will be made? Thank you, "&amp;Settings!$B$3&amp;".")</f>
        <v/>
      </c>
    </row>
    <row r="107" spans="1:9" x14ac:dyDescent="0.3">
      <c r="A107" s="24" t="str">
        <f>IF(Clients!A106="","",Clients!A106)</f>
        <v/>
      </c>
      <c r="B107" s="25" t="str">
        <f>IF($A107="","",Clients!C106&amp;"")</f>
        <v/>
      </c>
      <c r="C107" s="26" t="str">
        <f>IF($A107="","",COUNTIFS(Projects!$B$4:$B$503,$A107,Projects!$H$4:$H$503,"In progress")+COUNTIFS(Projects!$B$4:$B$503,$A107,Projects!$H$4:$H$503,"On hold")+COUNTIFS(Projects!$B$4:$B$503,$A107,Projects!$H$4:$H$503,"Delivered"))</f>
        <v/>
      </c>
      <c r="D107" s="21" t="str">
        <f>IF($A107="","",SUMIFS(Projects!$E$4:$E$503,Projects!$B$4:$B$503,$A107,Projects!$H$4:$H$503,"&lt;&gt;Cancelled"))</f>
        <v/>
      </c>
      <c r="E107" s="21" t="str">
        <f>IF($A107="","",SUMIFS(Projects!$K$4:$K$503,Projects!$B$4:$B$503,$A107))</f>
        <v/>
      </c>
      <c r="F107" s="21" t="str">
        <f>IF($A107="","",SUMIFS(Projects!$L$4:$L$503,Projects!$B$4:$B$503,$A107))</f>
        <v/>
      </c>
      <c r="G107" s="21" t="str">
        <f>IF($A107="","",SUMIFS(Projects!$M$4:$M$503,Projects!$B$4:$B$503,$A107))</f>
        <v/>
      </c>
      <c r="H107" s="21" t="str">
        <f>IF($A107="","",SUMIFS(Projects!$M$4:$M$503,Projects!$B$4:$B$503,$A107,Projects!$P$4:$P$503,"&gt;0"))</f>
        <v/>
      </c>
      <c r="I107" s="27" t="str">
        <f>IF(OR($A107="",N($H107)&lt;=0),"","Dear "&amp;IF(Clients!$D$106&lt;&gt;"",Clients!$D$106,$A107)&amp;", I hope you are well. According to my records, "&amp;$B107&amp;" "&amp;TEXT($H107,"#,##0.00")&amp;" is now overdue on my invoice(s) to "&amp;$A107&amp;". Could you please let me know when the payment will be made? Thank you, "&amp;Settings!$B$3&amp;".")</f>
        <v/>
      </c>
    </row>
    <row r="108" spans="1:9" x14ac:dyDescent="0.3">
      <c r="A108" s="24" t="str">
        <f>IF(Clients!A107="","",Clients!A107)</f>
        <v/>
      </c>
      <c r="B108" s="25" t="str">
        <f>IF($A108="","",Clients!C107&amp;"")</f>
        <v/>
      </c>
      <c r="C108" s="26" t="str">
        <f>IF($A108="","",COUNTIFS(Projects!$B$4:$B$503,$A108,Projects!$H$4:$H$503,"In progress")+COUNTIFS(Projects!$B$4:$B$503,$A108,Projects!$H$4:$H$503,"On hold")+COUNTIFS(Projects!$B$4:$B$503,$A108,Projects!$H$4:$H$503,"Delivered"))</f>
        <v/>
      </c>
      <c r="D108" s="21" t="str">
        <f>IF($A108="","",SUMIFS(Projects!$E$4:$E$503,Projects!$B$4:$B$503,$A108,Projects!$H$4:$H$503,"&lt;&gt;Cancelled"))</f>
        <v/>
      </c>
      <c r="E108" s="21" t="str">
        <f>IF($A108="","",SUMIFS(Projects!$K$4:$K$503,Projects!$B$4:$B$503,$A108))</f>
        <v/>
      </c>
      <c r="F108" s="21" t="str">
        <f>IF($A108="","",SUMIFS(Projects!$L$4:$L$503,Projects!$B$4:$B$503,$A108))</f>
        <v/>
      </c>
      <c r="G108" s="21" t="str">
        <f>IF($A108="","",SUMIFS(Projects!$M$4:$M$503,Projects!$B$4:$B$503,$A108))</f>
        <v/>
      </c>
      <c r="H108" s="21" t="str">
        <f>IF($A108="","",SUMIFS(Projects!$M$4:$M$503,Projects!$B$4:$B$503,$A108,Projects!$P$4:$P$503,"&gt;0"))</f>
        <v/>
      </c>
      <c r="I108" s="27" t="str">
        <f>IF(OR($A108="",N($H108)&lt;=0),"","Dear "&amp;IF(Clients!$D$107&lt;&gt;"",Clients!$D$107,$A108)&amp;", I hope you are well. According to my records, "&amp;$B108&amp;" "&amp;TEXT($H108,"#,##0.00")&amp;" is now overdue on my invoice(s) to "&amp;$A108&amp;". Could you please let me know when the payment will be made? Thank you, "&amp;Settings!$B$3&amp;".")</f>
        <v/>
      </c>
    </row>
    <row r="109" spans="1:9" x14ac:dyDescent="0.3">
      <c r="A109" s="24" t="str">
        <f>IF(Clients!A108="","",Clients!A108)</f>
        <v/>
      </c>
      <c r="B109" s="25" t="str">
        <f>IF($A109="","",Clients!C108&amp;"")</f>
        <v/>
      </c>
      <c r="C109" s="26" t="str">
        <f>IF($A109="","",COUNTIFS(Projects!$B$4:$B$503,$A109,Projects!$H$4:$H$503,"In progress")+COUNTIFS(Projects!$B$4:$B$503,$A109,Projects!$H$4:$H$503,"On hold")+COUNTIFS(Projects!$B$4:$B$503,$A109,Projects!$H$4:$H$503,"Delivered"))</f>
        <v/>
      </c>
      <c r="D109" s="21" t="str">
        <f>IF($A109="","",SUMIFS(Projects!$E$4:$E$503,Projects!$B$4:$B$503,$A109,Projects!$H$4:$H$503,"&lt;&gt;Cancelled"))</f>
        <v/>
      </c>
      <c r="E109" s="21" t="str">
        <f>IF($A109="","",SUMIFS(Projects!$K$4:$K$503,Projects!$B$4:$B$503,$A109))</f>
        <v/>
      </c>
      <c r="F109" s="21" t="str">
        <f>IF($A109="","",SUMIFS(Projects!$L$4:$L$503,Projects!$B$4:$B$503,$A109))</f>
        <v/>
      </c>
      <c r="G109" s="21" t="str">
        <f>IF($A109="","",SUMIFS(Projects!$M$4:$M$503,Projects!$B$4:$B$503,$A109))</f>
        <v/>
      </c>
      <c r="H109" s="21" t="str">
        <f>IF($A109="","",SUMIFS(Projects!$M$4:$M$503,Projects!$B$4:$B$503,$A109,Projects!$P$4:$P$503,"&gt;0"))</f>
        <v/>
      </c>
      <c r="I109" s="27" t="str">
        <f>IF(OR($A109="",N($H109)&lt;=0),"","Dear "&amp;IF(Clients!$D$108&lt;&gt;"",Clients!$D$108,$A109)&amp;", I hope you are well. According to my records, "&amp;$B109&amp;" "&amp;TEXT($H109,"#,##0.00")&amp;" is now overdue on my invoice(s) to "&amp;$A109&amp;". Could you please let me know when the payment will be made? Thank you, "&amp;Settings!$B$3&amp;".")</f>
        <v/>
      </c>
    </row>
    <row r="110" spans="1:9" x14ac:dyDescent="0.3">
      <c r="A110" s="24" t="str">
        <f>IF(Clients!A109="","",Clients!A109)</f>
        <v/>
      </c>
      <c r="B110" s="25" t="str">
        <f>IF($A110="","",Clients!C109&amp;"")</f>
        <v/>
      </c>
      <c r="C110" s="26" t="str">
        <f>IF($A110="","",COUNTIFS(Projects!$B$4:$B$503,$A110,Projects!$H$4:$H$503,"In progress")+COUNTIFS(Projects!$B$4:$B$503,$A110,Projects!$H$4:$H$503,"On hold")+COUNTIFS(Projects!$B$4:$B$503,$A110,Projects!$H$4:$H$503,"Delivered"))</f>
        <v/>
      </c>
      <c r="D110" s="21" t="str">
        <f>IF($A110="","",SUMIFS(Projects!$E$4:$E$503,Projects!$B$4:$B$503,$A110,Projects!$H$4:$H$503,"&lt;&gt;Cancelled"))</f>
        <v/>
      </c>
      <c r="E110" s="21" t="str">
        <f>IF($A110="","",SUMIFS(Projects!$K$4:$K$503,Projects!$B$4:$B$503,$A110))</f>
        <v/>
      </c>
      <c r="F110" s="21" t="str">
        <f>IF($A110="","",SUMIFS(Projects!$L$4:$L$503,Projects!$B$4:$B$503,$A110))</f>
        <v/>
      </c>
      <c r="G110" s="21" t="str">
        <f>IF($A110="","",SUMIFS(Projects!$M$4:$M$503,Projects!$B$4:$B$503,$A110))</f>
        <v/>
      </c>
      <c r="H110" s="21" t="str">
        <f>IF($A110="","",SUMIFS(Projects!$M$4:$M$503,Projects!$B$4:$B$503,$A110,Projects!$P$4:$P$503,"&gt;0"))</f>
        <v/>
      </c>
      <c r="I110" s="27" t="str">
        <f>IF(OR($A110="",N($H110)&lt;=0),"","Dear "&amp;IF(Clients!$D$109&lt;&gt;"",Clients!$D$109,$A110)&amp;", I hope you are well. According to my records, "&amp;$B110&amp;" "&amp;TEXT($H110,"#,##0.00")&amp;" is now overdue on my invoice(s) to "&amp;$A110&amp;". Could you please let me know when the payment will be made? Thank you, "&amp;Settings!$B$3&amp;".")</f>
        <v/>
      </c>
    </row>
    <row r="111" spans="1:9" x14ac:dyDescent="0.3">
      <c r="A111" s="24" t="str">
        <f>IF(Clients!A110="","",Clients!A110)</f>
        <v/>
      </c>
      <c r="B111" s="25" t="str">
        <f>IF($A111="","",Clients!C110&amp;"")</f>
        <v/>
      </c>
      <c r="C111" s="26" t="str">
        <f>IF($A111="","",COUNTIFS(Projects!$B$4:$B$503,$A111,Projects!$H$4:$H$503,"In progress")+COUNTIFS(Projects!$B$4:$B$503,$A111,Projects!$H$4:$H$503,"On hold")+COUNTIFS(Projects!$B$4:$B$503,$A111,Projects!$H$4:$H$503,"Delivered"))</f>
        <v/>
      </c>
      <c r="D111" s="21" t="str">
        <f>IF($A111="","",SUMIFS(Projects!$E$4:$E$503,Projects!$B$4:$B$503,$A111,Projects!$H$4:$H$503,"&lt;&gt;Cancelled"))</f>
        <v/>
      </c>
      <c r="E111" s="21" t="str">
        <f>IF($A111="","",SUMIFS(Projects!$K$4:$K$503,Projects!$B$4:$B$503,$A111))</f>
        <v/>
      </c>
      <c r="F111" s="21" t="str">
        <f>IF($A111="","",SUMIFS(Projects!$L$4:$L$503,Projects!$B$4:$B$503,$A111))</f>
        <v/>
      </c>
      <c r="G111" s="21" t="str">
        <f>IF($A111="","",SUMIFS(Projects!$M$4:$M$503,Projects!$B$4:$B$503,$A111))</f>
        <v/>
      </c>
      <c r="H111" s="21" t="str">
        <f>IF($A111="","",SUMIFS(Projects!$M$4:$M$503,Projects!$B$4:$B$503,$A111,Projects!$P$4:$P$503,"&gt;0"))</f>
        <v/>
      </c>
      <c r="I111" s="27" t="str">
        <f>IF(OR($A111="",N($H111)&lt;=0),"","Dear "&amp;IF(Clients!$D$110&lt;&gt;"",Clients!$D$110,$A111)&amp;", I hope you are well. According to my records, "&amp;$B111&amp;" "&amp;TEXT($H111,"#,##0.00")&amp;" is now overdue on my invoice(s) to "&amp;$A111&amp;". Could you please let me know when the payment will be made? Thank you, "&amp;Settings!$B$3&amp;".")</f>
        <v/>
      </c>
    </row>
    <row r="112" spans="1:9" x14ac:dyDescent="0.3">
      <c r="A112" s="24" t="str">
        <f>IF(Clients!A111="","",Clients!A111)</f>
        <v/>
      </c>
      <c r="B112" s="25" t="str">
        <f>IF($A112="","",Clients!C111&amp;"")</f>
        <v/>
      </c>
      <c r="C112" s="26" t="str">
        <f>IF($A112="","",COUNTIFS(Projects!$B$4:$B$503,$A112,Projects!$H$4:$H$503,"In progress")+COUNTIFS(Projects!$B$4:$B$503,$A112,Projects!$H$4:$H$503,"On hold")+COUNTIFS(Projects!$B$4:$B$503,$A112,Projects!$H$4:$H$503,"Delivered"))</f>
        <v/>
      </c>
      <c r="D112" s="21" t="str">
        <f>IF($A112="","",SUMIFS(Projects!$E$4:$E$503,Projects!$B$4:$B$503,$A112,Projects!$H$4:$H$503,"&lt;&gt;Cancelled"))</f>
        <v/>
      </c>
      <c r="E112" s="21" t="str">
        <f>IF($A112="","",SUMIFS(Projects!$K$4:$K$503,Projects!$B$4:$B$503,$A112))</f>
        <v/>
      </c>
      <c r="F112" s="21" t="str">
        <f>IF($A112="","",SUMIFS(Projects!$L$4:$L$503,Projects!$B$4:$B$503,$A112))</f>
        <v/>
      </c>
      <c r="G112" s="21" t="str">
        <f>IF($A112="","",SUMIFS(Projects!$M$4:$M$503,Projects!$B$4:$B$503,$A112))</f>
        <v/>
      </c>
      <c r="H112" s="21" t="str">
        <f>IF($A112="","",SUMIFS(Projects!$M$4:$M$503,Projects!$B$4:$B$503,$A112,Projects!$P$4:$P$503,"&gt;0"))</f>
        <v/>
      </c>
      <c r="I112" s="27" t="str">
        <f>IF(OR($A112="",N($H112)&lt;=0),"","Dear "&amp;IF(Clients!$D$111&lt;&gt;"",Clients!$D$111,$A112)&amp;", I hope you are well. According to my records, "&amp;$B112&amp;" "&amp;TEXT($H112,"#,##0.00")&amp;" is now overdue on my invoice(s) to "&amp;$A112&amp;". Could you please let me know when the payment will be made? Thank you, "&amp;Settings!$B$3&amp;".")</f>
        <v/>
      </c>
    </row>
    <row r="113" spans="1:9" x14ac:dyDescent="0.3">
      <c r="A113" s="24" t="str">
        <f>IF(Clients!A112="","",Clients!A112)</f>
        <v/>
      </c>
      <c r="B113" s="25" t="str">
        <f>IF($A113="","",Clients!C112&amp;"")</f>
        <v/>
      </c>
      <c r="C113" s="26" t="str">
        <f>IF($A113="","",COUNTIFS(Projects!$B$4:$B$503,$A113,Projects!$H$4:$H$503,"In progress")+COUNTIFS(Projects!$B$4:$B$503,$A113,Projects!$H$4:$H$503,"On hold")+COUNTIFS(Projects!$B$4:$B$503,$A113,Projects!$H$4:$H$503,"Delivered"))</f>
        <v/>
      </c>
      <c r="D113" s="21" t="str">
        <f>IF($A113="","",SUMIFS(Projects!$E$4:$E$503,Projects!$B$4:$B$503,$A113,Projects!$H$4:$H$503,"&lt;&gt;Cancelled"))</f>
        <v/>
      </c>
      <c r="E113" s="21" t="str">
        <f>IF($A113="","",SUMIFS(Projects!$K$4:$K$503,Projects!$B$4:$B$503,$A113))</f>
        <v/>
      </c>
      <c r="F113" s="21" t="str">
        <f>IF($A113="","",SUMIFS(Projects!$L$4:$L$503,Projects!$B$4:$B$503,$A113))</f>
        <v/>
      </c>
      <c r="G113" s="21" t="str">
        <f>IF($A113="","",SUMIFS(Projects!$M$4:$M$503,Projects!$B$4:$B$503,$A113))</f>
        <v/>
      </c>
      <c r="H113" s="21" t="str">
        <f>IF($A113="","",SUMIFS(Projects!$M$4:$M$503,Projects!$B$4:$B$503,$A113,Projects!$P$4:$P$503,"&gt;0"))</f>
        <v/>
      </c>
      <c r="I113" s="27" t="str">
        <f>IF(OR($A113="",N($H113)&lt;=0),"","Dear "&amp;IF(Clients!$D$112&lt;&gt;"",Clients!$D$112,$A113)&amp;", I hope you are well. According to my records, "&amp;$B113&amp;" "&amp;TEXT($H113,"#,##0.00")&amp;" is now overdue on my invoice(s) to "&amp;$A113&amp;". Could you please let me know when the payment will be made? Thank you, "&amp;Settings!$B$3&amp;".")</f>
        <v/>
      </c>
    </row>
    <row r="114" spans="1:9" x14ac:dyDescent="0.3">
      <c r="A114" s="24" t="str">
        <f>IF(Clients!A113="","",Clients!A113)</f>
        <v/>
      </c>
      <c r="B114" s="25" t="str">
        <f>IF($A114="","",Clients!C113&amp;"")</f>
        <v/>
      </c>
      <c r="C114" s="26" t="str">
        <f>IF($A114="","",COUNTIFS(Projects!$B$4:$B$503,$A114,Projects!$H$4:$H$503,"In progress")+COUNTIFS(Projects!$B$4:$B$503,$A114,Projects!$H$4:$H$503,"On hold")+COUNTIFS(Projects!$B$4:$B$503,$A114,Projects!$H$4:$H$503,"Delivered"))</f>
        <v/>
      </c>
      <c r="D114" s="21" t="str">
        <f>IF($A114="","",SUMIFS(Projects!$E$4:$E$503,Projects!$B$4:$B$503,$A114,Projects!$H$4:$H$503,"&lt;&gt;Cancelled"))</f>
        <v/>
      </c>
      <c r="E114" s="21" t="str">
        <f>IF($A114="","",SUMIFS(Projects!$K$4:$K$503,Projects!$B$4:$B$503,$A114))</f>
        <v/>
      </c>
      <c r="F114" s="21" t="str">
        <f>IF($A114="","",SUMIFS(Projects!$L$4:$L$503,Projects!$B$4:$B$503,$A114))</f>
        <v/>
      </c>
      <c r="G114" s="21" t="str">
        <f>IF($A114="","",SUMIFS(Projects!$M$4:$M$503,Projects!$B$4:$B$503,$A114))</f>
        <v/>
      </c>
      <c r="H114" s="21" t="str">
        <f>IF($A114="","",SUMIFS(Projects!$M$4:$M$503,Projects!$B$4:$B$503,$A114,Projects!$P$4:$P$503,"&gt;0"))</f>
        <v/>
      </c>
      <c r="I114" s="27" t="str">
        <f>IF(OR($A114="",N($H114)&lt;=0),"","Dear "&amp;IF(Clients!$D$113&lt;&gt;"",Clients!$D$113,$A114)&amp;", I hope you are well. According to my records, "&amp;$B114&amp;" "&amp;TEXT($H114,"#,##0.00")&amp;" is now overdue on my invoice(s) to "&amp;$A114&amp;". Could you please let me know when the payment will be made? Thank you, "&amp;Settings!$B$3&amp;".")</f>
        <v/>
      </c>
    </row>
    <row r="115" spans="1:9" x14ac:dyDescent="0.3">
      <c r="A115" s="24" t="str">
        <f>IF(Clients!A114="","",Clients!A114)</f>
        <v/>
      </c>
      <c r="B115" s="25" t="str">
        <f>IF($A115="","",Clients!C114&amp;"")</f>
        <v/>
      </c>
      <c r="C115" s="26" t="str">
        <f>IF($A115="","",COUNTIFS(Projects!$B$4:$B$503,$A115,Projects!$H$4:$H$503,"In progress")+COUNTIFS(Projects!$B$4:$B$503,$A115,Projects!$H$4:$H$503,"On hold")+COUNTIFS(Projects!$B$4:$B$503,$A115,Projects!$H$4:$H$503,"Delivered"))</f>
        <v/>
      </c>
      <c r="D115" s="21" t="str">
        <f>IF($A115="","",SUMIFS(Projects!$E$4:$E$503,Projects!$B$4:$B$503,$A115,Projects!$H$4:$H$503,"&lt;&gt;Cancelled"))</f>
        <v/>
      </c>
      <c r="E115" s="21" t="str">
        <f>IF($A115="","",SUMIFS(Projects!$K$4:$K$503,Projects!$B$4:$B$503,$A115))</f>
        <v/>
      </c>
      <c r="F115" s="21" t="str">
        <f>IF($A115="","",SUMIFS(Projects!$L$4:$L$503,Projects!$B$4:$B$503,$A115))</f>
        <v/>
      </c>
      <c r="G115" s="21" t="str">
        <f>IF($A115="","",SUMIFS(Projects!$M$4:$M$503,Projects!$B$4:$B$503,$A115))</f>
        <v/>
      </c>
      <c r="H115" s="21" t="str">
        <f>IF($A115="","",SUMIFS(Projects!$M$4:$M$503,Projects!$B$4:$B$503,$A115,Projects!$P$4:$P$503,"&gt;0"))</f>
        <v/>
      </c>
      <c r="I115" s="27" t="str">
        <f>IF(OR($A115="",N($H115)&lt;=0),"","Dear "&amp;IF(Clients!$D$114&lt;&gt;"",Clients!$D$114,$A115)&amp;", I hope you are well. According to my records, "&amp;$B115&amp;" "&amp;TEXT($H115,"#,##0.00")&amp;" is now overdue on my invoice(s) to "&amp;$A115&amp;". Could you please let me know when the payment will be made? Thank you, "&amp;Settings!$B$3&amp;".")</f>
        <v/>
      </c>
    </row>
    <row r="116" spans="1:9" x14ac:dyDescent="0.3">
      <c r="A116" s="24" t="str">
        <f>IF(Clients!A115="","",Clients!A115)</f>
        <v/>
      </c>
      <c r="B116" s="25" t="str">
        <f>IF($A116="","",Clients!C115&amp;"")</f>
        <v/>
      </c>
      <c r="C116" s="26" t="str">
        <f>IF($A116="","",COUNTIFS(Projects!$B$4:$B$503,$A116,Projects!$H$4:$H$503,"In progress")+COUNTIFS(Projects!$B$4:$B$503,$A116,Projects!$H$4:$H$503,"On hold")+COUNTIFS(Projects!$B$4:$B$503,$A116,Projects!$H$4:$H$503,"Delivered"))</f>
        <v/>
      </c>
      <c r="D116" s="21" t="str">
        <f>IF($A116="","",SUMIFS(Projects!$E$4:$E$503,Projects!$B$4:$B$503,$A116,Projects!$H$4:$H$503,"&lt;&gt;Cancelled"))</f>
        <v/>
      </c>
      <c r="E116" s="21" t="str">
        <f>IF($A116="","",SUMIFS(Projects!$K$4:$K$503,Projects!$B$4:$B$503,$A116))</f>
        <v/>
      </c>
      <c r="F116" s="21" t="str">
        <f>IF($A116="","",SUMIFS(Projects!$L$4:$L$503,Projects!$B$4:$B$503,$A116))</f>
        <v/>
      </c>
      <c r="G116" s="21" t="str">
        <f>IF($A116="","",SUMIFS(Projects!$M$4:$M$503,Projects!$B$4:$B$503,$A116))</f>
        <v/>
      </c>
      <c r="H116" s="21" t="str">
        <f>IF($A116="","",SUMIFS(Projects!$M$4:$M$503,Projects!$B$4:$B$503,$A116,Projects!$P$4:$P$503,"&gt;0"))</f>
        <v/>
      </c>
      <c r="I116" s="27" t="str">
        <f>IF(OR($A116="",N($H116)&lt;=0),"","Dear "&amp;IF(Clients!$D$115&lt;&gt;"",Clients!$D$115,$A116)&amp;", I hope you are well. According to my records, "&amp;$B116&amp;" "&amp;TEXT($H116,"#,##0.00")&amp;" is now overdue on my invoice(s) to "&amp;$A116&amp;". Could you please let me know when the payment will be made? Thank you, "&amp;Settings!$B$3&amp;".")</f>
        <v/>
      </c>
    </row>
    <row r="117" spans="1:9" x14ac:dyDescent="0.3">
      <c r="A117" s="24" t="str">
        <f>IF(Clients!A116="","",Clients!A116)</f>
        <v/>
      </c>
      <c r="B117" s="25" t="str">
        <f>IF($A117="","",Clients!C116&amp;"")</f>
        <v/>
      </c>
      <c r="C117" s="26" t="str">
        <f>IF($A117="","",COUNTIFS(Projects!$B$4:$B$503,$A117,Projects!$H$4:$H$503,"In progress")+COUNTIFS(Projects!$B$4:$B$503,$A117,Projects!$H$4:$H$503,"On hold")+COUNTIFS(Projects!$B$4:$B$503,$A117,Projects!$H$4:$H$503,"Delivered"))</f>
        <v/>
      </c>
      <c r="D117" s="21" t="str">
        <f>IF($A117="","",SUMIFS(Projects!$E$4:$E$503,Projects!$B$4:$B$503,$A117,Projects!$H$4:$H$503,"&lt;&gt;Cancelled"))</f>
        <v/>
      </c>
      <c r="E117" s="21" t="str">
        <f>IF($A117="","",SUMIFS(Projects!$K$4:$K$503,Projects!$B$4:$B$503,$A117))</f>
        <v/>
      </c>
      <c r="F117" s="21" t="str">
        <f>IF($A117="","",SUMIFS(Projects!$L$4:$L$503,Projects!$B$4:$B$503,$A117))</f>
        <v/>
      </c>
      <c r="G117" s="21" t="str">
        <f>IF($A117="","",SUMIFS(Projects!$M$4:$M$503,Projects!$B$4:$B$503,$A117))</f>
        <v/>
      </c>
      <c r="H117" s="21" t="str">
        <f>IF($A117="","",SUMIFS(Projects!$M$4:$M$503,Projects!$B$4:$B$503,$A117,Projects!$P$4:$P$503,"&gt;0"))</f>
        <v/>
      </c>
      <c r="I117" s="27" t="str">
        <f>IF(OR($A117="",N($H117)&lt;=0),"","Dear "&amp;IF(Clients!$D$116&lt;&gt;"",Clients!$D$116,$A117)&amp;", I hope you are well. According to my records, "&amp;$B117&amp;" "&amp;TEXT($H117,"#,##0.00")&amp;" is now overdue on my invoice(s) to "&amp;$A117&amp;". Could you please let me know when the payment will be made? Thank you, "&amp;Settings!$B$3&amp;".")</f>
        <v/>
      </c>
    </row>
    <row r="118" spans="1:9" x14ac:dyDescent="0.3">
      <c r="A118" s="24" t="str">
        <f>IF(Clients!A117="","",Clients!A117)</f>
        <v/>
      </c>
      <c r="B118" s="25" t="str">
        <f>IF($A118="","",Clients!C117&amp;"")</f>
        <v/>
      </c>
      <c r="C118" s="26" t="str">
        <f>IF($A118="","",COUNTIFS(Projects!$B$4:$B$503,$A118,Projects!$H$4:$H$503,"In progress")+COUNTIFS(Projects!$B$4:$B$503,$A118,Projects!$H$4:$H$503,"On hold")+COUNTIFS(Projects!$B$4:$B$503,$A118,Projects!$H$4:$H$503,"Delivered"))</f>
        <v/>
      </c>
      <c r="D118" s="21" t="str">
        <f>IF($A118="","",SUMIFS(Projects!$E$4:$E$503,Projects!$B$4:$B$503,$A118,Projects!$H$4:$H$503,"&lt;&gt;Cancelled"))</f>
        <v/>
      </c>
      <c r="E118" s="21" t="str">
        <f>IF($A118="","",SUMIFS(Projects!$K$4:$K$503,Projects!$B$4:$B$503,$A118))</f>
        <v/>
      </c>
      <c r="F118" s="21" t="str">
        <f>IF($A118="","",SUMIFS(Projects!$L$4:$L$503,Projects!$B$4:$B$503,$A118))</f>
        <v/>
      </c>
      <c r="G118" s="21" t="str">
        <f>IF($A118="","",SUMIFS(Projects!$M$4:$M$503,Projects!$B$4:$B$503,$A118))</f>
        <v/>
      </c>
      <c r="H118" s="21" t="str">
        <f>IF($A118="","",SUMIFS(Projects!$M$4:$M$503,Projects!$B$4:$B$503,$A118,Projects!$P$4:$P$503,"&gt;0"))</f>
        <v/>
      </c>
      <c r="I118" s="27" t="str">
        <f>IF(OR($A118="",N($H118)&lt;=0),"","Dear "&amp;IF(Clients!$D$117&lt;&gt;"",Clients!$D$117,$A118)&amp;", I hope you are well. According to my records, "&amp;$B118&amp;" "&amp;TEXT($H118,"#,##0.00")&amp;" is now overdue on my invoice(s) to "&amp;$A118&amp;". Could you please let me know when the payment will be made? Thank you, "&amp;Settings!$B$3&amp;".")</f>
        <v/>
      </c>
    </row>
    <row r="119" spans="1:9" x14ac:dyDescent="0.3">
      <c r="A119" s="24" t="str">
        <f>IF(Clients!A118="","",Clients!A118)</f>
        <v/>
      </c>
      <c r="B119" s="25" t="str">
        <f>IF($A119="","",Clients!C118&amp;"")</f>
        <v/>
      </c>
      <c r="C119" s="26" t="str">
        <f>IF($A119="","",COUNTIFS(Projects!$B$4:$B$503,$A119,Projects!$H$4:$H$503,"In progress")+COUNTIFS(Projects!$B$4:$B$503,$A119,Projects!$H$4:$H$503,"On hold")+COUNTIFS(Projects!$B$4:$B$503,$A119,Projects!$H$4:$H$503,"Delivered"))</f>
        <v/>
      </c>
      <c r="D119" s="21" t="str">
        <f>IF($A119="","",SUMIFS(Projects!$E$4:$E$503,Projects!$B$4:$B$503,$A119,Projects!$H$4:$H$503,"&lt;&gt;Cancelled"))</f>
        <v/>
      </c>
      <c r="E119" s="21" t="str">
        <f>IF($A119="","",SUMIFS(Projects!$K$4:$K$503,Projects!$B$4:$B$503,$A119))</f>
        <v/>
      </c>
      <c r="F119" s="21" t="str">
        <f>IF($A119="","",SUMIFS(Projects!$L$4:$L$503,Projects!$B$4:$B$503,$A119))</f>
        <v/>
      </c>
      <c r="G119" s="21" t="str">
        <f>IF($A119="","",SUMIFS(Projects!$M$4:$M$503,Projects!$B$4:$B$503,$A119))</f>
        <v/>
      </c>
      <c r="H119" s="21" t="str">
        <f>IF($A119="","",SUMIFS(Projects!$M$4:$M$503,Projects!$B$4:$B$503,$A119,Projects!$P$4:$P$503,"&gt;0"))</f>
        <v/>
      </c>
      <c r="I119" s="27" t="str">
        <f>IF(OR($A119="",N($H119)&lt;=0),"","Dear "&amp;IF(Clients!$D$118&lt;&gt;"",Clients!$D$118,$A119)&amp;", I hope you are well. According to my records, "&amp;$B119&amp;" "&amp;TEXT($H119,"#,##0.00")&amp;" is now overdue on my invoice(s) to "&amp;$A119&amp;". Could you please let me know when the payment will be made? Thank you, "&amp;Settings!$B$3&amp;".")</f>
        <v/>
      </c>
    </row>
    <row r="120" spans="1:9" x14ac:dyDescent="0.3">
      <c r="A120" s="24" t="str">
        <f>IF(Clients!A119="","",Clients!A119)</f>
        <v/>
      </c>
      <c r="B120" s="25" t="str">
        <f>IF($A120="","",Clients!C119&amp;"")</f>
        <v/>
      </c>
      <c r="C120" s="26" t="str">
        <f>IF($A120="","",COUNTIFS(Projects!$B$4:$B$503,$A120,Projects!$H$4:$H$503,"In progress")+COUNTIFS(Projects!$B$4:$B$503,$A120,Projects!$H$4:$H$503,"On hold")+COUNTIFS(Projects!$B$4:$B$503,$A120,Projects!$H$4:$H$503,"Delivered"))</f>
        <v/>
      </c>
      <c r="D120" s="21" t="str">
        <f>IF($A120="","",SUMIFS(Projects!$E$4:$E$503,Projects!$B$4:$B$503,$A120,Projects!$H$4:$H$503,"&lt;&gt;Cancelled"))</f>
        <v/>
      </c>
      <c r="E120" s="21" t="str">
        <f>IF($A120="","",SUMIFS(Projects!$K$4:$K$503,Projects!$B$4:$B$503,$A120))</f>
        <v/>
      </c>
      <c r="F120" s="21" t="str">
        <f>IF($A120="","",SUMIFS(Projects!$L$4:$L$503,Projects!$B$4:$B$503,$A120))</f>
        <v/>
      </c>
      <c r="G120" s="21" t="str">
        <f>IF($A120="","",SUMIFS(Projects!$M$4:$M$503,Projects!$B$4:$B$503,$A120))</f>
        <v/>
      </c>
      <c r="H120" s="21" t="str">
        <f>IF($A120="","",SUMIFS(Projects!$M$4:$M$503,Projects!$B$4:$B$503,$A120,Projects!$P$4:$P$503,"&gt;0"))</f>
        <v/>
      </c>
      <c r="I120" s="27" t="str">
        <f>IF(OR($A120="",N($H120)&lt;=0),"","Dear "&amp;IF(Clients!$D$119&lt;&gt;"",Clients!$D$119,$A120)&amp;", I hope you are well. According to my records, "&amp;$B120&amp;" "&amp;TEXT($H120,"#,##0.00")&amp;" is now overdue on my invoice(s) to "&amp;$A120&amp;". Could you please let me know when the payment will be made? Thank you, "&amp;Settings!$B$3&amp;".")</f>
        <v/>
      </c>
    </row>
    <row r="121" spans="1:9" x14ac:dyDescent="0.3">
      <c r="A121" s="24" t="str">
        <f>IF(Clients!A120="","",Clients!A120)</f>
        <v/>
      </c>
      <c r="B121" s="25" t="str">
        <f>IF($A121="","",Clients!C120&amp;"")</f>
        <v/>
      </c>
      <c r="C121" s="26" t="str">
        <f>IF($A121="","",COUNTIFS(Projects!$B$4:$B$503,$A121,Projects!$H$4:$H$503,"In progress")+COUNTIFS(Projects!$B$4:$B$503,$A121,Projects!$H$4:$H$503,"On hold")+COUNTIFS(Projects!$B$4:$B$503,$A121,Projects!$H$4:$H$503,"Delivered"))</f>
        <v/>
      </c>
      <c r="D121" s="21" t="str">
        <f>IF($A121="","",SUMIFS(Projects!$E$4:$E$503,Projects!$B$4:$B$503,$A121,Projects!$H$4:$H$503,"&lt;&gt;Cancelled"))</f>
        <v/>
      </c>
      <c r="E121" s="21" t="str">
        <f>IF($A121="","",SUMIFS(Projects!$K$4:$K$503,Projects!$B$4:$B$503,$A121))</f>
        <v/>
      </c>
      <c r="F121" s="21" t="str">
        <f>IF($A121="","",SUMIFS(Projects!$L$4:$L$503,Projects!$B$4:$B$503,$A121))</f>
        <v/>
      </c>
      <c r="G121" s="21" t="str">
        <f>IF($A121="","",SUMIFS(Projects!$M$4:$M$503,Projects!$B$4:$B$503,$A121))</f>
        <v/>
      </c>
      <c r="H121" s="21" t="str">
        <f>IF($A121="","",SUMIFS(Projects!$M$4:$M$503,Projects!$B$4:$B$503,$A121,Projects!$P$4:$P$503,"&gt;0"))</f>
        <v/>
      </c>
      <c r="I121" s="27" t="str">
        <f>IF(OR($A121="",N($H121)&lt;=0),"","Dear "&amp;IF(Clients!$D$120&lt;&gt;"",Clients!$D$120,$A121)&amp;", I hope you are well. According to my records, "&amp;$B121&amp;" "&amp;TEXT($H121,"#,##0.00")&amp;" is now overdue on my invoice(s) to "&amp;$A121&amp;". Could you please let me know when the payment will be made? Thank you, "&amp;Settings!$B$3&amp;".")</f>
        <v/>
      </c>
    </row>
    <row r="122" spans="1:9" x14ac:dyDescent="0.3">
      <c r="A122" s="24" t="str">
        <f>IF(Clients!A121="","",Clients!A121)</f>
        <v/>
      </c>
      <c r="B122" s="25" t="str">
        <f>IF($A122="","",Clients!C121&amp;"")</f>
        <v/>
      </c>
      <c r="C122" s="26" t="str">
        <f>IF($A122="","",COUNTIFS(Projects!$B$4:$B$503,$A122,Projects!$H$4:$H$503,"In progress")+COUNTIFS(Projects!$B$4:$B$503,$A122,Projects!$H$4:$H$503,"On hold")+COUNTIFS(Projects!$B$4:$B$503,$A122,Projects!$H$4:$H$503,"Delivered"))</f>
        <v/>
      </c>
      <c r="D122" s="21" t="str">
        <f>IF($A122="","",SUMIFS(Projects!$E$4:$E$503,Projects!$B$4:$B$503,$A122,Projects!$H$4:$H$503,"&lt;&gt;Cancelled"))</f>
        <v/>
      </c>
      <c r="E122" s="21" t="str">
        <f>IF($A122="","",SUMIFS(Projects!$K$4:$K$503,Projects!$B$4:$B$503,$A122))</f>
        <v/>
      </c>
      <c r="F122" s="21" t="str">
        <f>IF($A122="","",SUMIFS(Projects!$L$4:$L$503,Projects!$B$4:$B$503,$A122))</f>
        <v/>
      </c>
      <c r="G122" s="21" t="str">
        <f>IF($A122="","",SUMIFS(Projects!$M$4:$M$503,Projects!$B$4:$B$503,$A122))</f>
        <v/>
      </c>
      <c r="H122" s="21" t="str">
        <f>IF($A122="","",SUMIFS(Projects!$M$4:$M$503,Projects!$B$4:$B$503,$A122,Projects!$P$4:$P$503,"&gt;0"))</f>
        <v/>
      </c>
      <c r="I122" s="27" t="str">
        <f>IF(OR($A122="",N($H122)&lt;=0),"","Dear "&amp;IF(Clients!$D$121&lt;&gt;"",Clients!$D$121,$A122)&amp;", I hope you are well. According to my records, "&amp;$B122&amp;" "&amp;TEXT($H122,"#,##0.00")&amp;" is now overdue on my invoice(s) to "&amp;$A122&amp;". Could you please let me know when the payment will be made? Thank you, "&amp;Settings!$B$3&amp;".")</f>
        <v/>
      </c>
    </row>
    <row r="123" spans="1:9" x14ac:dyDescent="0.3">
      <c r="A123" s="24" t="str">
        <f>IF(Clients!A122="","",Clients!A122)</f>
        <v/>
      </c>
      <c r="B123" s="25" t="str">
        <f>IF($A123="","",Clients!C122&amp;"")</f>
        <v/>
      </c>
      <c r="C123" s="26" t="str">
        <f>IF($A123="","",COUNTIFS(Projects!$B$4:$B$503,$A123,Projects!$H$4:$H$503,"In progress")+COUNTIFS(Projects!$B$4:$B$503,$A123,Projects!$H$4:$H$503,"On hold")+COUNTIFS(Projects!$B$4:$B$503,$A123,Projects!$H$4:$H$503,"Delivered"))</f>
        <v/>
      </c>
      <c r="D123" s="21" t="str">
        <f>IF($A123="","",SUMIFS(Projects!$E$4:$E$503,Projects!$B$4:$B$503,$A123,Projects!$H$4:$H$503,"&lt;&gt;Cancelled"))</f>
        <v/>
      </c>
      <c r="E123" s="21" t="str">
        <f>IF($A123="","",SUMIFS(Projects!$K$4:$K$503,Projects!$B$4:$B$503,$A123))</f>
        <v/>
      </c>
      <c r="F123" s="21" t="str">
        <f>IF($A123="","",SUMIFS(Projects!$L$4:$L$503,Projects!$B$4:$B$503,$A123))</f>
        <v/>
      </c>
      <c r="G123" s="21" t="str">
        <f>IF($A123="","",SUMIFS(Projects!$M$4:$M$503,Projects!$B$4:$B$503,$A123))</f>
        <v/>
      </c>
      <c r="H123" s="21" t="str">
        <f>IF($A123="","",SUMIFS(Projects!$M$4:$M$503,Projects!$B$4:$B$503,$A123,Projects!$P$4:$P$503,"&gt;0"))</f>
        <v/>
      </c>
      <c r="I123" s="27" t="str">
        <f>IF(OR($A123="",N($H123)&lt;=0),"","Dear "&amp;IF(Clients!$D$122&lt;&gt;"",Clients!$D$122,$A123)&amp;", I hope you are well. According to my records, "&amp;$B123&amp;" "&amp;TEXT($H123,"#,##0.00")&amp;" is now overdue on my invoice(s) to "&amp;$A123&amp;". Could you please let me know when the payment will be made? Thank you, "&amp;Settings!$B$3&amp;".")</f>
        <v/>
      </c>
    </row>
    <row r="124" spans="1:9" x14ac:dyDescent="0.3">
      <c r="A124" s="24" t="str">
        <f>IF(Clients!A123="","",Clients!A123)</f>
        <v/>
      </c>
      <c r="B124" s="25" t="str">
        <f>IF($A124="","",Clients!C123&amp;"")</f>
        <v/>
      </c>
      <c r="C124" s="26" t="str">
        <f>IF($A124="","",COUNTIFS(Projects!$B$4:$B$503,$A124,Projects!$H$4:$H$503,"In progress")+COUNTIFS(Projects!$B$4:$B$503,$A124,Projects!$H$4:$H$503,"On hold")+COUNTIFS(Projects!$B$4:$B$503,$A124,Projects!$H$4:$H$503,"Delivered"))</f>
        <v/>
      </c>
      <c r="D124" s="21" t="str">
        <f>IF($A124="","",SUMIFS(Projects!$E$4:$E$503,Projects!$B$4:$B$503,$A124,Projects!$H$4:$H$503,"&lt;&gt;Cancelled"))</f>
        <v/>
      </c>
      <c r="E124" s="21" t="str">
        <f>IF($A124="","",SUMIFS(Projects!$K$4:$K$503,Projects!$B$4:$B$503,$A124))</f>
        <v/>
      </c>
      <c r="F124" s="21" t="str">
        <f>IF($A124="","",SUMIFS(Projects!$L$4:$L$503,Projects!$B$4:$B$503,$A124))</f>
        <v/>
      </c>
      <c r="G124" s="21" t="str">
        <f>IF($A124="","",SUMIFS(Projects!$M$4:$M$503,Projects!$B$4:$B$503,$A124))</f>
        <v/>
      </c>
      <c r="H124" s="21" t="str">
        <f>IF($A124="","",SUMIFS(Projects!$M$4:$M$503,Projects!$B$4:$B$503,$A124,Projects!$P$4:$P$503,"&gt;0"))</f>
        <v/>
      </c>
      <c r="I124" s="27" t="str">
        <f>IF(OR($A124="",N($H124)&lt;=0),"","Dear "&amp;IF(Clients!$D$123&lt;&gt;"",Clients!$D$123,$A124)&amp;", I hope you are well. According to my records, "&amp;$B124&amp;" "&amp;TEXT($H124,"#,##0.00")&amp;" is now overdue on my invoice(s) to "&amp;$A124&amp;". Could you please let me know when the payment will be made? Thank you, "&amp;Settings!$B$3&amp;".")</f>
        <v/>
      </c>
    </row>
    <row r="125" spans="1:9" x14ac:dyDescent="0.3">
      <c r="A125" s="24" t="str">
        <f>IF(Clients!A124="","",Clients!A124)</f>
        <v/>
      </c>
      <c r="B125" s="25" t="str">
        <f>IF($A125="","",Clients!C124&amp;"")</f>
        <v/>
      </c>
      <c r="C125" s="26" t="str">
        <f>IF($A125="","",COUNTIFS(Projects!$B$4:$B$503,$A125,Projects!$H$4:$H$503,"In progress")+COUNTIFS(Projects!$B$4:$B$503,$A125,Projects!$H$4:$H$503,"On hold")+COUNTIFS(Projects!$B$4:$B$503,$A125,Projects!$H$4:$H$503,"Delivered"))</f>
        <v/>
      </c>
      <c r="D125" s="21" t="str">
        <f>IF($A125="","",SUMIFS(Projects!$E$4:$E$503,Projects!$B$4:$B$503,$A125,Projects!$H$4:$H$503,"&lt;&gt;Cancelled"))</f>
        <v/>
      </c>
      <c r="E125" s="21" t="str">
        <f>IF($A125="","",SUMIFS(Projects!$K$4:$K$503,Projects!$B$4:$B$503,$A125))</f>
        <v/>
      </c>
      <c r="F125" s="21" t="str">
        <f>IF($A125="","",SUMIFS(Projects!$L$4:$L$503,Projects!$B$4:$B$503,$A125))</f>
        <v/>
      </c>
      <c r="G125" s="21" t="str">
        <f>IF($A125="","",SUMIFS(Projects!$M$4:$M$503,Projects!$B$4:$B$503,$A125))</f>
        <v/>
      </c>
      <c r="H125" s="21" t="str">
        <f>IF($A125="","",SUMIFS(Projects!$M$4:$M$503,Projects!$B$4:$B$503,$A125,Projects!$P$4:$P$503,"&gt;0"))</f>
        <v/>
      </c>
      <c r="I125" s="27" t="str">
        <f>IF(OR($A125="",N($H125)&lt;=0),"","Dear "&amp;IF(Clients!$D$124&lt;&gt;"",Clients!$D$124,$A125)&amp;", I hope you are well. According to my records, "&amp;$B125&amp;" "&amp;TEXT($H125,"#,##0.00")&amp;" is now overdue on my invoice(s) to "&amp;$A125&amp;". Could you please let me know when the payment will be made? Thank you, "&amp;Settings!$B$3&amp;".")</f>
        <v/>
      </c>
    </row>
    <row r="126" spans="1:9" x14ac:dyDescent="0.3">
      <c r="A126" s="24" t="str">
        <f>IF(Clients!A125="","",Clients!A125)</f>
        <v/>
      </c>
      <c r="B126" s="25" t="str">
        <f>IF($A126="","",Clients!C125&amp;"")</f>
        <v/>
      </c>
      <c r="C126" s="26" t="str">
        <f>IF($A126="","",COUNTIFS(Projects!$B$4:$B$503,$A126,Projects!$H$4:$H$503,"In progress")+COUNTIFS(Projects!$B$4:$B$503,$A126,Projects!$H$4:$H$503,"On hold")+COUNTIFS(Projects!$B$4:$B$503,$A126,Projects!$H$4:$H$503,"Delivered"))</f>
        <v/>
      </c>
      <c r="D126" s="21" t="str">
        <f>IF($A126="","",SUMIFS(Projects!$E$4:$E$503,Projects!$B$4:$B$503,$A126,Projects!$H$4:$H$503,"&lt;&gt;Cancelled"))</f>
        <v/>
      </c>
      <c r="E126" s="21" t="str">
        <f>IF($A126="","",SUMIFS(Projects!$K$4:$K$503,Projects!$B$4:$B$503,$A126))</f>
        <v/>
      </c>
      <c r="F126" s="21" t="str">
        <f>IF($A126="","",SUMIFS(Projects!$L$4:$L$503,Projects!$B$4:$B$503,$A126))</f>
        <v/>
      </c>
      <c r="G126" s="21" t="str">
        <f>IF($A126="","",SUMIFS(Projects!$M$4:$M$503,Projects!$B$4:$B$503,$A126))</f>
        <v/>
      </c>
      <c r="H126" s="21" t="str">
        <f>IF($A126="","",SUMIFS(Projects!$M$4:$M$503,Projects!$B$4:$B$503,$A126,Projects!$P$4:$P$503,"&gt;0"))</f>
        <v/>
      </c>
      <c r="I126" s="27" t="str">
        <f>IF(OR($A126="",N($H126)&lt;=0),"","Dear "&amp;IF(Clients!$D$125&lt;&gt;"",Clients!$D$125,$A126)&amp;", I hope you are well. According to my records, "&amp;$B126&amp;" "&amp;TEXT($H126,"#,##0.00")&amp;" is now overdue on my invoice(s) to "&amp;$A126&amp;". Could you please let me know when the payment will be made? Thank you, "&amp;Settings!$B$3&amp;".")</f>
        <v/>
      </c>
    </row>
    <row r="127" spans="1:9" x14ac:dyDescent="0.3">
      <c r="A127" s="24" t="str">
        <f>IF(Clients!A126="","",Clients!A126)</f>
        <v/>
      </c>
      <c r="B127" s="25" t="str">
        <f>IF($A127="","",Clients!C126&amp;"")</f>
        <v/>
      </c>
      <c r="C127" s="26" t="str">
        <f>IF($A127="","",COUNTIFS(Projects!$B$4:$B$503,$A127,Projects!$H$4:$H$503,"In progress")+COUNTIFS(Projects!$B$4:$B$503,$A127,Projects!$H$4:$H$503,"On hold")+COUNTIFS(Projects!$B$4:$B$503,$A127,Projects!$H$4:$H$503,"Delivered"))</f>
        <v/>
      </c>
      <c r="D127" s="21" t="str">
        <f>IF($A127="","",SUMIFS(Projects!$E$4:$E$503,Projects!$B$4:$B$503,$A127,Projects!$H$4:$H$503,"&lt;&gt;Cancelled"))</f>
        <v/>
      </c>
      <c r="E127" s="21" t="str">
        <f>IF($A127="","",SUMIFS(Projects!$K$4:$K$503,Projects!$B$4:$B$503,$A127))</f>
        <v/>
      </c>
      <c r="F127" s="21" t="str">
        <f>IF($A127="","",SUMIFS(Projects!$L$4:$L$503,Projects!$B$4:$B$503,$A127))</f>
        <v/>
      </c>
      <c r="G127" s="21" t="str">
        <f>IF($A127="","",SUMIFS(Projects!$M$4:$M$503,Projects!$B$4:$B$503,$A127))</f>
        <v/>
      </c>
      <c r="H127" s="21" t="str">
        <f>IF($A127="","",SUMIFS(Projects!$M$4:$M$503,Projects!$B$4:$B$503,$A127,Projects!$P$4:$P$503,"&gt;0"))</f>
        <v/>
      </c>
      <c r="I127" s="27" t="str">
        <f>IF(OR($A127="",N($H127)&lt;=0),"","Dear "&amp;IF(Clients!$D$126&lt;&gt;"",Clients!$D$126,$A127)&amp;", I hope you are well. According to my records, "&amp;$B127&amp;" "&amp;TEXT($H127,"#,##0.00")&amp;" is now overdue on my invoice(s) to "&amp;$A127&amp;". Could you please let me know when the payment will be made? Thank you, "&amp;Settings!$B$3&amp;".")</f>
        <v/>
      </c>
    </row>
    <row r="128" spans="1:9" x14ac:dyDescent="0.3">
      <c r="A128" s="24" t="str">
        <f>IF(Clients!A127="","",Clients!A127)</f>
        <v/>
      </c>
      <c r="B128" s="25" t="str">
        <f>IF($A128="","",Clients!C127&amp;"")</f>
        <v/>
      </c>
      <c r="C128" s="26" t="str">
        <f>IF($A128="","",COUNTIFS(Projects!$B$4:$B$503,$A128,Projects!$H$4:$H$503,"In progress")+COUNTIFS(Projects!$B$4:$B$503,$A128,Projects!$H$4:$H$503,"On hold")+COUNTIFS(Projects!$B$4:$B$503,$A128,Projects!$H$4:$H$503,"Delivered"))</f>
        <v/>
      </c>
      <c r="D128" s="21" t="str">
        <f>IF($A128="","",SUMIFS(Projects!$E$4:$E$503,Projects!$B$4:$B$503,$A128,Projects!$H$4:$H$503,"&lt;&gt;Cancelled"))</f>
        <v/>
      </c>
      <c r="E128" s="21" t="str">
        <f>IF($A128="","",SUMIFS(Projects!$K$4:$K$503,Projects!$B$4:$B$503,$A128))</f>
        <v/>
      </c>
      <c r="F128" s="21" t="str">
        <f>IF($A128="","",SUMIFS(Projects!$L$4:$L$503,Projects!$B$4:$B$503,$A128))</f>
        <v/>
      </c>
      <c r="G128" s="21" t="str">
        <f>IF($A128="","",SUMIFS(Projects!$M$4:$M$503,Projects!$B$4:$B$503,$A128))</f>
        <v/>
      </c>
      <c r="H128" s="21" t="str">
        <f>IF($A128="","",SUMIFS(Projects!$M$4:$M$503,Projects!$B$4:$B$503,$A128,Projects!$P$4:$P$503,"&gt;0"))</f>
        <v/>
      </c>
      <c r="I128" s="27" t="str">
        <f>IF(OR($A128="",N($H128)&lt;=0),"","Dear "&amp;IF(Clients!$D$127&lt;&gt;"",Clients!$D$127,$A128)&amp;", I hope you are well. According to my records, "&amp;$B128&amp;" "&amp;TEXT($H128,"#,##0.00")&amp;" is now overdue on my invoice(s) to "&amp;$A128&amp;". Could you please let me know when the payment will be made? Thank you, "&amp;Settings!$B$3&amp;".")</f>
        <v/>
      </c>
    </row>
    <row r="129" spans="1:9" x14ac:dyDescent="0.3">
      <c r="A129" s="24" t="str">
        <f>IF(Clients!A128="","",Clients!A128)</f>
        <v/>
      </c>
      <c r="B129" s="25" t="str">
        <f>IF($A129="","",Clients!C128&amp;"")</f>
        <v/>
      </c>
      <c r="C129" s="26" t="str">
        <f>IF($A129="","",COUNTIFS(Projects!$B$4:$B$503,$A129,Projects!$H$4:$H$503,"In progress")+COUNTIFS(Projects!$B$4:$B$503,$A129,Projects!$H$4:$H$503,"On hold")+COUNTIFS(Projects!$B$4:$B$503,$A129,Projects!$H$4:$H$503,"Delivered"))</f>
        <v/>
      </c>
      <c r="D129" s="21" t="str">
        <f>IF($A129="","",SUMIFS(Projects!$E$4:$E$503,Projects!$B$4:$B$503,$A129,Projects!$H$4:$H$503,"&lt;&gt;Cancelled"))</f>
        <v/>
      </c>
      <c r="E129" s="21" t="str">
        <f>IF($A129="","",SUMIFS(Projects!$K$4:$K$503,Projects!$B$4:$B$503,$A129))</f>
        <v/>
      </c>
      <c r="F129" s="21" t="str">
        <f>IF($A129="","",SUMIFS(Projects!$L$4:$L$503,Projects!$B$4:$B$503,$A129))</f>
        <v/>
      </c>
      <c r="G129" s="21" t="str">
        <f>IF($A129="","",SUMIFS(Projects!$M$4:$M$503,Projects!$B$4:$B$503,$A129))</f>
        <v/>
      </c>
      <c r="H129" s="21" t="str">
        <f>IF($A129="","",SUMIFS(Projects!$M$4:$M$503,Projects!$B$4:$B$503,$A129,Projects!$P$4:$P$503,"&gt;0"))</f>
        <v/>
      </c>
      <c r="I129" s="27" t="str">
        <f>IF(OR($A129="",N($H129)&lt;=0),"","Dear "&amp;IF(Clients!$D$128&lt;&gt;"",Clients!$D$128,$A129)&amp;", I hope you are well. According to my records, "&amp;$B129&amp;" "&amp;TEXT($H129,"#,##0.00")&amp;" is now overdue on my invoice(s) to "&amp;$A129&amp;". Could you please let me know when the payment will be made? Thank you, "&amp;Settings!$B$3&amp;".")</f>
        <v/>
      </c>
    </row>
    <row r="130" spans="1:9" x14ac:dyDescent="0.3">
      <c r="A130" s="24" t="str">
        <f>IF(Clients!A129="","",Clients!A129)</f>
        <v/>
      </c>
      <c r="B130" s="25" t="str">
        <f>IF($A130="","",Clients!C129&amp;"")</f>
        <v/>
      </c>
      <c r="C130" s="26" t="str">
        <f>IF($A130="","",COUNTIFS(Projects!$B$4:$B$503,$A130,Projects!$H$4:$H$503,"In progress")+COUNTIFS(Projects!$B$4:$B$503,$A130,Projects!$H$4:$H$503,"On hold")+COUNTIFS(Projects!$B$4:$B$503,$A130,Projects!$H$4:$H$503,"Delivered"))</f>
        <v/>
      </c>
      <c r="D130" s="21" t="str">
        <f>IF($A130="","",SUMIFS(Projects!$E$4:$E$503,Projects!$B$4:$B$503,$A130,Projects!$H$4:$H$503,"&lt;&gt;Cancelled"))</f>
        <v/>
      </c>
      <c r="E130" s="21" t="str">
        <f>IF($A130="","",SUMIFS(Projects!$K$4:$K$503,Projects!$B$4:$B$503,$A130))</f>
        <v/>
      </c>
      <c r="F130" s="21" t="str">
        <f>IF($A130="","",SUMIFS(Projects!$L$4:$L$503,Projects!$B$4:$B$503,$A130))</f>
        <v/>
      </c>
      <c r="G130" s="21" t="str">
        <f>IF($A130="","",SUMIFS(Projects!$M$4:$M$503,Projects!$B$4:$B$503,$A130))</f>
        <v/>
      </c>
      <c r="H130" s="21" t="str">
        <f>IF($A130="","",SUMIFS(Projects!$M$4:$M$503,Projects!$B$4:$B$503,$A130,Projects!$P$4:$P$503,"&gt;0"))</f>
        <v/>
      </c>
      <c r="I130" s="27" t="str">
        <f>IF(OR($A130="",N($H130)&lt;=0),"","Dear "&amp;IF(Clients!$D$129&lt;&gt;"",Clients!$D$129,$A130)&amp;", I hope you are well. According to my records, "&amp;$B130&amp;" "&amp;TEXT($H130,"#,##0.00")&amp;" is now overdue on my invoice(s) to "&amp;$A130&amp;". Could you please let me know when the payment will be made? Thank you, "&amp;Settings!$B$3&amp;".")</f>
        <v/>
      </c>
    </row>
    <row r="131" spans="1:9" x14ac:dyDescent="0.3">
      <c r="A131" s="24" t="str">
        <f>IF(Clients!A130="","",Clients!A130)</f>
        <v/>
      </c>
      <c r="B131" s="25" t="str">
        <f>IF($A131="","",Clients!C130&amp;"")</f>
        <v/>
      </c>
      <c r="C131" s="26" t="str">
        <f>IF($A131="","",COUNTIFS(Projects!$B$4:$B$503,$A131,Projects!$H$4:$H$503,"In progress")+COUNTIFS(Projects!$B$4:$B$503,$A131,Projects!$H$4:$H$503,"On hold")+COUNTIFS(Projects!$B$4:$B$503,$A131,Projects!$H$4:$H$503,"Delivered"))</f>
        <v/>
      </c>
      <c r="D131" s="21" t="str">
        <f>IF($A131="","",SUMIFS(Projects!$E$4:$E$503,Projects!$B$4:$B$503,$A131,Projects!$H$4:$H$503,"&lt;&gt;Cancelled"))</f>
        <v/>
      </c>
      <c r="E131" s="21" t="str">
        <f>IF($A131="","",SUMIFS(Projects!$K$4:$K$503,Projects!$B$4:$B$503,$A131))</f>
        <v/>
      </c>
      <c r="F131" s="21" t="str">
        <f>IF($A131="","",SUMIFS(Projects!$L$4:$L$503,Projects!$B$4:$B$503,$A131))</f>
        <v/>
      </c>
      <c r="G131" s="21" t="str">
        <f>IF($A131="","",SUMIFS(Projects!$M$4:$M$503,Projects!$B$4:$B$503,$A131))</f>
        <v/>
      </c>
      <c r="H131" s="21" t="str">
        <f>IF($A131="","",SUMIFS(Projects!$M$4:$M$503,Projects!$B$4:$B$503,$A131,Projects!$P$4:$P$503,"&gt;0"))</f>
        <v/>
      </c>
      <c r="I131" s="27" t="str">
        <f>IF(OR($A131="",N($H131)&lt;=0),"","Dear "&amp;IF(Clients!$D$130&lt;&gt;"",Clients!$D$130,$A131)&amp;", I hope you are well. According to my records, "&amp;$B131&amp;" "&amp;TEXT($H131,"#,##0.00")&amp;" is now overdue on my invoice(s) to "&amp;$A131&amp;". Could you please let me know when the payment will be made? Thank you, "&amp;Settings!$B$3&amp;".")</f>
        <v/>
      </c>
    </row>
    <row r="132" spans="1:9" x14ac:dyDescent="0.3">
      <c r="A132" s="24" t="str">
        <f>IF(Clients!A131="","",Clients!A131)</f>
        <v/>
      </c>
      <c r="B132" s="25" t="str">
        <f>IF($A132="","",Clients!C131&amp;"")</f>
        <v/>
      </c>
      <c r="C132" s="26" t="str">
        <f>IF($A132="","",COUNTIFS(Projects!$B$4:$B$503,$A132,Projects!$H$4:$H$503,"In progress")+COUNTIFS(Projects!$B$4:$B$503,$A132,Projects!$H$4:$H$503,"On hold")+COUNTIFS(Projects!$B$4:$B$503,$A132,Projects!$H$4:$H$503,"Delivered"))</f>
        <v/>
      </c>
      <c r="D132" s="21" t="str">
        <f>IF($A132="","",SUMIFS(Projects!$E$4:$E$503,Projects!$B$4:$B$503,$A132,Projects!$H$4:$H$503,"&lt;&gt;Cancelled"))</f>
        <v/>
      </c>
      <c r="E132" s="21" t="str">
        <f>IF($A132="","",SUMIFS(Projects!$K$4:$K$503,Projects!$B$4:$B$503,$A132))</f>
        <v/>
      </c>
      <c r="F132" s="21" t="str">
        <f>IF($A132="","",SUMIFS(Projects!$L$4:$L$503,Projects!$B$4:$B$503,$A132))</f>
        <v/>
      </c>
      <c r="G132" s="21" t="str">
        <f>IF($A132="","",SUMIFS(Projects!$M$4:$M$503,Projects!$B$4:$B$503,$A132))</f>
        <v/>
      </c>
      <c r="H132" s="21" t="str">
        <f>IF($A132="","",SUMIFS(Projects!$M$4:$M$503,Projects!$B$4:$B$503,$A132,Projects!$P$4:$P$503,"&gt;0"))</f>
        <v/>
      </c>
      <c r="I132" s="27" t="str">
        <f>IF(OR($A132="",N($H132)&lt;=0),"","Dear "&amp;IF(Clients!$D$131&lt;&gt;"",Clients!$D$131,$A132)&amp;", I hope you are well. According to my records, "&amp;$B132&amp;" "&amp;TEXT($H132,"#,##0.00")&amp;" is now overdue on my invoice(s) to "&amp;$A132&amp;". Could you please let me know when the payment will be made? Thank you, "&amp;Settings!$B$3&amp;".")</f>
        <v/>
      </c>
    </row>
    <row r="133" spans="1:9" x14ac:dyDescent="0.3">
      <c r="A133" s="24" t="str">
        <f>IF(Clients!A132="","",Clients!A132)</f>
        <v/>
      </c>
      <c r="B133" s="25" t="str">
        <f>IF($A133="","",Clients!C132&amp;"")</f>
        <v/>
      </c>
      <c r="C133" s="26" t="str">
        <f>IF($A133="","",COUNTIFS(Projects!$B$4:$B$503,$A133,Projects!$H$4:$H$503,"In progress")+COUNTIFS(Projects!$B$4:$B$503,$A133,Projects!$H$4:$H$503,"On hold")+COUNTIFS(Projects!$B$4:$B$503,$A133,Projects!$H$4:$H$503,"Delivered"))</f>
        <v/>
      </c>
      <c r="D133" s="21" t="str">
        <f>IF($A133="","",SUMIFS(Projects!$E$4:$E$503,Projects!$B$4:$B$503,$A133,Projects!$H$4:$H$503,"&lt;&gt;Cancelled"))</f>
        <v/>
      </c>
      <c r="E133" s="21" t="str">
        <f>IF($A133="","",SUMIFS(Projects!$K$4:$K$503,Projects!$B$4:$B$503,$A133))</f>
        <v/>
      </c>
      <c r="F133" s="21" t="str">
        <f>IF($A133="","",SUMIFS(Projects!$L$4:$L$503,Projects!$B$4:$B$503,$A133))</f>
        <v/>
      </c>
      <c r="G133" s="21" t="str">
        <f>IF($A133="","",SUMIFS(Projects!$M$4:$M$503,Projects!$B$4:$B$503,$A133))</f>
        <v/>
      </c>
      <c r="H133" s="21" t="str">
        <f>IF($A133="","",SUMIFS(Projects!$M$4:$M$503,Projects!$B$4:$B$503,$A133,Projects!$P$4:$P$503,"&gt;0"))</f>
        <v/>
      </c>
      <c r="I133" s="27" t="str">
        <f>IF(OR($A133="",N($H133)&lt;=0),"","Dear "&amp;IF(Clients!$D$132&lt;&gt;"",Clients!$D$132,$A133)&amp;", I hope you are well. According to my records, "&amp;$B133&amp;" "&amp;TEXT($H133,"#,##0.00")&amp;" is now overdue on my invoice(s) to "&amp;$A133&amp;". Could you please let me know when the payment will be made? Thank you, "&amp;Settings!$B$3&amp;".")</f>
        <v/>
      </c>
    </row>
    <row r="134" spans="1:9" x14ac:dyDescent="0.3">
      <c r="A134" s="24" t="str">
        <f>IF(Clients!A133="","",Clients!A133)</f>
        <v/>
      </c>
      <c r="B134" s="25" t="str">
        <f>IF($A134="","",Clients!C133&amp;"")</f>
        <v/>
      </c>
      <c r="C134" s="26" t="str">
        <f>IF($A134="","",COUNTIFS(Projects!$B$4:$B$503,$A134,Projects!$H$4:$H$503,"In progress")+COUNTIFS(Projects!$B$4:$B$503,$A134,Projects!$H$4:$H$503,"On hold")+COUNTIFS(Projects!$B$4:$B$503,$A134,Projects!$H$4:$H$503,"Delivered"))</f>
        <v/>
      </c>
      <c r="D134" s="21" t="str">
        <f>IF($A134="","",SUMIFS(Projects!$E$4:$E$503,Projects!$B$4:$B$503,$A134,Projects!$H$4:$H$503,"&lt;&gt;Cancelled"))</f>
        <v/>
      </c>
      <c r="E134" s="21" t="str">
        <f>IF($A134="","",SUMIFS(Projects!$K$4:$K$503,Projects!$B$4:$B$503,$A134))</f>
        <v/>
      </c>
      <c r="F134" s="21" t="str">
        <f>IF($A134="","",SUMIFS(Projects!$L$4:$L$503,Projects!$B$4:$B$503,$A134))</f>
        <v/>
      </c>
      <c r="G134" s="21" t="str">
        <f>IF($A134="","",SUMIFS(Projects!$M$4:$M$503,Projects!$B$4:$B$503,$A134))</f>
        <v/>
      </c>
      <c r="H134" s="21" t="str">
        <f>IF($A134="","",SUMIFS(Projects!$M$4:$M$503,Projects!$B$4:$B$503,$A134,Projects!$P$4:$P$503,"&gt;0"))</f>
        <v/>
      </c>
      <c r="I134" s="27" t="str">
        <f>IF(OR($A134="",N($H134)&lt;=0),"","Dear "&amp;IF(Clients!$D$133&lt;&gt;"",Clients!$D$133,$A134)&amp;", I hope you are well. According to my records, "&amp;$B134&amp;" "&amp;TEXT($H134,"#,##0.00")&amp;" is now overdue on my invoice(s) to "&amp;$A134&amp;". Could you please let me know when the payment will be made? Thank you, "&amp;Settings!$B$3&amp;".")</f>
        <v/>
      </c>
    </row>
    <row r="135" spans="1:9" x14ac:dyDescent="0.3">
      <c r="A135" s="24" t="str">
        <f>IF(Clients!A134="","",Clients!A134)</f>
        <v/>
      </c>
      <c r="B135" s="25" t="str">
        <f>IF($A135="","",Clients!C134&amp;"")</f>
        <v/>
      </c>
      <c r="C135" s="26" t="str">
        <f>IF($A135="","",COUNTIFS(Projects!$B$4:$B$503,$A135,Projects!$H$4:$H$503,"In progress")+COUNTIFS(Projects!$B$4:$B$503,$A135,Projects!$H$4:$H$503,"On hold")+COUNTIFS(Projects!$B$4:$B$503,$A135,Projects!$H$4:$H$503,"Delivered"))</f>
        <v/>
      </c>
      <c r="D135" s="21" t="str">
        <f>IF($A135="","",SUMIFS(Projects!$E$4:$E$503,Projects!$B$4:$B$503,$A135,Projects!$H$4:$H$503,"&lt;&gt;Cancelled"))</f>
        <v/>
      </c>
      <c r="E135" s="21" t="str">
        <f>IF($A135="","",SUMIFS(Projects!$K$4:$K$503,Projects!$B$4:$B$503,$A135))</f>
        <v/>
      </c>
      <c r="F135" s="21" t="str">
        <f>IF($A135="","",SUMIFS(Projects!$L$4:$L$503,Projects!$B$4:$B$503,$A135))</f>
        <v/>
      </c>
      <c r="G135" s="21" t="str">
        <f>IF($A135="","",SUMIFS(Projects!$M$4:$M$503,Projects!$B$4:$B$503,$A135))</f>
        <v/>
      </c>
      <c r="H135" s="21" t="str">
        <f>IF($A135="","",SUMIFS(Projects!$M$4:$M$503,Projects!$B$4:$B$503,$A135,Projects!$P$4:$P$503,"&gt;0"))</f>
        <v/>
      </c>
      <c r="I135" s="27" t="str">
        <f>IF(OR($A135="",N($H135)&lt;=0),"","Dear "&amp;IF(Clients!$D$134&lt;&gt;"",Clients!$D$134,$A135)&amp;", I hope you are well. According to my records, "&amp;$B135&amp;" "&amp;TEXT($H135,"#,##0.00")&amp;" is now overdue on my invoice(s) to "&amp;$A135&amp;". Could you please let me know when the payment will be made? Thank you, "&amp;Settings!$B$3&amp;".")</f>
        <v/>
      </c>
    </row>
    <row r="136" spans="1:9" x14ac:dyDescent="0.3">
      <c r="A136" s="24" t="str">
        <f>IF(Clients!A135="","",Clients!A135)</f>
        <v/>
      </c>
      <c r="B136" s="25" t="str">
        <f>IF($A136="","",Clients!C135&amp;"")</f>
        <v/>
      </c>
      <c r="C136" s="26" t="str">
        <f>IF($A136="","",COUNTIFS(Projects!$B$4:$B$503,$A136,Projects!$H$4:$H$503,"In progress")+COUNTIFS(Projects!$B$4:$B$503,$A136,Projects!$H$4:$H$503,"On hold")+COUNTIFS(Projects!$B$4:$B$503,$A136,Projects!$H$4:$H$503,"Delivered"))</f>
        <v/>
      </c>
      <c r="D136" s="21" t="str">
        <f>IF($A136="","",SUMIFS(Projects!$E$4:$E$503,Projects!$B$4:$B$503,$A136,Projects!$H$4:$H$503,"&lt;&gt;Cancelled"))</f>
        <v/>
      </c>
      <c r="E136" s="21" t="str">
        <f>IF($A136="","",SUMIFS(Projects!$K$4:$K$503,Projects!$B$4:$B$503,$A136))</f>
        <v/>
      </c>
      <c r="F136" s="21" t="str">
        <f>IF($A136="","",SUMIFS(Projects!$L$4:$L$503,Projects!$B$4:$B$503,$A136))</f>
        <v/>
      </c>
      <c r="G136" s="21" t="str">
        <f>IF($A136="","",SUMIFS(Projects!$M$4:$M$503,Projects!$B$4:$B$503,$A136))</f>
        <v/>
      </c>
      <c r="H136" s="21" t="str">
        <f>IF($A136="","",SUMIFS(Projects!$M$4:$M$503,Projects!$B$4:$B$503,$A136,Projects!$P$4:$P$503,"&gt;0"))</f>
        <v/>
      </c>
      <c r="I136" s="27" t="str">
        <f>IF(OR($A136="",N($H136)&lt;=0),"","Dear "&amp;IF(Clients!$D$135&lt;&gt;"",Clients!$D$135,$A136)&amp;", I hope you are well. According to my records, "&amp;$B136&amp;" "&amp;TEXT($H136,"#,##0.00")&amp;" is now overdue on my invoice(s) to "&amp;$A136&amp;". Could you please let me know when the payment will be made? Thank you, "&amp;Settings!$B$3&amp;".")</f>
        <v/>
      </c>
    </row>
    <row r="137" spans="1:9" x14ac:dyDescent="0.3">
      <c r="A137" s="24" t="str">
        <f>IF(Clients!A136="","",Clients!A136)</f>
        <v/>
      </c>
      <c r="B137" s="25" t="str">
        <f>IF($A137="","",Clients!C136&amp;"")</f>
        <v/>
      </c>
      <c r="C137" s="26" t="str">
        <f>IF($A137="","",COUNTIFS(Projects!$B$4:$B$503,$A137,Projects!$H$4:$H$503,"In progress")+COUNTIFS(Projects!$B$4:$B$503,$A137,Projects!$H$4:$H$503,"On hold")+COUNTIFS(Projects!$B$4:$B$503,$A137,Projects!$H$4:$H$503,"Delivered"))</f>
        <v/>
      </c>
      <c r="D137" s="21" t="str">
        <f>IF($A137="","",SUMIFS(Projects!$E$4:$E$503,Projects!$B$4:$B$503,$A137,Projects!$H$4:$H$503,"&lt;&gt;Cancelled"))</f>
        <v/>
      </c>
      <c r="E137" s="21" t="str">
        <f>IF($A137="","",SUMIFS(Projects!$K$4:$K$503,Projects!$B$4:$B$503,$A137))</f>
        <v/>
      </c>
      <c r="F137" s="21" t="str">
        <f>IF($A137="","",SUMIFS(Projects!$L$4:$L$503,Projects!$B$4:$B$503,$A137))</f>
        <v/>
      </c>
      <c r="G137" s="21" t="str">
        <f>IF($A137="","",SUMIFS(Projects!$M$4:$M$503,Projects!$B$4:$B$503,$A137))</f>
        <v/>
      </c>
      <c r="H137" s="21" t="str">
        <f>IF($A137="","",SUMIFS(Projects!$M$4:$M$503,Projects!$B$4:$B$503,$A137,Projects!$P$4:$P$503,"&gt;0"))</f>
        <v/>
      </c>
      <c r="I137" s="27" t="str">
        <f>IF(OR($A137="",N($H137)&lt;=0),"","Dear "&amp;IF(Clients!$D$136&lt;&gt;"",Clients!$D$136,$A137)&amp;", I hope you are well. According to my records, "&amp;$B137&amp;" "&amp;TEXT($H137,"#,##0.00")&amp;" is now overdue on my invoice(s) to "&amp;$A137&amp;". Could you please let me know when the payment will be made? Thank you, "&amp;Settings!$B$3&amp;".")</f>
        <v/>
      </c>
    </row>
    <row r="138" spans="1:9" x14ac:dyDescent="0.3">
      <c r="A138" s="24" t="str">
        <f>IF(Clients!A137="","",Clients!A137)</f>
        <v/>
      </c>
      <c r="B138" s="25" t="str">
        <f>IF($A138="","",Clients!C137&amp;"")</f>
        <v/>
      </c>
      <c r="C138" s="26" t="str">
        <f>IF($A138="","",COUNTIFS(Projects!$B$4:$B$503,$A138,Projects!$H$4:$H$503,"In progress")+COUNTIFS(Projects!$B$4:$B$503,$A138,Projects!$H$4:$H$503,"On hold")+COUNTIFS(Projects!$B$4:$B$503,$A138,Projects!$H$4:$H$503,"Delivered"))</f>
        <v/>
      </c>
      <c r="D138" s="21" t="str">
        <f>IF($A138="","",SUMIFS(Projects!$E$4:$E$503,Projects!$B$4:$B$503,$A138,Projects!$H$4:$H$503,"&lt;&gt;Cancelled"))</f>
        <v/>
      </c>
      <c r="E138" s="21" t="str">
        <f>IF($A138="","",SUMIFS(Projects!$K$4:$K$503,Projects!$B$4:$B$503,$A138))</f>
        <v/>
      </c>
      <c r="F138" s="21" t="str">
        <f>IF($A138="","",SUMIFS(Projects!$L$4:$L$503,Projects!$B$4:$B$503,$A138))</f>
        <v/>
      </c>
      <c r="G138" s="21" t="str">
        <f>IF($A138="","",SUMIFS(Projects!$M$4:$M$503,Projects!$B$4:$B$503,$A138))</f>
        <v/>
      </c>
      <c r="H138" s="21" t="str">
        <f>IF($A138="","",SUMIFS(Projects!$M$4:$M$503,Projects!$B$4:$B$503,$A138,Projects!$P$4:$P$503,"&gt;0"))</f>
        <v/>
      </c>
      <c r="I138" s="27" t="str">
        <f>IF(OR($A138="",N($H138)&lt;=0),"","Dear "&amp;IF(Clients!$D$137&lt;&gt;"",Clients!$D$137,$A138)&amp;", I hope you are well. According to my records, "&amp;$B138&amp;" "&amp;TEXT($H138,"#,##0.00")&amp;" is now overdue on my invoice(s) to "&amp;$A138&amp;". Could you please let me know when the payment will be made? Thank you, "&amp;Settings!$B$3&amp;".")</f>
        <v/>
      </c>
    </row>
    <row r="139" spans="1:9" x14ac:dyDescent="0.3">
      <c r="A139" s="24" t="str">
        <f>IF(Clients!A138="","",Clients!A138)</f>
        <v/>
      </c>
      <c r="B139" s="25" t="str">
        <f>IF($A139="","",Clients!C138&amp;"")</f>
        <v/>
      </c>
      <c r="C139" s="26" t="str">
        <f>IF($A139="","",COUNTIFS(Projects!$B$4:$B$503,$A139,Projects!$H$4:$H$503,"In progress")+COUNTIFS(Projects!$B$4:$B$503,$A139,Projects!$H$4:$H$503,"On hold")+COUNTIFS(Projects!$B$4:$B$503,$A139,Projects!$H$4:$H$503,"Delivered"))</f>
        <v/>
      </c>
      <c r="D139" s="21" t="str">
        <f>IF($A139="","",SUMIFS(Projects!$E$4:$E$503,Projects!$B$4:$B$503,$A139,Projects!$H$4:$H$503,"&lt;&gt;Cancelled"))</f>
        <v/>
      </c>
      <c r="E139" s="21" t="str">
        <f>IF($A139="","",SUMIFS(Projects!$K$4:$K$503,Projects!$B$4:$B$503,$A139))</f>
        <v/>
      </c>
      <c r="F139" s="21" t="str">
        <f>IF($A139="","",SUMIFS(Projects!$L$4:$L$503,Projects!$B$4:$B$503,$A139))</f>
        <v/>
      </c>
      <c r="G139" s="21" t="str">
        <f>IF($A139="","",SUMIFS(Projects!$M$4:$M$503,Projects!$B$4:$B$503,$A139))</f>
        <v/>
      </c>
      <c r="H139" s="21" t="str">
        <f>IF($A139="","",SUMIFS(Projects!$M$4:$M$503,Projects!$B$4:$B$503,$A139,Projects!$P$4:$P$503,"&gt;0"))</f>
        <v/>
      </c>
      <c r="I139" s="27" t="str">
        <f>IF(OR($A139="",N($H139)&lt;=0),"","Dear "&amp;IF(Clients!$D$138&lt;&gt;"",Clients!$D$138,$A139)&amp;", I hope you are well. According to my records, "&amp;$B139&amp;" "&amp;TEXT($H139,"#,##0.00")&amp;" is now overdue on my invoice(s) to "&amp;$A139&amp;". Could you please let me know when the payment will be made? Thank you, "&amp;Settings!$B$3&amp;".")</f>
        <v/>
      </c>
    </row>
    <row r="140" spans="1:9" x14ac:dyDescent="0.3">
      <c r="A140" s="24" t="str">
        <f>IF(Clients!A139="","",Clients!A139)</f>
        <v/>
      </c>
      <c r="B140" s="25" t="str">
        <f>IF($A140="","",Clients!C139&amp;"")</f>
        <v/>
      </c>
      <c r="C140" s="26" t="str">
        <f>IF($A140="","",COUNTIFS(Projects!$B$4:$B$503,$A140,Projects!$H$4:$H$503,"In progress")+COUNTIFS(Projects!$B$4:$B$503,$A140,Projects!$H$4:$H$503,"On hold")+COUNTIFS(Projects!$B$4:$B$503,$A140,Projects!$H$4:$H$503,"Delivered"))</f>
        <v/>
      </c>
      <c r="D140" s="21" t="str">
        <f>IF($A140="","",SUMIFS(Projects!$E$4:$E$503,Projects!$B$4:$B$503,$A140,Projects!$H$4:$H$503,"&lt;&gt;Cancelled"))</f>
        <v/>
      </c>
      <c r="E140" s="21" t="str">
        <f>IF($A140="","",SUMIFS(Projects!$K$4:$K$503,Projects!$B$4:$B$503,$A140))</f>
        <v/>
      </c>
      <c r="F140" s="21" t="str">
        <f>IF($A140="","",SUMIFS(Projects!$L$4:$L$503,Projects!$B$4:$B$503,$A140))</f>
        <v/>
      </c>
      <c r="G140" s="21" t="str">
        <f>IF($A140="","",SUMIFS(Projects!$M$4:$M$503,Projects!$B$4:$B$503,$A140))</f>
        <v/>
      </c>
      <c r="H140" s="21" t="str">
        <f>IF($A140="","",SUMIFS(Projects!$M$4:$M$503,Projects!$B$4:$B$503,$A140,Projects!$P$4:$P$503,"&gt;0"))</f>
        <v/>
      </c>
      <c r="I140" s="27" t="str">
        <f>IF(OR($A140="",N($H140)&lt;=0),"","Dear "&amp;IF(Clients!$D$139&lt;&gt;"",Clients!$D$139,$A140)&amp;", I hope you are well. According to my records, "&amp;$B140&amp;" "&amp;TEXT($H140,"#,##0.00")&amp;" is now overdue on my invoice(s) to "&amp;$A140&amp;". Could you please let me know when the payment will be made? Thank you, "&amp;Settings!$B$3&amp;".")</f>
        <v/>
      </c>
    </row>
    <row r="141" spans="1:9" x14ac:dyDescent="0.3">
      <c r="A141" s="24" t="str">
        <f>IF(Clients!A140="","",Clients!A140)</f>
        <v/>
      </c>
      <c r="B141" s="25" t="str">
        <f>IF($A141="","",Clients!C140&amp;"")</f>
        <v/>
      </c>
      <c r="C141" s="26" t="str">
        <f>IF($A141="","",COUNTIFS(Projects!$B$4:$B$503,$A141,Projects!$H$4:$H$503,"In progress")+COUNTIFS(Projects!$B$4:$B$503,$A141,Projects!$H$4:$H$503,"On hold")+COUNTIFS(Projects!$B$4:$B$503,$A141,Projects!$H$4:$H$503,"Delivered"))</f>
        <v/>
      </c>
      <c r="D141" s="21" t="str">
        <f>IF($A141="","",SUMIFS(Projects!$E$4:$E$503,Projects!$B$4:$B$503,$A141,Projects!$H$4:$H$503,"&lt;&gt;Cancelled"))</f>
        <v/>
      </c>
      <c r="E141" s="21" t="str">
        <f>IF($A141="","",SUMIFS(Projects!$K$4:$K$503,Projects!$B$4:$B$503,$A141))</f>
        <v/>
      </c>
      <c r="F141" s="21" t="str">
        <f>IF($A141="","",SUMIFS(Projects!$L$4:$L$503,Projects!$B$4:$B$503,$A141))</f>
        <v/>
      </c>
      <c r="G141" s="21" t="str">
        <f>IF($A141="","",SUMIFS(Projects!$M$4:$M$503,Projects!$B$4:$B$503,$A141))</f>
        <v/>
      </c>
      <c r="H141" s="21" t="str">
        <f>IF($A141="","",SUMIFS(Projects!$M$4:$M$503,Projects!$B$4:$B$503,$A141,Projects!$P$4:$P$503,"&gt;0"))</f>
        <v/>
      </c>
      <c r="I141" s="27" t="str">
        <f>IF(OR($A141="",N($H141)&lt;=0),"","Dear "&amp;IF(Clients!$D$140&lt;&gt;"",Clients!$D$140,$A141)&amp;", I hope you are well. According to my records, "&amp;$B141&amp;" "&amp;TEXT($H141,"#,##0.00")&amp;" is now overdue on my invoice(s) to "&amp;$A141&amp;". Could you please let me know when the payment will be made? Thank you, "&amp;Settings!$B$3&amp;".")</f>
        <v/>
      </c>
    </row>
    <row r="142" spans="1:9" x14ac:dyDescent="0.3">
      <c r="A142" s="24" t="str">
        <f>IF(Clients!A141="","",Clients!A141)</f>
        <v/>
      </c>
      <c r="B142" s="25" t="str">
        <f>IF($A142="","",Clients!C141&amp;"")</f>
        <v/>
      </c>
      <c r="C142" s="26" t="str">
        <f>IF($A142="","",COUNTIFS(Projects!$B$4:$B$503,$A142,Projects!$H$4:$H$503,"In progress")+COUNTIFS(Projects!$B$4:$B$503,$A142,Projects!$H$4:$H$503,"On hold")+COUNTIFS(Projects!$B$4:$B$503,$A142,Projects!$H$4:$H$503,"Delivered"))</f>
        <v/>
      </c>
      <c r="D142" s="21" t="str">
        <f>IF($A142="","",SUMIFS(Projects!$E$4:$E$503,Projects!$B$4:$B$503,$A142,Projects!$H$4:$H$503,"&lt;&gt;Cancelled"))</f>
        <v/>
      </c>
      <c r="E142" s="21" t="str">
        <f>IF($A142="","",SUMIFS(Projects!$K$4:$K$503,Projects!$B$4:$B$503,$A142))</f>
        <v/>
      </c>
      <c r="F142" s="21" t="str">
        <f>IF($A142="","",SUMIFS(Projects!$L$4:$L$503,Projects!$B$4:$B$503,$A142))</f>
        <v/>
      </c>
      <c r="G142" s="21" t="str">
        <f>IF($A142="","",SUMIFS(Projects!$M$4:$M$503,Projects!$B$4:$B$503,$A142))</f>
        <v/>
      </c>
      <c r="H142" s="21" t="str">
        <f>IF($A142="","",SUMIFS(Projects!$M$4:$M$503,Projects!$B$4:$B$503,$A142,Projects!$P$4:$P$503,"&gt;0"))</f>
        <v/>
      </c>
      <c r="I142" s="27" t="str">
        <f>IF(OR($A142="",N($H142)&lt;=0),"","Dear "&amp;IF(Clients!$D$141&lt;&gt;"",Clients!$D$141,$A142)&amp;", I hope you are well. According to my records, "&amp;$B142&amp;" "&amp;TEXT($H142,"#,##0.00")&amp;" is now overdue on my invoice(s) to "&amp;$A142&amp;". Could you please let me know when the payment will be made? Thank you, "&amp;Settings!$B$3&amp;".")</f>
        <v/>
      </c>
    </row>
    <row r="143" spans="1:9" x14ac:dyDescent="0.3">
      <c r="A143" s="24" t="str">
        <f>IF(Clients!A142="","",Clients!A142)</f>
        <v/>
      </c>
      <c r="B143" s="25" t="str">
        <f>IF($A143="","",Clients!C142&amp;"")</f>
        <v/>
      </c>
      <c r="C143" s="26" t="str">
        <f>IF($A143="","",COUNTIFS(Projects!$B$4:$B$503,$A143,Projects!$H$4:$H$503,"In progress")+COUNTIFS(Projects!$B$4:$B$503,$A143,Projects!$H$4:$H$503,"On hold")+COUNTIFS(Projects!$B$4:$B$503,$A143,Projects!$H$4:$H$503,"Delivered"))</f>
        <v/>
      </c>
      <c r="D143" s="21" t="str">
        <f>IF($A143="","",SUMIFS(Projects!$E$4:$E$503,Projects!$B$4:$B$503,$A143,Projects!$H$4:$H$503,"&lt;&gt;Cancelled"))</f>
        <v/>
      </c>
      <c r="E143" s="21" t="str">
        <f>IF($A143="","",SUMIFS(Projects!$K$4:$K$503,Projects!$B$4:$B$503,$A143))</f>
        <v/>
      </c>
      <c r="F143" s="21" t="str">
        <f>IF($A143="","",SUMIFS(Projects!$L$4:$L$503,Projects!$B$4:$B$503,$A143))</f>
        <v/>
      </c>
      <c r="G143" s="21" t="str">
        <f>IF($A143="","",SUMIFS(Projects!$M$4:$M$503,Projects!$B$4:$B$503,$A143))</f>
        <v/>
      </c>
      <c r="H143" s="21" t="str">
        <f>IF($A143="","",SUMIFS(Projects!$M$4:$M$503,Projects!$B$4:$B$503,$A143,Projects!$P$4:$P$503,"&gt;0"))</f>
        <v/>
      </c>
      <c r="I143" s="27" t="str">
        <f>IF(OR($A143="",N($H143)&lt;=0),"","Dear "&amp;IF(Clients!$D$142&lt;&gt;"",Clients!$D$142,$A143)&amp;", I hope you are well. According to my records, "&amp;$B143&amp;" "&amp;TEXT($H143,"#,##0.00")&amp;" is now overdue on my invoice(s) to "&amp;$A143&amp;". Could you please let me know when the payment will be made? Thank you, "&amp;Settings!$B$3&amp;".")</f>
        <v/>
      </c>
    </row>
    <row r="144" spans="1:9" x14ac:dyDescent="0.3">
      <c r="A144" s="24" t="str">
        <f>IF(Clients!A143="","",Clients!A143)</f>
        <v/>
      </c>
      <c r="B144" s="25" t="str">
        <f>IF($A144="","",Clients!C143&amp;"")</f>
        <v/>
      </c>
      <c r="C144" s="26" t="str">
        <f>IF($A144="","",COUNTIFS(Projects!$B$4:$B$503,$A144,Projects!$H$4:$H$503,"In progress")+COUNTIFS(Projects!$B$4:$B$503,$A144,Projects!$H$4:$H$503,"On hold")+COUNTIFS(Projects!$B$4:$B$503,$A144,Projects!$H$4:$H$503,"Delivered"))</f>
        <v/>
      </c>
      <c r="D144" s="21" t="str">
        <f>IF($A144="","",SUMIFS(Projects!$E$4:$E$503,Projects!$B$4:$B$503,$A144,Projects!$H$4:$H$503,"&lt;&gt;Cancelled"))</f>
        <v/>
      </c>
      <c r="E144" s="21" t="str">
        <f>IF($A144="","",SUMIFS(Projects!$K$4:$K$503,Projects!$B$4:$B$503,$A144))</f>
        <v/>
      </c>
      <c r="F144" s="21" t="str">
        <f>IF($A144="","",SUMIFS(Projects!$L$4:$L$503,Projects!$B$4:$B$503,$A144))</f>
        <v/>
      </c>
      <c r="G144" s="21" t="str">
        <f>IF($A144="","",SUMIFS(Projects!$M$4:$M$503,Projects!$B$4:$B$503,$A144))</f>
        <v/>
      </c>
      <c r="H144" s="21" t="str">
        <f>IF($A144="","",SUMIFS(Projects!$M$4:$M$503,Projects!$B$4:$B$503,$A144,Projects!$P$4:$P$503,"&gt;0"))</f>
        <v/>
      </c>
      <c r="I144" s="27" t="str">
        <f>IF(OR($A144="",N($H144)&lt;=0),"","Dear "&amp;IF(Clients!$D$143&lt;&gt;"",Clients!$D$143,$A144)&amp;", I hope you are well. According to my records, "&amp;$B144&amp;" "&amp;TEXT($H144,"#,##0.00")&amp;" is now overdue on my invoice(s) to "&amp;$A144&amp;". Could you please let me know when the payment will be made? Thank you, "&amp;Settings!$B$3&amp;".")</f>
        <v/>
      </c>
    </row>
    <row r="145" spans="1:9" x14ac:dyDescent="0.3">
      <c r="A145" s="24" t="str">
        <f>IF(Clients!A144="","",Clients!A144)</f>
        <v/>
      </c>
      <c r="B145" s="25" t="str">
        <f>IF($A145="","",Clients!C144&amp;"")</f>
        <v/>
      </c>
      <c r="C145" s="26" t="str">
        <f>IF($A145="","",COUNTIFS(Projects!$B$4:$B$503,$A145,Projects!$H$4:$H$503,"In progress")+COUNTIFS(Projects!$B$4:$B$503,$A145,Projects!$H$4:$H$503,"On hold")+COUNTIFS(Projects!$B$4:$B$503,$A145,Projects!$H$4:$H$503,"Delivered"))</f>
        <v/>
      </c>
      <c r="D145" s="21" t="str">
        <f>IF($A145="","",SUMIFS(Projects!$E$4:$E$503,Projects!$B$4:$B$503,$A145,Projects!$H$4:$H$503,"&lt;&gt;Cancelled"))</f>
        <v/>
      </c>
      <c r="E145" s="21" t="str">
        <f>IF($A145="","",SUMIFS(Projects!$K$4:$K$503,Projects!$B$4:$B$503,$A145))</f>
        <v/>
      </c>
      <c r="F145" s="21" t="str">
        <f>IF($A145="","",SUMIFS(Projects!$L$4:$L$503,Projects!$B$4:$B$503,$A145))</f>
        <v/>
      </c>
      <c r="G145" s="21" t="str">
        <f>IF($A145="","",SUMIFS(Projects!$M$4:$M$503,Projects!$B$4:$B$503,$A145))</f>
        <v/>
      </c>
      <c r="H145" s="21" t="str">
        <f>IF($A145="","",SUMIFS(Projects!$M$4:$M$503,Projects!$B$4:$B$503,$A145,Projects!$P$4:$P$503,"&gt;0"))</f>
        <v/>
      </c>
      <c r="I145" s="27" t="str">
        <f>IF(OR($A145="",N($H145)&lt;=0),"","Dear "&amp;IF(Clients!$D$144&lt;&gt;"",Clients!$D$144,$A145)&amp;", I hope you are well. According to my records, "&amp;$B145&amp;" "&amp;TEXT($H145,"#,##0.00")&amp;" is now overdue on my invoice(s) to "&amp;$A145&amp;". Could you please let me know when the payment will be made? Thank you, "&amp;Settings!$B$3&amp;".")</f>
        <v/>
      </c>
    </row>
    <row r="146" spans="1:9" x14ac:dyDescent="0.3">
      <c r="A146" s="24" t="str">
        <f>IF(Clients!A145="","",Clients!A145)</f>
        <v/>
      </c>
      <c r="B146" s="25" t="str">
        <f>IF($A146="","",Clients!C145&amp;"")</f>
        <v/>
      </c>
      <c r="C146" s="26" t="str">
        <f>IF($A146="","",COUNTIFS(Projects!$B$4:$B$503,$A146,Projects!$H$4:$H$503,"In progress")+COUNTIFS(Projects!$B$4:$B$503,$A146,Projects!$H$4:$H$503,"On hold")+COUNTIFS(Projects!$B$4:$B$503,$A146,Projects!$H$4:$H$503,"Delivered"))</f>
        <v/>
      </c>
      <c r="D146" s="21" t="str">
        <f>IF($A146="","",SUMIFS(Projects!$E$4:$E$503,Projects!$B$4:$B$503,$A146,Projects!$H$4:$H$503,"&lt;&gt;Cancelled"))</f>
        <v/>
      </c>
      <c r="E146" s="21" t="str">
        <f>IF($A146="","",SUMIFS(Projects!$K$4:$K$503,Projects!$B$4:$B$503,$A146))</f>
        <v/>
      </c>
      <c r="F146" s="21" t="str">
        <f>IF($A146="","",SUMIFS(Projects!$L$4:$L$503,Projects!$B$4:$B$503,$A146))</f>
        <v/>
      </c>
      <c r="G146" s="21" t="str">
        <f>IF($A146="","",SUMIFS(Projects!$M$4:$M$503,Projects!$B$4:$B$503,$A146))</f>
        <v/>
      </c>
      <c r="H146" s="21" t="str">
        <f>IF($A146="","",SUMIFS(Projects!$M$4:$M$503,Projects!$B$4:$B$503,$A146,Projects!$P$4:$P$503,"&gt;0"))</f>
        <v/>
      </c>
      <c r="I146" s="27" t="str">
        <f>IF(OR($A146="",N($H146)&lt;=0),"","Dear "&amp;IF(Clients!$D$145&lt;&gt;"",Clients!$D$145,$A146)&amp;", I hope you are well. According to my records, "&amp;$B146&amp;" "&amp;TEXT($H146,"#,##0.00")&amp;" is now overdue on my invoice(s) to "&amp;$A146&amp;". Could you please let me know when the payment will be made? Thank you, "&amp;Settings!$B$3&amp;".")</f>
        <v/>
      </c>
    </row>
    <row r="147" spans="1:9" x14ac:dyDescent="0.3">
      <c r="A147" s="24" t="str">
        <f>IF(Clients!A146="","",Clients!A146)</f>
        <v/>
      </c>
      <c r="B147" s="25" t="str">
        <f>IF($A147="","",Clients!C146&amp;"")</f>
        <v/>
      </c>
      <c r="C147" s="26" t="str">
        <f>IF($A147="","",COUNTIFS(Projects!$B$4:$B$503,$A147,Projects!$H$4:$H$503,"In progress")+COUNTIFS(Projects!$B$4:$B$503,$A147,Projects!$H$4:$H$503,"On hold")+COUNTIFS(Projects!$B$4:$B$503,$A147,Projects!$H$4:$H$503,"Delivered"))</f>
        <v/>
      </c>
      <c r="D147" s="21" t="str">
        <f>IF($A147="","",SUMIFS(Projects!$E$4:$E$503,Projects!$B$4:$B$503,$A147,Projects!$H$4:$H$503,"&lt;&gt;Cancelled"))</f>
        <v/>
      </c>
      <c r="E147" s="21" t="str">
        <f>IF($A147="","",SUMIFS(Projects!$K$4:$K$503,Projects!$B$4:$B$503,$A147))</f>
        <v/>
      </c>
      <c r="F147" s="21" t="str">
        <f>IF($A147="","",SUMIFS(Projects!$L$4:$L$503,Projects!$B$4:$B$503,$A147))</f>
        <v/>
      </c>
      <c r="G147" s="21" t="str">
        <f>IF($A147="","",SUMIFS(Projects!$M$4:$M$503,Projects!$B$4:$B$503,$A147))</f>
        <v/>
      </c>
      <c r="H147" s="21" t="str">
        <f>IF($A147="","",SUMIFS(Projects!$M$4:$M$503,Projects!$B$4:$B$503,$A147,Projects!$P$4:$P$503,"&gt;0"))</f>
        <v/>
      </c>
      <c r="I147" s="27" t="str">
        <f>IF(OR($A147="",N($H147)&lt;=0),"","Dear "&amp;IF(Clients!$D$146&lt;&gt;"",Clients!$D$146,$A147)&amp;", I hope you are well. According to my records, "&amp;$B147&amp;" "&amp;TEXT($H147,"#,##0.00")&amp;" is now overdue on my invoice(s) to "&amp;$A147&amp;". Could you please let me know when the payment will be made? Thank you, "&amp;Settings!$B$3&amp;".")</f>
        <v/>
      </c>
    </row>
    <row r="148" spans="1:9" x14ac:dyDescent="0.3">
      <c r="A148" s="24" t="str">
        <f>IF(Clients!A147="","",Clients!A147)</f>
        <v/>
      </c>
      <c r="B148" s="25" t="str">
        <f>IF($A148="","",Clients!C147&amp;"")</f>
        <v/>
      </c>
      <c r="C148" s="26" t="str">
        <f>IF($A148="","",COUNTIFS(Projects!$B$4:$B$503,$A148,Projects!$H$4:$H$503,"In progress")+COUNTIFS(Projects!$B$4:$B$503,$A148,Projects!$H$4:$H$503,"On hold")+COUNTIFS(Projects!$B$4:$B$503,$A148,Projects!$H$4:$H$503,"Delivered"))</f>
        <v/>
      </c>
      <c r="D148" s="21" t="str">
        <f>IF($A148="","",SUMIFS(Projects!$E$4:$E$503,Projects!$B$4:$B$503,$A148,Projects!$H$4:$H$503,"&lt;&gt;Cancelled"))</f>
        <v/>
      </c>
      <c r="E148" s="21" t="str">
        <f>IF($A148="","",SUMIFS(Projects!$K$4:$K$503,Projects!$B$4:$B$503,$A148))</f>
        <v/>
      </c>
      <c r="F148" s="21" t="str">
        <f>IF($A148="","",SUMIFS(Projects!$L$4:$L$503,Projects!$B$4:$B$503,$A148))</f>
        <v/>
      </c>
      <c r="G148" s="21" t="str">
        <f>IF($A148="","",SUMIFS(Projects!$M$4:$M$503,Projects!$B$4:$B$503,$A148))</f>
        <v/>
      </c>
      <c r="H148" s="21" t="str">
        <f>IF($A148="","",SUMIFS(Projects!$M$4:$M$503,Projects!$B$4:$B$503,$A148,Projects!$P$4:$P$503,"&gt;0"))</f>
        <v/>
      </c>
      <c r="I148" s="27" t="str">
        <f>IF(OR($A148="",N($H148)&lt;=0),"","Dear "&amp;IF(Clients!$D$147&lt;&gt;"",Clients!$D$147,$A148)&amp;", I hope you are well. According to my records, "&amp;$B148&amp;" "&amp;TEXT($H148,"#,##0.00")&amp;" is now overdue on my invoice(s) to "&amp;$A148&amp;". Could you please let me know when the payment will be made? Thank you, "&amp;Settings!$B$3&amp;".")</f>
        <v/>
      </c>
    </row>
    <row r="149" spans="1:9" x14ac:dyDescent="0.3">
      <c r="A149" s="24" t="str">
        <f>IF(Clients!A148="","",Clients!A148)</f>
        <v/>
      </c>
      <c r="B149" s="25" t="str">
        <f>IF($A149="","",Clients!C148&amp;"")</f>
        <v/>
      </c>
      <c r="C149" s="26" t="str">
        <f>IF($A149="","",COUNTIFS(Projects!$B$4:$B$503,$A149,Projects!$H$4:$H$503,"In progress")+COUNTIFS(Projects!$B$4:$B$503,$A149,Projects!$H$4:$H$503,"On hold")+COUNTIFS(Projects!$B$4:$B$503,$A149,Projects!$H$4:$H$503,"Delivered"))</f>
        <v/>
      </c>
      <c r="D149" s="21" t="str">
        <f>IF($A149="","",SUMIFS(Projects!$E$4:$E$503,Projects!$B$4:$B$503,$A149,Projects!$H$4:$H$503,"&lt;&gt;Cancelled"))</f>
        <v/>
      </c>
      <c r="E149" s="21" t="str">
        <f>IF($A149="","",SUMIFS(Projects!$K$4:$K$503,Projects!$B$4:$B$503,$A149))</f>
        <v/>
      </c>
      <c r="F149" s="21" t="str">
        <f>IF($A149="","",SUMIFS(Projects!$L$4:$L$503,Projects!$B$4:$B$503,$A149))</f>
        <v/>
      </c>
      <c r="G149" s="21" t="str">
        <f>IF($A149="","",SUMIFS(Projects!$M$4:$M$503,Projects!$B$4:$B$503,$A149))</f>
        <v/>
      </c>
      <c r="H149" s="21" t="str">
        <f>IF($A149="","",SUMIFS(Projects!$M$4:$M$503,Projects!$B$4:$B$503,$A149,Projects!$P$4:$P$503,"&gt;0"))</f>
        <v/>
      </c>
      <c r="I149" s="27" t="str">
        <f>IF(OR($A149="",N($H149)&lt;=0),"","Dear "&amp;IF(Clients!$D$148&lt;&gt;"",Clients!$D$148,$A149)&amp;", I hope you are well. According to my records, "&amp;$B149&amp;" "&amp;TEXT($H149,"#,##0.00")&amp;" is now overdue on my invoice(s) to "&amp;$A149&amp;". Could you please let me know when the payment will be made? Thank you, "&amp;Settings!$B$3&amp;".")</f>
        <v/>
      </c>
    </row>
    <row r="150" spans="1:9" x14ac:dyDescent="0.3">
      <c r="A150" s="24" t="str">
        <f>IF(Clients!A149="","",Clients!A149)</f>
        <v/>
      </c>
      <c r="B150" s="25" t="str">
        <f>IF($A150="","",Clients!C149&amp;"")</f>
        <v/>
      </c>
      <c r="C150" s="26" t="str">
        <f>IF($A150="","",COUNTIFS(Projects!$B$4:$B$503,$A150,Projects!$H$4:$H$503,"In progress")+COUNTIFS(Projects!$B$4:$B$503,$A150,Projects!$H$4:$H$503,"On hold")+COUNTIFS(Projects!$B$4:$B$503,$A150,Projects!$H$4:$H$503,"Delivered"))</f>
        <v/>
      </c>
      <c r="D150" s="21" t="str">
        <f>IF($A150="","",SUMIFS(Projects!$E$4:$E$503,Projects!$B$4:$B$503,$A150,Projects!$H$4:$H$503,"&lt;&gt;Cancelled"))</f>
        <v/>
      </c>
      <c r="E150" s="21" t="str">
        <f>IF($A150="","",SUMIFS(Projects!$K$4:$K$503,Projects!$B$4:$B$503,$A150))</f>
        <v/>
      </c>
      <c r="F150" s="21" t="str">
        <f>IF($A150="","",SUMIFS(Projects!$L$4:$L$503,Projects!$B$4:$B$503,$A150))</f>
        <v/>
      </c>
      <c r="G150" s="21" t="str">
        <f>IF($A150="","",SUMIFS(Projects!$M$4:$M$503,Projects!$B$4:$B$503,$A150))</f>
        <v/>
      </c>
      <c r="H150" s="21" t="str">
        <f>IF($A150="","",SUMIFS(Projects!$M$4:$M$503,Projects!$B$4:$B$503,$A150,Projects!$P$4:$P$503,"&gt;0"))</f>
        <v/>
      </c>
      <c r="I150" s="27" t="str">
        <f>IF(OR($A150="",N($H150)&lt;=0),"","Dear "&amp;IF(Clients!$D$149&lt;&gt;"",Clients!$D$149,$A150)&amp;", I hope you are well. According to my records, "&amp;$B150&amp;" "&amp;TEXT($H150,"#,##0.00")&amp;" is now overdue on my invoice(s) to "&amp;$A150&amp;". Could you please let me know when the payment will be made? Thank you, "&amp;Settings!$B$3&amp;".")</f>
        <v/>
      </c>
    </row>
    <row r="151" spans="1:9" x14ac:dyDescent="0.3">
      <c r="A151" s="24" t="str">
        <f>IF(Clients!A150="","",Clients!A150)</f>
        <v/>
      </c>
      <c r="B151" s="25" t="str">
        <f>IF($A151="","",Clients!C150&amp;"")</f>
        <v/>
      </c>
      <c r="C151" s="26" t="str">
        <f>IF($A151="","",COUNTIFS(Projects!$B$4:$B$503,$A151,Projects!$H$4:$H$503,"In progress")+COUNTIFS(Projects!$B$4:$B$503,$A151,Projects!$H$4:$H$503,"On hold")+COUNTIFS(Projects!$B$4:$B$503,$A151,Projects!$H$4:$H$503,"Delivered"))</f>
        <v/>
      </c>
      <c r="D151" s="21" t="str">
        <f>IF($A151="","",SUMIFS(Projects!$E$4:$E$503,Projects!$B$4:$B$503,$A151,Projects!$H$4:$H$503,"&lt;&gt;Cancelled"))</f>
        <v/>
      </c>
      <c r="E151" s="21" t="str">
        <f>IF($A151="","",SUMIFS(Projects!$K$4:$K$503,Projects!$B$4:$B$503,$A151))</f>
        <v/>
      </c>
      <c r="F151" s="21" t="str">
        <f>IF($A151="","",SUMIFS(Projects!$L$4:$L$503,Projects!$B$4:$B$503,$A151))</f>
        <v/>
      </c>
      <c r="G151" s="21" t="str">
        <f>IF($A151="","",SUMIFS(Projects!$M$4:$M$503,Projects!$B$4:$B$503,$A151))</f>
        <v/>
      </c>
      <c r="H151" s="21" t="str">
        <f>IF($A151="","",SUMIFS(Projects!$M$4:$M$503,Projects!$B$4:$B$503,$A151,Projects!$P$4:$P$503,"&gt;0"))</f>
        <v/>
      </c>
      <c r="I151" s="27" t="str">
        <f>IF(OR($A151="",N($H151)&lt;=0),"","Dear "&amp;IF(Clients!$D$150&lt;&gt;"",Clients!$D$150,$A151)&amp;", I hope you are well. According to my records, "&amp;$B151&amp;" "&amp;TEXT($H151,"#,##0.00")&amp;" is now overdue on my invoice(s) to "&amp;$A151&amp;". Could you please let me know when the payment will be made? Thank you, "&amp;Settings!$B$3&amp;".")</f>
        <v/>
      </c>
    </row>
    <row r="152" spans="1:9" x14ac:dyDescent="0.3">
      <c r="A152" s="24" t="str">
        <f>IF(Clients!A151="","",Clients!A151)</f>
        <v/>
      </c>
      <c r="B152" s="25" t="str">
        <f>IF($A152="","",Clients!C151&amp;"")</f>
        <v/>
      </c>
      <c r="C152" s="26" t="str">
        <f>IF($A152="","",COUNTIFS(Projects!$B$4:$B$503,$A152,Projects!$H$4:$H$503,"In progress")+COUNTIFS(Projects!$B$4:$B$503,$A152,Projects!$H$4:$H$503,"On hold")+COUNTIFS(Projects!$B$4:$B$503,$A152,Projects!$H$4:$H$503,"Delivered"))</f>
        <v/>
      </c>
      <c r="D152" s="21" t="str">
        <f>IF($A152="","",SUMIFS(Projects!$E$4:$E$503,Projects!$B$4:$B$503,$A152,Projects!$H$4:$H$503,"&lt;&gt;Cancelled"))</f>
        <v/>
      </c>
      <c r="E152" s="21" t="str">
        <f>IF($A152="","",SUMIFS(Projects!$K$4:$K$503,Projects!$B$4:$B$503,$A152))</f>
        <v/>
      </c>
      <c r="F152" s="21" t="str">
        <f>IF($A152="","",SUMIFS(Projects!$L$4:$L$503,Projects!$B$4:$B$503,$A152))</f>
        <v/>
      </c>
      <c r="G152" s="21" t="str">
        <f>IF($A152="","",SUMIFS(Projects!$M$4:$M$503,Projects!$B$4:$B$503,$A152))</f>
        <v/>
      </c>
      <c r="H152" s="21" t="str">
        <f>IF($A152="","",SUMIFS(Projects!$M$4:$M$503,Projects!$B$4:$B$503,$A152,Projects!$P$4:$P$503,"&gt;0"))</f>
        <v/>
      </c>
      <c r="I152" s="27" t="str">
        <f>IF(OR($A152="",N($H152)&lt;=0),"","Dear "&amp;IF(Clients!$D$151&lt;&gt;"",Clients!$D$151,$A152)&amp;", I hope you are well. According to my records, "&amp;$B152&amp;" "&amp;TEXT($H152,"#,##0.00")&amp;" is now overdue on my invoice(s) to "&amp;$A152&amp;". Could you please let me know when the payment will be made? Thank you, "&amp;Settings!$B$3&amp;".")</f>
        <v/>
      </c>
    </row>
    <row r="153" spans="1:9" x14ac:dyDescent="0.3">
      <c r="A153" s="24" t="str">
        <f>IF(Clients!A152="","",Clients!A152)</f>
        <v/>
      </c>
      <c r="B153" s="25" t="str">
        <f>IF($A153="","",Clients!C152&amp;"")</f>
        <v/>
      </c>
      <c r="C153" s="26" t="str">
        <f>IF($A153="","",COUNTIFS(Projects!$B$4:$B$503,$A153,Projects!$H$4:$H$503,"In progress")+COUNTIFS(Projects!$B$4:$B$503,$A153,Projects!$H$4:$H$503,"On hold")+COUNTIFS(Projects!$B$4:$B$503,$A153,Projects!$H$4:$H$503,"Delivered"))</f>
        <v/>
      </c>
      <c r="D153" s="21" t="str">
        <f>IF($A153="","",SUMIFS(Projects!$E$4:$E$503,Projects!$B$4:$B$503,$A153,Projects!$H$4:$H$503,"&lt;&gt;Cancelled"))</f>
        <v/>
      </c>
      <c r="E153" s="21" t="str">
        <f>IF($A153="","",SUMIFS(Projects!$K$4:$K$503,Projects!$B$4:$B$503,$A153))</f>
        <v/>
      </c>
      <c r="F153" s="21" t="str">
        <f>IF($A153="","",SUMIFS(Projects!$L$4:$L$503,Projects!$B$4:$B$503,$A153))</f>
        <v/>
      </c>
      <c r="G153" s="21" t="str">
        <f>IF($A153="","",SUMIFS(Projects!$M$4:$M$503,Projects!$B$4:$B$503,$A153))</f>
        <v/>
      </c>
      <c r="H153" s="21" t="str">
        <f>IF($A153="","",SUMIFS(Projects!$M$4:$M$503,Projects!$B$4:$B$503,$A153,Projects!$P$4:$P$503,"&gt;0"))</f>
        <v/>
      </c>
      <c r="I153" s="27" t="str">
        <f>IF(OR($A153="",N($H153)&lt;=0),"","Dear "&amp;IF(Clients!$D$152&lt;&gt;"",Clients!$D$152,$A153)&amp;", I hope you are well. According to my records, "&amp;$B153&amp;" "&amp;TEXT($H153,"#,##0.00")&amp;" is now overdue on my invoice(s) to "&amp;$A153&amp;". Could you please let me know when the payment will be made? Thank you, "&amp;Settings!$B$3&amp;".")</f>
        <v/>
      </c>
    </row>
    <row r="154" spans="1:9" x14ac:dyDescent="0.3">
      <c r="A154" s="24" t="str">
        <f>IF(Clients!A153="","",Clients!A153)</f>
        <v/>
      </c>
      <c r="B154" s="25" t="str">
        <f>IF($A154="","",Clients!C153&amp;"")</f>
        <v/>
      </c>
      <c r="C154" s="26" t="str">
        <f>IF($A154="","",COUNTIFS(Projects!$B$4:$B$503,$A154,Projects!$H$4:$H$503,"In progress")+COUNTIFS(Projects!$B$4:$B$503,$A154,Projects!$H$4:$H$503,"On hold")+COUNTIFS(Projects!$B$4:$B$503,$A154,Projects!$H$4:$H$503,"Delivered"))</f>
        <v/>
      </c>
      <c r="D154" s="21" t="str">
        <f>IF($A154="","",SUMIFS(Projects!$E$4:$E$503,Projects!$B$4:$B$503,$A154,Projects!$H$4:$H$503,"&lt;&gt;Cancelled"))</f>
        <v/>
      </c>
      <c r="E154" s="21" t="str">
        <f>IF($A154="","",SUMIFS(Projects!$K$4:$K$503,Projects!$B$4:$B$503,$A154))</f>
        <v/>
      </c>
      <c r="F154" s="21" t="str">
        <f>IF($A154="","",SUMIFS(Projects!$L$4:$L$503,Projects!$B$4:$B$503,$A154))</f>
        <v/>
      </c>
      <c r="G154" s="21" t="str">
        <f>IF($A154="","",SUMIFS(Projects!$M$4:$M$503,Projects!$B$4:$B$503,$A154))</f>
        <v/>
      </c>
      <c r="H154" s="21" t="str">
        <f>IF($A154="","",SUMIFS(Projects!$M$4:$M$503,Projects!$B$4:$B$503,$A154,Projects!$P$4:$P$503,"&gt;0"))</f>
        <v/>
      </c>
      <c r="I154" s="27" t="str">
        <f>IF(OR($A154="",N($H154)&lt;=0),"","Dear "&amp;IF(Clients!$D$153&lt;&gt;"",Clients!$D$153,$A154)&amp;", I hope you are well. According to my records, "&amp;$B154&amp;" "&amp;TEXT($H154,"#,##0.00")&amp;" is now overdue on my invoice(s) to "&amp;$A154&amp;". Could you please let me know when the payment will be made? Thank you, "&amp;Settings!$B$3&amp;".")</f>
        <v/>
      </c>
    </row>
    <row r="155" spans="1:9" x14ac:dyDescent="0.3">
      <c r="A155" s="24" t="str">
        <f>IF(Clients!A154="","",Clients!A154)</f>
        <v/>
      </c>
      <c r="B155" s="25" t="str">
        <f>IF($A155="","",Clients!C154&amp;"")</f>
        <v/>
      </c>
      <c r="C155" s="26" t="str">
        <f>IF($A155="","",COUNTIFS(Projects!$B$4:$B$503,$A155,Projects!$H$4:$H$503,"In progress")+COUNTIFS(Projects!$B$4:$B$503,$A155,Projects!$H$4:$H$503,"On hold")+COUNTIFS(Projects!$B$4:$B$503,$A155,Projects!$H$4:$H$503,"Delivered"))</f>
        <v/>
      </c>
      <c r="D155" s="21" t="str">
        <f>IF($A155="","",SUMIFS(Projects!$E$4:$E$503,Projects!$B$4:$B$503,$A155,Projects!$H$4:$H$503,"&lt;&gt;Cancelled"))</f>
        <v/>
      </c>
      <c r="E155" s="21" t="str">
        <f>IF($A155="","",SUMIFS(Projects!$K$4:$K$503,Projects!$B$4:$B$503,$A155))</f>
        <v/>
      </c>
      <c r="F155" s="21" t="str">
        <f>IF($A155="","",SUMIFS(Projects!$L$4:$L$503,Projects!$B$4:$B$503,$A155))</f>
        <v/>
      </c>
      <c r="G155" s="21" t="str">
        <f>IF($A155="","",SUMIFS(Projects!$M$4:$M$503,Projects!$B$4:$B$503,$A155))</f>
        <v/>
      </c>
      <c r="H155" s="21" t="str">
        <f>IF($A155="","",SUMIFS(Projects!$M$4:$M$503,Projects!$B$4:$B$503,$A155,Projects!$P$4:$P$503,"&gt;0"))</f>
        <v/>
      </c>
      <c r="I155" s="27" t="str">
        <f>IF(OR($A155="",N($H155)&lt;=0),"","Dear "&amp;IF(Clients!$D$154&lt;&gt;"",Clients!$D$154,$A155)&amp;", I hope you are well. According to my records, "&amp;$B155&amp;" "&amp;TEXT($H155,"#,##0.00")&amp;" is now overdue on my invoice(s) to "&amp;$A155&amp;". Could you please let me know when the payment will be made? Thank you, "&amp;Settings!$B$3&amp;".")</f>
        <v/>
      </c>
    </row>
    <row r="156" spans="1:9" x14ac:dyDescent="0.3">
      <c r="A156" s="24" t="str">
        <f>IF(Clients!A155="","",Clients!A155)</f>
        <v/>
      </c>
      <c r="B156" s="25" t="str">
        <f>IF($A156="","",Clients!C155&amp;"")</f>
        <v/>
      </c>
      <c r="C156" s="26" t="str">
        <f>IF($A156="","",COUNTIFS(Projects!$B$4:$B$503,$A156,Projects!$H$4:$H$503,"In progress")+COUNTIFS(Projects!$B$4:$B$503,$A156,Projects!$H$4:$H$503,"On hold")+COUNTIFS(Projects!$B$4:$B$503,$A156,Projects!$H$4:$H$503,"Delivered"))</f>
        <v/>
      </c>
      <c r="D156" s="21" t="str">
        <f>IF($A156="","",SUMIFS(Projects!$E$4:$E$503,Projects!$B$4:$B$503,$A156,Projects!$H$4:$H$503,"&lt;&gt;Cancelled"))</f>
        <v/>
      </c>
      <c r="E156" s="21" t="str">
        <f>IF($A156="","",SUMIFS(Projects!$K$4:$K$503,Projects!$B$4:$B$503,$A156))</f>
        <v/>
      </c>
      <c r="F156" s="21" t="str">
        <f>IF($A156="","",SUMIFS(Projects!$L$4:$L$503,Projects!$B$4:$B$503,$A156))</f>
        <v/>
      </c>
      <c r="G156" s="21" t="str">
        <f>IF($A156="","",SUMIFS(Projects!$M$4:$M$503,Projects!$B$4:$B$503,$A156))</f>
        <v/>
      </c>
      <c r="H156" s="21" t="str">
        <f>IF($A156="","",SUMIFS(Projects!$M$4:$M$503,Projects!$B$4:$B$503,$A156,Projects!$P$4:$P$503,"&gt;0"))</f>
        <v/>
      </c>
      <c r="I156" s="27" t="str">
        <f>IF(OR($A156="",N($H156)&lt;=0),"","Dear "&amp;IF(Clients!$D$155&lt;&gt;"",Clients!$D$155,$A156)&amp;", I hope you are well. According to my records, "&amp;$B156&amp;" "&amp;TEXT($H156,"#,##0.00")&amp;" is now overdue on my invoice(s) to "&amp;$A156&amp;". Could you please let me know when the payment will be made? Thank you, "&amp;Settings!$B$3&amp;".")</f>
        <v/>
      </c>
    </row>
    <row r="157" spans="1:9" x14ac:dyDescent="0.3">
      <c r="A157" s="24" t="str">
        <f>IF(Clients!A156="","",Clients!A156)</f>
        <v/>
      </c>
      <c r="B157" s="25" t="str">
        <f>IF($A157="","",Clients!C156&amp;"")</f>
        <v/>
      </c>
      <c r="C157" s="26" t="str">
        <f>IF($A157="","",COUNTIFS(Projects!$B$4:$B$503,$A157,Projects!$H$4:$H$503,"In progress")+COUNTIFS(Projects!$B$4:$B$503,$A157,Projects!$H$4:$H$503,"On hold")+COUNTIFS(Projects!$B$4:$B$503,$A157,Projects!$H$4:$H$503,"Delivered"))</f>
        <v/>
      </c>
      <c r="D157" s="21" t="str">
        <f>IF($A157="","",SUMIFS(Projects!$E$4:$E$503,Projects!$B$4:$B$503,$A157,Projects!$H$4:$H$503,"&lt;&gt;Cancelled"))</f>
        <v/>
      </c>
      <c r="E157" s="21" t="str">
        <f>IF($A157="","",SUMIFS(Projects!$K$4:$K$503,Projects!$B$4:$B$503,$A157))</f>
        <v/>
      </c>
      <c r="F157" s="21" t="str">
        <f>IF($A157="","",SUMIFS(Projects!$L$4:$L$503,Projects!$B$4:$B$503,$A157))</f>
        <v/>
      </c>
      <c r="G157" s="21" t="str">
        <f>IF($A157="","",SUMIFS(Projects!$M$4:$M$503,Projects!$B$4:$B$503,$A157))</f>
        <v/>
      </c>
      <c r="H157" s="21" t="str">
        <f>IF($A157="","",SUMIFS(Projects!$M$4:$M$503,Projects!$B$4:$B$503,$A157,Projects!$P$4:$P$503,"&gt;0"))</f>
        <v/>
      </c>
      <c r="I157" s="27" t="str">
        <f>IF(OR($A157="",N($H157)&lt;=0),"","Dear "&amp;IF(Clients!$D$156&lt;&gt;"",Clients!$D$156,$A157)&amp;", I hope you are well. According to my records, "&amp;$B157&amp;" "&amp;TEXT($H157,"#,##0.00")&amp;" is now overdue on my invoice(s) to "&amp;$A157&amp;". Could you please let me know when the payment will be made? Thank you, "&amp;Settings!$B$3&amp;".")</f>
        <v/>
      </c>
    </row>
    <row r="158" spans="1:9" x14ac:dyDescent="0.3">
      <c r="A158" s="24" t="str">
        <f>IF(Clients!A157="","",Clients!A157)</f>
        <v/>
      </c>
      <c r="B158" s="25" t="str">
        <f>IF($A158="","",Clients!C157&amp;"")</f>
        <v/>
      </c>
      <c r="C158" s="26" t="str">
        <f>IF($A158="","",COUNTIFS(Projects!$B$4:$B$503,$A158,Projects!$H$4:$H$503,"In progress")+COUNTIFS(Projects!$B$4:$B$503,$A158,Projects!$H$4:$H$503,"On hold")+COUNTIFS(Projects!$B$4:$B$503,$A158,Projects!$H$4:$H$503,"Delivered"))</f>
        <v/>
      </c>
      <c r="D158" s="21" t="str">
        <f>IF($A158="","",SUMIFS(Projects!$E$4:$E$503,Projects!$B$4:$B$503,$A158,Projects!$H$4:$H$503,"&lt;&gt;Cancelled"))</f>
        <v/>
      </c>
      <c r="E158" s="21" t="str">
        <f>IF($A158="","",SUMIFS(Projects!$K$4:$K$503,Projects!$B$4:$B$503,$A158))</f>
        <v/>
      </c>
      <c r="F158" s="21" t="str">
        <f>IF($A158="","",SUMIFS(Projects!$L$4:$L$503,Projects!$B$4:$B$503,$A158))</f>
        <v/>
      </c>
      <c r="G158" s="21" t="str">
        <f>IF($A158="","",SUMIFS(Projects!$M$4:$M$503,Projects!$B$4:$B$503,$A158))</f>
        <v/>
      </c>
      <c r="H158" s="21" t="str">
        <f>IF($A158="","",SUMIFS(Projects!$M$4:$M$503,Projects!$B$4:$B$503,$A158,Projects!$P$4:$P$503,"&gt;0"))</f>
        <v/>
      </c>
      <c r="I158" s="27" t="str">
        <f>IF(OR($A158="",N($H158)&lt;=0),"","Dear "&amp;IF(Clients!$D$157&lt;&gt;"",Clients!$D$157,$A158)&amp;", I hope you are well. According to my records, "&amp;$B158&amp;" "&amp;TEXT($H158,"#,##0.00")&amp;" is now overdue on my invoice(s) to "&amp;$A158&amp;". Could you please let me know when the payment will be made? Thank you, "&amp;Settings!$B$3&amp;".")</f>
        <v/>
      </c>
    </row>
    <row r="159" spans="1:9" x14ac:dyDescent="0.3">
      <c r="A159" s="24" t="str">
        <f>IF(Clients!A158="","",Clients!A158)</f>
        <v/>
      </c>
      <c r="B159" s="25" t="str">
        <f>IF($A159="","",Clients!C158&amp;"")</f>
        <v/>
      </c>
      <c r="C159" s="26" t="str">
        <f>IF($A159="","",COUNTIFS(Projects!$B$4:$B$503,$A159,Projects!$H$4:$H$503,"In progress")+COUNTIFS(Projects!$B$4:$B$503,$A159,Projects!$H$4:$H$503,"On hold")+COUNTIFS(Projects!$B$4:$B$503,$A159,Projects!$H$4:$H$503,"Delivered"))</f>
        <v/>
      </c>
      <c r="D159" s="21" t="str">
        <f>IF($A159="","",SUMIFS(Projects!$E$4:$E$503,Projects!$B$4:$B$503,$A159,Projects!$H$4:$H$503,"&lt;&gt;Cancelled"))</f>
        <v/>
      </c>
      <c r="E159" s="21" t="str">
        <f>IF($A159="","",SUMIFS(Projects!$K$4:$K$503,Projects!$B$4:$B$503,$A159))</f>
        <v/>
      </c>
      <c r="F159" s="21" t="str">
        <f>IF($A159="","",SUMIFS(Projects!$L$4:$L$503,Projects!$B$4:$B$503,$A159))</f>
        <v/>
      </c>
      <c r="G159" s="21" t="str">
        <f>IF($A159="","",SUMIFS(Projects!$M$4:$M$503,Projects!$B$4:$B$503,$A159))</f>
        <v/>
      </c>
      <c r="H159" s="21" t="str">
        <f>IF($A159="","",SUMIFS(Projects!$M$4:$M$503,Projects!$B$4:$B$503,$A159,Projects!$P$4:$P$503,"&gt;0"))</f>
        <v/>
      </c>
      <c r="I159" s="27" t="str">
        <f>IF(OR($A159="",N($H159)&lt;=0),"","Dear "&amp;IF(Clients!$D$158&lt;&gt;"",Clients!$D$158,$A159)&amp;", I hope you are well. According to my records, "&amp;$B159&amp;" "&amp;TEXT($H159,"#,##0.00")&amp;" is now overdue on my invoice(s) to "&amp;$A159&amp;". Could you please let me know when the payment will be made? Thank you, "&amp;Settings!$B$3&amp;".")</f>
        <v/>
      </c>
    </row>
    <row r="160" spans="1:9" x14ac:dyDescent="0.3">
      <c r="A160" s="24" t="str">
        <f>IF(Clients!A159="","",Clients!A159)</f>
        <v/>
      </c>
      <c r="B160" s="25" t="str">
        <f>IF($A160="","",Clients!C159&amp;"")</f>
        <v/>
      </c>
      <c r="C160" s="26" t="str">
        <f>IF($A160="","",COUNTIFS(Projects!$B$4:$B$503,$A160,Projects!$H$4:$H$503,"In progress")+COUNTIFS(Projects!$B$4:$B$503,$A160,Projects!$H$4:$H$503,"On hold")+COUNTIFS(Projects!$B$4:$B$503,$A160,Projects!$H$4:$H$503,"Delivered"))</f>
        <v/>
      </c>
      <c r="D160" s="21" t="str">
        <f>IF($A160="","",SUMIFS(Projects!$E$4:$E$503,Projects!$B$4:$B$503,$A160,Projects!$H$4:$H$503,"&lt;&gt;Cancelled"))</f>
        <v/>
      </c>
      <c r="E160" s="21" t="str">
        <f>IF($A160="","",SUMIFS(Projects!$K$4:$K$503,Projects!$B$4:$B$503,$A160))</f>
        <v/>
      </c>
      <c r="F160" s="21" t="str">
        <f>IF($A160="","",SUMIFS(Projects!$L$4:$L$503,Projects!$B$4:$B$503,$A160))</f>
        <v/>
      </c>
      <c r="G160" s="21" t="str">
        <f>IF($A160="","",SUMIFS(Projects!$M$4:$M$503,Projects!$B$4:$B$503,$A160))</f>
        <v/>
      </c>
      <c r="H160" s="21" t="str">
        <f>IF($A160="","",SUMIFS(Projects!$M$4:$M$503,Projects!$B$4:$B$503,$A160,Projects!$P$4:$P$503,"&gt;0"))</f>
        <v/>
      </c>
      <c r="I160" s="27" t="str">
        <f>IF(OR($A160="",N($H160)&lt;=0),"","Dear "&amp;IF(Clients!$D$159&lt;&gt;"",Clients!$D$159,$A160)&amp;", I hope you are well. According to my records, "&amp;$B160&amp;" "&amp;TEXT($H160,"#,##0.00")&amp;" is now overdue on my invoice(s) to "&amp;$A160&amp;". Could you please let me know when the payment will be made? Thank you, "&amp;Settings!$B$3&amp;".")</f>
        <v/>
      </c>
    </row>
    <row r="161" spans="1:9" x14ac:dyDescent="0.3">
      <c r="A161" s="24" t="str">
        <f>IF(Clients!A160="","",Clients!A160)</f>
        <v/>
      </c>
      <c r="B161" s="25" t="str">
        <f>IF($A161="","",Clients!C160&amp;"")</f>
        <v/>
      </c>
      <c r="C161" s="26" t="str">
        <f>IF($A161="","",COUNTIFS(Projects!$B$4:$B$503,$A161,Projects!$H$4:$H$503,"In progress")+COUNTIFS(Projects!$B$4:$B$503,$A161,Projects!$H$4:$H$503,"On hold")+COUNTIFS(Projects!$B$4:$B$503,$A161,Projects!$H$4:$H$503,"Delivered"))</f>
        <v/>
      </c>
      <c r="D161" s="21" t="str">
        <f>IF($A161="","",SUMIFS(Projects!$E$4:$E$503,Projects!$B$4:$B$503,$A161,Projects!$H$4:$H$503,"&lt;&gt;Cancelled"))</f>
        <v/>
      </c>
      <c r="E161" s="21" t="str">
        <f>IF($A161="","",SUMIFS(Projects!$K$4:$K$503,Projects!$B$4:$B$503,$A161))</f>
        <v/>
      </c>
      <c r="F161" s="21" t="str">
        <f>IF($A161="","",SUMIFS(Projects!$L$4:$L$503,Projects!$B$4:$B$503,$A161))</f>
        <v/>
      </c>
      <c r="G161" s="21" t="str">
        <f>IF($A161="","",SUMIFS(Projects!$M$4:$M$503,Projects!$B$4:$B$503,$A161))</f>
        <v/>
      </c>
      <c r="H161" s="21" t="str">
        <f>IF($A161="","",SUMIFS(Projects!$M$4:$M$503,Projects!$B$4:$B$503,$A161,Projects!$P$4:$P$503,"&gt;0"))</f>
        <v/>
      </c>
      <c r="I161" s="27" t="str">
        <f>IF(OR($A161="",N($H161)&lt;=0),"","Dear "&amp;IF(Clients!$D$160&lt;&gt;"",Clients!$D$160,$A161)&amp;", I hope you are well. According to my records, "&amp;$B161&amp;" "&amp;TEXT($H161,"#,##0.00")&amp;" is now overdue on my invoice(s) to "&amp;$A161&amp;". Could you please let me know when the payment will be made? Thank you, "&amp;Settings!$B$3&amp;".")</f>
        <v/>
      </c>
    </row>
    <row r="162" spans="1:9" x14ac:dyDescent="0.3">
      <c r="A162" s="24" t="str">
        <f>IF(Clients!A161="","",Clients!A161)</f>
        <v/>
      </c>
      <c r="B162" s="25" t="str">
        <f>IF($A162="","",Clients!C161&amp;"")</f>
        <v/>
      </c>
      <c r="C162" s="26" t="str">
        <f>IF($A162="","",COUNTIFS(Projects!$B$4:$B$503,$A162,Projects!$H$4:$H$503,"In progress")+COUNTIFS(Projects!$B$4:$B$503,$A162,Projects!$H$4:$H$503,"On hold")+COUNTIFS(Projects!$B$4:$B$503,$A162,Projects!$H$4:$H$503,"Delivered"))</f>
        <v/>
      </c>
      <c r="D162" s="21" t="str">
        <f>IF($A162="","",SUMIFS(Projects!$E$4:$E$503,Projects!$B$4:$B$503,$A162,Projects!$H$4:$H$503,"&lt;&gt;Cancelled"))</f>
        <v/>
      </c>
      <c r="E162" s="21" t="str">
        <f>IF($A162="","",SUMIFS(Projects!$K$4:$K$503,Projects!$B$4:$B$503,$A162))</f>
        <v/>
      </c>
      <c r="F162" s="21" t="str">
        <f>IF($A162="","",SUMIFS(Projects!$L$4:$L$503,Projects!$B$4:$B$503,$A162))</f>
        <v/>
      </c>
      <c r="G162" s="21" t="str">
        <f>IF($A162="","",SUMIFS(Projects!$M$4:$M$503,Projects!$B$4:$B$503,$A162))</f>
        <v/>
      </c>
      <c r="H162" s="21" t="str">
        <f>IF($A162="","",SUMIFS(Projects!$M$4:$M$503,Projects!$B$4:$B$503,$A162,Projects!$P$4:$P$503,"&gt;0"))</f>
        <v/>
      </c>
      <c r="I162" s="27" t="str">
        <f>IF(OR($A162="",N($H162)&lt;=0),"","Dear "&amp;IF(Clients!$D$161&lt;&gt;"",Clients!$D$161,$A162)&amp;", I hope you are well. According to my records, "&amp;$B162&amp;" "&amp;TEXT($H162,"#,##0.00")&amp;" is now overdue on my invoice(s) to "&amp;$A162&amp;". Could you please let me know when the payment will be made? Thank you, "&amp;Settings!$B$3&amp;".")</f>
        <v/>
      </c>
    </row>
    <row r="163" spans="1:9" x14ac:dyDescent="0.3">
      <c r="A163" s="24" t="str">
        <f>IF(Clients!A162="","",Clients!A162)</f>
        <v/>
      </c>
      <c r="B163" s="25" t="str">
        <f>IF($A163="","",Clients!C162&amp;"")</f>
        <v/>
      </c>
      <c r="C163" s="26" t="str">
        <f>IF($A163="","",COUNTIFS(Projects!$B$4:$B$503,$A163,Projects!$H$4:$H$503,"In progress")+COUNTIFS(Projects!$B$4:$B$503,$A163,Projects!$H$4:$H$503,"On hold")+COUNTIFS(Projects!$B$4:$B$503,$A163,Projects!$H$4:$H$503,"Delivered"))</f>
        <v/>
      </c>
      <c r="D163" s="21" t="str">
        <f>IF($A163="","",SUMIFS(Projects!$E$4:$E$503,Projects!$B$4:$B$503,$A163,Projects!$H$4:$H$503,"&lt;&gt;Cancelled"))</f>
        <v/>
      </c>
      <c r="E163" s="21" t="str">
        <f>IF($A163="","",SUMIFS(Projects!$K$4:$K$503,Projects!$B$4:$B$503,$A163))</f>
        <v/>
      </c>
      <c r="F163" s="21" t="str">
        <f>IF($A163="","",SUMIFS(Projects!$L$4:$L$503,Projects!$B$4:$B$503,$A163))</f>
        <v/>
      </c>
      <c r="G163" s="21" t="str">
        <f>IF($A163="","",SUMIFS(Projects!$M$4:$M$503,Projects!$B$4:$B$503,$A163))</f>
        <v/>
      </c>
      <c r="H163" s="21" t="str">
        <f>IF($A163="","",SUMIFS(Projects!$M$4:$M$503,Projects!$B$4:$B$503,$A163,Projects!$P$4:$P$503,"&gt;0"))</f>
        <v/>
      </c>
      <c r="I163" s="27" t="str">
        <f>IF(OR($A163="",N($H163)&lt;=0),"","Dear "&amp;IF(Clients!$D$162&lt;&gt;"",Clients!$D$162,$A163)&amp;", I hope you are well. According to my records, "&amp;$B163&amp;" "&amp;TEXT($H163,"#,##0.00")&amp;" is now overdue on my invoice(s) to "&amp;$A163&amp;". Could you please let me know when the payment will be made? Thank you, "&amp;Settings!$B$3&amp;".")</f>
        <v/>
      </c>
    </row>
    <row r="164" spans="1:9" x14ac:dyDescent="0.3">
      <c r="A164" s="24" t="str">
        <f>IF(Clients!A163="","",Clients!A163)</f>
        <v/>
      </c>
      <c r="B164" s="25" t="str">
        <f>IF($A164="","",Clients!C163&amp;"")</f>
        <v/>
      </c>
      <c r="C164" s="26" t="str">
        <f>IF($A164="","",COUNTIFS(Projects!$B$4:$B$503,$A164,Projects!$H$4:$H$503,"In progress")+COUNTIFS(Projects!$B$4:$B$503,$A164,Projects!$H$4:$H$503,"On hold")+COUNTIFS(Projects!$B$4:$B$503,$A164,Projects!$H$4:$H$503,"Delivered"))</f>
        <v/>
      </c>
      <c r="D164" s="21" t="str">
        <f>IF($A164="","",SUMIFS(Projects!$E$4:$E$503,Projects!$B$4:$B$503,$A164,Projects!$H$4:$H$503,"&lt;&gt;Cancelled"))</f>
        <v/>
      </c>
      <c r="E164" s="21" t="str">
        <f>IF($A164="","",SUMIFS(Projects!$K$4:$K$503,Projects!$B$4:$B$503,$A164))</f>
        <v/>
      </c>
      <c r="F164" s="21" t="str">
        <f>IF($A164="","",SUMIFS(Projects!$L$4:$L$503,Projects!$B$4:$B$503,$A164))</f>
        <v/>
      </c>
      <c r="G164" s="21" t="str">
        <f>IF($A164="","",SUMIFS(Projects!$M$4:$M$503,Projects!$B$4:$B$503,$A164))</f>
        <v/>
      </c>
      <c r="H164" s="21" t="str">
        <f>IF($A164="","",SUMIFS(Projects!$M$4:$M$503,Projects!$B$4:$B$503,$A164,Projects!$P$4:$P$503,"&gt;0"))</f>
        <v/>
      </c>
      <c r="I164" s="27" t="str">
        <f>IF(OR($A164="",N($H164)&lt;=0),"","Dear "&amp;IF(Clients!$D$163&lt;&gt;"",Clients!$D$163,$A164)&amp;", I hope you are well. According to my records, "&amp;$B164&amp;" "&amp;TEXT($H164,"#,##0.00")&amp;" is now overdue on my invoice(s) to "&amp;$A164&amp;". Could you please let me know when the payment will be made? Thank you, "&amp;Settings!$B$3&amp;".")</f>
        <v/>
      </c>
    </row>
    <row r="165" spans="1:9" x14ac:dyDescent="0.3">
      <c r="A165" s="24" t="str">
        <f>IF(Clients!A164="","",Clients!A164)</f>
        <v/>
      </c>
      <c r="B165" s="25" t="str">
        <f>IF($A165="","",Clients!C164&amp;"")</f>
        <v/>
      </c>
      <c r="C165" s="26" t="str">
        <f>IF($A165="","",COUNTIFS(Projects!$B$4:$B$503,$A165,Projects!$H$4:$H$503,"In progress")+COUNTIFS(Projects!$B$4:$B$503,$A165,Projects!$H$4:$H$503,"On hold")+COUNTIFS(Projects!$B$4:$B$503,$A165,Projects!$H$4:$H$503,"Delivered"))</f>
        <v/>
      </c>
      <c r="D165" s="21" t="str">
        <f>IF($A165="","",SUMIFS(Projects!$E$4:$E$503,Projects!$B$4:$B$503,$A165,Projects!$H$4:$H$503,"&lt;&gt;Cancelled"))</f>
        <v/>
      </c>
      <c r="E165" s="21" t="str">
        <f>IF($A165="","",SUMIFS(Projects!$K$4:$K$503,Projects!$B$4:$B$503,$A165))</f>
        <v/>
      </c>
      <c r="F165" s="21" t="str">
        <f>IF($A165="","",SUMIFS(Projects!$L$4:$L$503,Projects!$B$4:$B$503,$A165))</f>
        <v/>
      </c>
      <c r="G165" s="21" t="str">
        <f>IF($A165="","",SUMIFS(Projects!$M$4:$M$503,Projects!$B$4:$B$503,$A165))</f>
        <v/>
      </c>
      <c r="H165" s="21" t="str">
        <f>IF($A165="","",SUMIFS(Projects!$M$4:$M$503,Projects!$B$4:$B$503,$A165,Projects!$P$4:$P$503,"&gt;0"))</f>
        <v/>
      </c>
      <c r="I165" s="27" t="str">
        <f>IF(OR($A165="",N($H165)&lt;=0),"","Dear "&amp;IF(Clients!$D$164&lt;&gt;"",Clients!$D$164,$A165)&amp;", I hope you are well. According to my records, "&amp;$B165&amp;" "&amp;TEXT($H165,"#,##0.00")&amp;" is now overdue on my invoice(s) to "&amp;$A165&amp;". Could you please let me know when the payment will be made? Thank you, "&amp;Settings!$B$3&amp;".")</f>
        <v/>
      </c>
    </row>
    <row r="166" spans="1:9" x14ac:dyDescent="0.3">
      <c r="A166" s="24" t="str">
        <f>IF(Clients!A165="","",Clients!A165)</f>
        <v/>
      </c>
      <c r="B166" s="25" t="str">
        <f>IF($A166="","",Clients!C165&amp;"")</f>
        <v/>
      </c>
      <c r="C166" s="26" t="str">
        <f>IF($A166="","",COUNTIFS(Projects!$B$4:$B$503,$A166,Projects!$H$4:$H$503,"In progress")+COUNTIFS(Projects!$B$4:$B$503,$A166,Projects!$H$4:$H$503,"On hold")+COUNTIFS(Projects!$B$4:$B$503,$A166,Projects!$H$4:$H$503,"Delivered"))</f>
        <v/>
      </c>
      <c r="D166" s="21" t="str">
        <f>IF($A166="","",SUMIFS(Projects!$E$4:$E$503,Projects!$B$4:$B$503,$A166,Projects!$H$4:$H$503,"&lt;&gt;Cancelled"))</f>
        <v/>
      </c>
      <c r="E166" s="21" t="str">
        <f>IF($A166="","",SUMIFS(Projects!$K$4:$K$503,Projects!$B$4:$B$503,$A166))</f>
        <v/>
      </c>
      <c r="F166" s="21" t="str">
        <f>IF($A166="","",SUMIFS(Projects!$L$4:$L$503,Projects!$B$4:$B$503,$A166))</f>
        <v/>
      </c>
      <c r="G166" s="21" t="str">
        <f>IF($A166="","",SUMIFS(Projects!$M$4:$M$503,Projects!$B$4:$B$503,$A166))</f>
        <v/>
      </c>
      <c r="H166" s="21" t="str">
        <f>IF($A166="","",SUMIFS(Projects!$M$4:$M$503,Projects!$B$4:$B$503,$A166,Projects!$P$4:$P$503,"&gt;0"))</f>
        <v/>
      </c>
      <c r="I166" s="27" t="str">
        <f>IF(OR($A166="",N($H166)&lt;=0),"","Dear "&amp;IF(Clients!$D$165&lt;&gt;"",Clients!$D$165,$A166)&amp;", I hope you are well. According to my records, "&amp;$B166&amp;" "&amp;TEXT($H166,"#,##0.00")&amp;" is now overdue on my invoice(s) to "&amp;$A166&amp;". Could you please let me know when the payment will be made? Thank you, "&amp;Settings!$B$3&amp;".")</f>
        <v/>
      </c>
    </row>
    <row r="167" spans="1:9" x14ac:dyDescent="0.3">
      <c r="A167" s="24" t="str">
        <f>IF(Clients!A166="","",Clients!A166)</f>
        <v/>
      </c>
      <c r="B167" s="25" t="str">
        <f>IF($A167="","",Clients!C166&amp;"")</f>
        <v/>
      </c>
      <c r="C167" s="26" t="str">
        <f>IF($A167="","",COUNTIFS(Projects!$B$4:$B$503,$A167,Projects!$H$4:$H$503,"In progress")+COUNTIFS(Projects!$B$4:$B$503,$A167,Projects!$H$4:$H$503,"On hold")+COUNTIFS(Projects!$B$4:$B$503,$A167,Projects!$H$4:$H$503,"Delivered"))</f>
        <v/>
      </c>
      <c r="D167" s="21" t="str">
        <f>IF($A167="","",SUMIFS(Projects!$E$4:$E$503,Projects!$B$4:$B$503,$A167,Projects!$H$4:$H$503,"&lt;&gt;Cancelled"))</f>
        <v/>
      </c>
      <c r="E167" s="21" t="str">
        <f>IF($A167="","",SUMIFS(Projects!$K$4:$K$503,Projects!$B$4:$B$503,$A167))</f>
        <v/>
      </c>
      <c r="F167" s="21" t="str">
        <f>IF($A167="","",SUMIFS(Projects!$L$4:$L$503,Projects!$B$4:$B$503,$A167))</f>
        <v/>
      </c>
      <c r="G167" s="21" t="str">
        <f>IF($A167="","",SUMIFS(Projects!$M$4:$M$503,Projects!$B$4:$B$503,$A167))</f>
        <v/>
      </c>
      <c r="H167" s="21" t="str">
        <f>IF($A167="","",SUMIFS(Projects!$M$4:$M$503,Projects!$B$4:$B$503,$A167,Projects!$P$4:$P$503,"&gt;0"))</f>
        <v/>
      </c>
      <c r="I167" s="27" t="str">
        <f>IF(OR($A167="",N($H167)&lt;=0),"","Dear "&amp;IF(Clients!$D$166&lt;&gt;"",Clients!$D$166,$A167)&amp;", I hope you are well. According to my records, "&amp;$B167&amp;" "&amp;TEXT($H167,"#,##0.00")&amp;" is now overdue on my invoice(s) to "&amp;$A167&amp;". Could you please let me know when the payment will be made? Thank you, "&amp;Settings!$B$3&amp;".")</f>
        <v/>
      </c>
    </row>
    <row r="168" spans="1:9" x14ac:dyDescent="0.3">
      <c r="A168" s="24" t="str">
        <f>IF(Clients!A167="","",Clients!A167)</f>
        <v/>
      </c>
      <c r="B168" s="25" t="str">
        <f>IF($A168="","",Clients!C167&amp;"")</f>
        <v/>
      </c>
      <c r="C168" s="26" t="str">
        <f>IF($A168="","",COUNTIFS(Projects!$B$4:$B$503,$A168,Projects!$H$4:$H$503,"In progress")+COUNTIFS(Projects!$B$4:$B$503,$A168,Projects!$H$4:$H$503,"On hold")+COUNTIFS(Projects!$B$4:$B$503,$A168,Projects!$H$4:$H$503,"Delivered"))</f>
        <v/>
      </c>
      <c r="D168" s="21" t="str">
        <f>IF($A168="","",SUMIFS(Projects!$E$4:$E$503,Projects!$B$4:$B$503,$A168,Projects!$H$4:$H$503,"&lt;&gt;Cancelled"))</f>
        <v/>
      </c>
      <c r="E168" s="21" t="str">
        <f>IF($A168="","",SUMIFS(Projects!$K$4:$K$503,Projects!$B$4:$B$503,$A168))</f>
        <v/>
      </c>
      <c r="F168" s="21" t="str">
        <f>IF($A168="","",SUMIFS(Projects!$L$4:$L$503,Projects!$B$4:$B$503,$A168))</f>
        <v/>
      </c>
      <c r="G168" s="21" t="str">
        <f>IF($A168="","",SUMIFS(Projects!$M$4:$M$503,Projects!$B$4:$B$503,$A168))</f>
        <v/>
      </c>
      <c r="H168" s="21" t="str">
        <f>IF($A168="","",SUMIFS(Projects!$M$4:$M$503,Projects!$B$4:$B$503,$A168,Projects!$P$4:$P$503,"&gt;0"))</f>
        <v/>
      </c>
      <c r="I168" s="27" t="str">
        <f>IF(OR($A168="",N($H168)&lt;=0),"","Dear "&amp;IF(Clients!$D$167&lt;&gt;"",Clients!$D$167,$A168)&amp;", I hope you are well. According to my records, "&amp;$B168&amp;" "&amp;TEXT($H168,"#,##0.00")&amp;" is now overdue on my invoice(s) to "&amp;$A168&amp;". Could you please let me know when the payment will be made? Thank you, "&amp;Settings!$B$3&amp;".")</f>
        <v/>
      </c>
    </row>
    <row r="169" spans="1:9" x14ac:dyDescent="0.3">
      <c r="A169" s="24" t="str">
        <f>IF(Clients!A168="","",Clients!A168)</f>
        <v/>
      </c>
      <c r="B169" s="25" t="str">
        <f>IF($A169="","",Clients!C168&amp;"")</f>
        <v/>
      </c>
      <c r="C169" s="26" t="str">
        <f>IF($A169="","",COUNTIFS(Projects!$B$4:$B$503,$A169,Projects!$H$4:$H$503,"In progress")+COUNTIFS(Projects!$B$4:$B$503,$A169,Projects!$H$4:$H$503,"On hold")+COUNTIFS(Projects!$B$4:$B$503,$A169,Projects!$H$4:$H$503,"Delivered"))</f>
        <v/>
      </c>
      <c r="D169" s="21" t="str">
        <f>IF($A169="","",SUMIFS(Projects!$E$4:$E$503,Projects!$B$4:$B$503,$A169,Projects!$H$4:$H$503,"&lt;&gt;Cancelled"))</f>
        <v/>
      </c>
      <c r="E169" s="21" t="str">
        <f>IF($A169="","",SUMIFS(Projects!$K$4:$K$503,Projects!$B$4:$B$503,$A169))</f>
        <v/>
      </c>
      <c r="F169" s="21" t="str">
        <f>IF($A169="","",SUMIFS(Projects!$L$4:$L$503,Projects!$B$4:$B$503,$A169))</f>
        <v/>
      </c>
      <c r="G169" s="21" t="str">
        <f>IF($A169="","",SUMIFS(Projects!$M$4:$M$503,Projects!$B$4:$B$503,$A169))</f>
        <v/>
      </c>
      <c r="H169" s="21" t="str">
        <f>IF($A169="","",SUMIFS(Projects!$M$4:$M$503,Projects!$B$4:$B$503,$A169,Projects!$P$4:$P$503,"&gt;0"))</f>
        <v/>
      </c>
      <c r="I169" s="27" t="str">
        <f>IF(OR($A169="",N($H169)&lt;=0),"","Dear "&amp;IF(Clients!$D$168&lt;&gt;"",Clients!$D$168,$A169)&amp;", I hope you are well. According to my records, "&amp;$B169&amp;" "&amp;TEXT($H169,"#,##0.00")&amp;" is now overdue on my invoice(s) to "&amp;$A169&amp;". Could you please let me know when the payment will be made? Thank you, "&amp;Settings!$B$3&amp;".")</f>
        <v/>
      </c>
    </row>
    <row r="170" spans="1:9" x14ac:dyDescent="0.3">
      <c r="A170" s="24" t="str">
        <f>IF(Clients!A169="","",Clients!A169)</f>
        <v/>
      </c>
      <c r="B170" s="25" t="str">
        <f>IF($A170="","",Clients!C169&amp;"")</f>
        <v/>
      </c>
      <c r="C170" s="26" t="str">
        <f>IF($A170="","",COUNTIFS(Projects!$B$4:$B$503,$A170,Projects!$H$4:$H$503,"In progress")+COUNTIFS(Projects!$B$4:$B$503,$A170,Projects!$H$4:$H$503,"On hold")+COUNTIFS(Projects!$B$4:$B$503,$A170,Projects!$H$4:$H$503,"Delivered"))</f>
        <v/>
      </c>
      <c r="D170" s="21" t="str">
        <f>IF($A170="","",SUMIFS(Projects!$E$4:$E$503,Projects!$B$4:$B$503,$A170,Projects!$H$4:$H$503,"&lt;&gt;Cancelled"))</f>
        <v/>
      </c>
      <c r="E170" s="21" t="str">
        <f>IF($A170="","",SUMIFS(Projects!$K$4:$K$503,Projects!$B$4:$B$503,$A170))</f>
        <v/>
      </c>
      <c r="F170" s="21" t="str">
        <f>IF($A170="","",SUMIFS(Projects!$L$4:$L$503,Projects!$B$4:$B$503,$A170))</f>
        <v/>
      </c>
      <c r="G170" s="21" t="str">
        <f>IF($A170="","",SUMIFS(Projects!$M$4:$M$503,Projects!$B$4:$B$503,$A170))</f>
        <v/>
      </c>
      <c r="H170" s="21" t="str">
        <f>IF($A170="","",SUMIFS(Projects!$M$4:$M$503,Projects!$B$4:$B$503,$A170,Projects!$P$4:$P$503,"&gt;0"))</f>
        <v/>
      </c>
      <c r="I170" s="27" t="str">
        <f>IF(OR($A170="",N($H170)&lt;=0),"","Dear "&amp;IF(Clients!$D$169&lt;&gt;"",Clients!$D$169,$A170)&amp;", I hope you are well. According to my records, "&amp;$B170&amp;" "&amp;TEXT($H170,"#,##0.00")&amp;" is now overdue on my invoice(s) to "&amp;$A170&amp;". Could you please let me know when the payment will be made? Thank you, "&amp;Settings!$B$3&amp;".")</f>
        <v/>
      </c>
    </row>
    <row r="171" spans="1:9" x14ac:dyDescent="0.3">
      <c r="A171" s="24" t="str">
        <f>IF(Clients!A170="","",Clients!A170)</f>
        <v/>
      </c>
      <c r="B171" s="25" t="str">
        <f>IF($A171="","",Clients!C170&amp;"")</f>
        <v/>
      </c>
      <c r="C171" s="26" t="str">
        <f>IF($A171="","",COUNTIFS(Projects!$B$4:$B$503,$A171,Projects!$H$4:$H$503,"In progress")+COUNTIFS(Projects!$B$4:$B$503,$A171,Projects!$H$4:$H$503,"On hold")+COUNTIFS(Projects!$B$4:$B$503,$A171,Projects!$H$4:$H$503,"Delivered"))</f>
        <v/>
      </c>
      <c r="D171" s="21" t="str">
        <f>IF($A171="","",SUMIFS(Projects!$E$4:$E$503,Projects!$B$4:$B$503,$A171,Projects!$H$4:$H$503,"&lt;&gt;Cancelled"))</f>
        <v/>
      </c>
      <c r="E171" s="21" t="str">
        <f>IF($A171="","",SUMIFS(Projects!$K$4:$K$503,Projects!$B$4:$B$503,$A171))</f>
        <v/>
      </c>
      <c r="F171" s="21" t="str">
        <f>IF($A171="","",SUMIFS(Projects!$L$4:$L$503,Projects!$B$4:$B$503,$A171))</f>
        <v/>
      </c>
      <c r="G171" s="21" t="str">
        <f>IF($A171="","",SUMIFS(Projects!$M$4:$M$503,Projects!$B$4:$B$503,$A171))</f>
        <v/>
      </c>
      <c r="H171" s="21" t="str">
        <f>IF($A171="","",SUMIFS(Projects!$M$4:$M$503,Projects!$B$4:$B$503,$A171,Projects!$P$4:$P$503,"&gt;0"))</f>
        <v/>
      </c>
      <c r="I171" s="27" t="str">
        <f>IF(OR($A171="",N($H171)&lt;=0),"","Dear "&amp;IF(Clients!$D$170&lt;&gt;"",Clients!$D$170,$A171)&amp;", I hope you are well. According to my records, "&amp;$B171&amp;" "&amp;TEXT($H171,"#,##0.00")&amp;" is now overdue on my invoice(s) to "&amp;$A171&amp;". Could you please let me know when the payment will be made? Thank you, "&amp;Settings!$B$3&amp;".")</f>
        <v/>
      </c>
    </row>
    <row r="172" spans="1:9" x14ac:dyDescent="0.3">
      <c r="A172" s="24" t="str">
        <f>IF(Clients!A171="","",Clients!A171)</f>
        <v/>
      </c>
      <c r="B172" s="25" t="str">
        <f>IF($A172="","",Clients!C171&amp;"")</f>
        <v/>
      </c>
      <c r="C172" s="26" t="str">
        <f>IF($A172="","",COUNTIFS(Projects!$B$4:$B$503,$A172,Projects!$H$4:$H$503,"In progress")+COUNTIFS(Projects!$B$4:$B$503,$A172,Projects!$H$4:$H$503,"On hold")+COUNTIFS(Projects!$B$4:$B$503,$A172,Projects!$H$4:$H$503,"Delivered"))</f>
        <v/>
      </c>
      <c r="D172" s="21" t="str">
        <f>IF($A172="","",SUMIFS(Projects!$E$4:$E$503,Projects!$B$4:$B$503,$A172,Projects!$H$4:$H$503,"&lt;&gt;Cancelled"))</f>
        <v/>
      </c>
      <c r="E172" s="21" t="str">
        <f>IF($A172="","",SUMIFS(Projects!$K$4:$K$503,Projects!$B$4:$B$503,$A172))</f>
        <v/>
      </c>
      <c r="F172" s="21" t="str">
        <f>IF($A172="","",SUMIFS(Projects!$L$4:$L$503,Projects!$B$4:$B$503,$A172))</f>
        <v/>
      </c>
      <c r="G172" s="21" t="str">
        <f>IF($A172="","",SUMIFS(Projects!$M$4:$M$503,Projects!$B$4:$B$503,$A172))</f>
        <v/>
      </c>
      <c r="H172" s="21" t="str">
        <f>IF($A172="","",SUMIFS(Projects!$M$4:$M$503,Projects!$B$4:$B$503,$A172,Projects!$P$4:$P$503,"&gt;0"))</f>
        <v/>
      </c>
      <c r="I172" s="27" t="str">
        <f>IF(OR($A172="",N($H172)&lt;=0),"","Dear "&amp;IF(Clients!$D$171&lt;&gt;"",Clients!$D$171,$A172)&amp;", I hope you are well. According to my records, "&amp;$B172&amp;" "&amp;TEXT($H172,"#,##0.00")&amp;" is now overdue on my invoice(s) to "&amp;$A172&amp;". Could you please let me know when the payment will be made? Thank you, "&amp;Settings!$B$3&amp;".")</f>
        <v/>
      </c>
    </row>
    <row r="173" spans="1:9" x14ac:dyDescent="0.3">
      <c r="A173" s="24" t="str">
        <f>IF(Clients!A172="","",Clients!A172)</f>
        <v/>
      </c>
      <c r="B173" s="25" t="str">
        <f>IF($A173="","",Clients!C172&amp;"")</f>
        <v/>
      </c>
      <c r="C173" s="26" t="str">
        <f>IF($A173="","",COUNTIFS(Projects!$B$4:$B$503,$A173,Projects!$H$4:$H$503,"In progress")+COUNTIFS(Projects!$B$4:$B$503,$A173,Projects!$H$4:$H$503,"On hold")+COUNTIFS(Projects!$B$4:$B$503,$A173,Projects!$H$4:$H$503,"Delivered"))</f>
        <v/>
      </c>
      <c r="D173" s="21" t="str">
        <f>IF($A173="","",SUMIFS(Projects!$E$4:$E$503,Projects!$B$4:$B$503,$A173,Projects!$H$4:$H$503,"&lt;&gt;Cancelled"))</f>
        <v/>
      </c>
      <c r="E173" s="21" t="str">
        <f>IF($A173="","",SUMIFS(Projects!$K$4:$K$503,Projects!$B$4:$B$503,$A173))</f>
        <v/>
      </c>
      <c r="F173" s="21" t="str">
        <f>IF($A173="","",SUMIFS(Projects!$L$4:$L$503,Projects!$B$4:$B$503,$A173))</f>
        <v/>
      </c>
      <c r="G173" s="21" t="str">
        <f>IF($A173="","",SUMIFS(Projects!$M$4:$M$503,Projects!$B$4:$B$503,$A173))</f>
        <v/>
      </c>
      <c r="H173" s="21" t="str">
        <f>IF($A173="","",SUMIFS(Projects!$M$4:$M$503,Projects!$B$4:$B$503,$A173,Projects!$P$4:$P$503,"&gt;0"))</f>
        <v/>
      </c>
      <c r="I173" s="27" t="str">
        <f>IF(OR($A173="",N($H173)&lt;=0),"","Dear "&amp;IF(Clients!$D$172&lt;&gt;"",Clients!$D$172,$A173)&amp;", I hope you are well. According to my records, "&amp;$B173&amp;" "&amp;TEXT($H173,"#,##0.00")&amp;" is now overdue on my invoice(s) to "&amp;$A173&amp;". Could you please let me know when the payment will be made? Thank you, "&amp;Settings!$B$3&amp;".")</f>
        <v/>
      </c>
    </row>
    <row r="174" spans="1:9" x14ac:dyDescent="0.3">
      <c r="A174" s="24" t="str">
        <f>IF(Clients!A173="","",Clients!A173)</f>
        <v/>
      </c>
      <c r="B174" s="25" t="str">
        <f>IF($A174="","",Clients!C173&amp;"")</f>
        <v/>
      </c>
      <c r="C174" s="26" t="str">
        <f>IF($A174="","",COUNTIFS(Projects!$B$4:$B$503,$A174,Projects!$H$4:$H$503,"In progress")+COUNTIFS(Projects!$B$4:$B$503,$A174,Projects!$H$4:$H$503,"On hold")+COUNTIFS(Projects!$B$4:$B$503,$A174,Projects!$H$4:$H$503,"Delivered"))</f>
        <v/>
      </c>
      <c r="D174" s="21" t="str">
        <f>IF($A174="","",SUMIFS(Projects!$E$4:$E$503,Projects!$B$4:$B$503,$A174,Projects!$H$4:$H$503,"&lt;&gt;Cancelled"))</f>
        <v/>
      </c>
      <c r="E174" s="21" t="str">
        <f>IF($A174="","",SUMIFS(Projects!$K$4:$K$503,Projects!$B$4:$B$503,$A174))</f>
        <v/>
      </c>
      <c r="F174" s="21" t="str">
        <f>IF($A174="","",SUMIFS(Projects!$L$4:$L$503,Projects!$B$4:$B$503,$A174))</f>
        <v/>
      </c>
      <c r="G174" s="21" t="str">
        <f>IF($A174="","",SUMIFS(Projects!$M$4:$M$503,Projects!$B$4:$B$503,$A174))</f>
        <v/>
      </c>
      <c r="H174" s="21" t="str">
        <f>IF($A174="","",SUMIFS(Projects!$M$4:$M$503,Projects!$B$4:$B$503,$A174,Projects!$P$4:$P$503,"&gt;0"))</f>
        <v/>
      </c>
      <c r="I174" s="27" t="str">
        <f>IF(OR($A174="",N($H174)&lt;=0),"","Dear "&amp;IF(Clients!$D$173&lt;&gt;"",Clients!$D$173,$A174)&amp;", I hope you are well. According to my records, "&amp;$B174&amp;" "&amp;TEXT($H174,"#,##0.00")&amp;" is now overdue on my invoice(s) to "&amp;$A174&amp;". Could you please let me know when the payment will be made? Thank you, "&amp;Settings!$B$3&amp;".")</f>
        <v/>
      </c>
    </row>
    <row r="175" spans="1:9" x14ac:dyDescent="0.3">
      <c r="A175" s="24" t="str">
        <f>IF(Clients!A174="","",Clients!A174)</f>
        <v/>
      </c>
      <c r="B175" s="25" t="str">
        <f>IF($A175="","",Clients!C174&amp;"")</f>
        <v/>
      </c>
      <c r="C175" s="26" t="str">
        <f>IF($A175="","",COUNTIFS(Projects!$B$4:$B$503,$A175,Projects!$H$4:$H$503,"In progress")+COUNTIFS(Projects!$B$4:$B$503,$A175,Projects!$H$4:$H$503,"On hold")+COUNTIFS(Projects!$B$4:$B$503,$A175,Projects!$H$4:$H$503,"Delivered"))</f>
        <v/>
      </c>
      <c r="D175" s="21" t="str">
        <f>IF($A175="","",SUMIFS(Projects!$E$4:$E$503,Projects!$B$4:$B$503,$A175,Projects!$H$4:$H$503,"&lt;&gt;Cancelled"))</f>
        <v/>
      </c>
      <c r="E175" s="21" t="str">
        <f>IF($A175="","",SUMIFS(Projects!$K$4:$K$503,Projects!$B$4:$B$503,$A175))</f>
        <v/>
      </c>
      <c r="F175" s="21" t="str">
        <f>IF($A175="","",SUMIFS(Projects!$L$4:$L$503,Projects!$B$4:$B$503,$A175))</f>
        <v/>
      </c>
      <c r="G175" s="21" t="str">
        <f>IF($A175="","",SUMIFS(Projects!$M$4:$M$503,Projects!$B$4:$B$503,$A175))</f>
        <v/>
      </c>
      <c r="H175" s="21" t="str">
        <f>IF($A175="","",SUMIFS(Projects!$M$4:$M$503,Projects!$B$4:$B$503,$A175,Projects!$P$4:$P$503,"&gt;0"))</f>
        <v/>
      </c>
      <c r="I175" s="27" t="str">
        <f>IF(OR($A175="",N($H175)&lt;=0),"","Dear "&amp;IF(Clients!$D$174&lt;&gt;"",Clients!$D$174,$A175)&amp;", I hope you are well. According to my records, "&amp;$B175&amp;" "&amp;TEXT($H175,"#,##0.00")&amp;" is now overdue on my invoice(s) to "&amp;$A175&amp;". Could you please let me know when the payment will be made? Thank you, "&amp;Settings!$B$3&amp;".")</f>
        <v/>
      </c>
    </row>
    <row r="176" spans="1:9" x14ac:dyDescent="0.3">
      <c r="A176" s="24" t="str">
        <f>IF(Clients!A175="","",Clients!A175)</f>
        <v/>
      </c>
      <c r="B176" s="25" t="str">
        <f>IF($A176="","",Clients!C175&amp;"")</f>
        <v/>
      </c>
      <c r="C176" s="26" t="str">
        <f>IF($A176="","",COUNTIFS(Projects!$B$4:$B$503,$A176,Projects!$H$4:$H$503,"In progress")+COUNTIFS(Projects!$B$4:$B$503,$A176,Projects!$H$4:$H$503,"On hold")+COUNTIFS(Projects!$B$4:$B$503,$A176,Projects!$H$4:$H$503,"Delivered"))</f>
        <v/>
      </c>
      <c r="D176" s="21" t="str">
        <f>IF($A176="","",SUMIFS(Projects!$E$4:$E$503,Projects!$B$4:$B$503,$A176,Projects!$H$4:$H$503,"&lt;&gt;Cancelled"))</f>
        <v/>
      </c>
      <c r="E176" s="21" t="str">
        <f>IF($A176="","",SUMIFS(Projects!$K$4:$K$503,Projects!$B$4:$B$503,$A176))</f>
        <v/>
      </c>
      <c r="F176" s="21" t="str">
        <f>IF($A176="","",SUMIFS(Projects!$L$4:$L$503,Projects!$B$4:$B$503,$A176))</f>
        <v/>
      </c>
      <c r="G176" s="21" t="str">
        <f>IF($A176="","",SUMIFS(Projects!$M$4:$M$503,Projects!$B$4:$B$503,$A176))</f>
        <v/>
      </c>
      <c r="H176" s="21" t="str">
        <f>IF($A176="","",SUMIFS(Projects!$M$4:$M$503,Projects!$B$4:$B$503,$A176,Projects!$P$4:$P$503,"&gt;0"))</f>
        <v/>
      </c>
      <c r="I176" s="27" t="str">
        <f>IF(OR($A176="",N($H176)&lt;=0),"","Dear "&amp;IF(Clients!$D$175&lt;&gt;"",Clients!$D$175,$A176)&amp;", I hope you are well. According to my records, "&amp;$B176&amp;" "&amp;TEXT($H176,"#,##0.00")&amp;" is now overdue on my invoice(s) to "&amp;$A176&amp;". Could you please let me know when the payment will be made? Thank you, "&amp;Settings!$B$3&amp;".")</f>
        <v/>
      </c>
    </row>
    <row r="177" spans="1:9" x14ac:dyDescent="0.3">
      <c r="A177" s="24" t="str">
        <f>IF(Clients!A176="","",Clients!A176)</f>
        <v/>
      </c>
      <c r="B177" s="25" t="str">
        <f>IF($A177="","",Clients!C176&amp;"")</f>
        <v/>
      </c>
      <c r="C177" s="26" t="str">
        <f>IF($A177="","",COUNTIFS(Projects!$B$4:$B$503,$A177,Projects!$H$4:$H$503,"In progress")+COUNTIFS(Projects!$B$4:$B$503,$A177,Projects!$H$4:$H$503,"On hold")+COUNTIFS(Projects!$B$4:$B$503,$A177,Projects!$H$4:$H$503,"Delivered"))</f>
        <v/>
      </c>
      <c r="D177" s="21" t="str">
        <f>IF($A177="","",SUMIFS(Projects!$E$4:$E$503,Projects!$B$4:$B$503,$A177,Projects!$H$4:$H$503,"&lt;&gt;Cancelled"))</f>
        <v/>
      </c>
      <c r="E177" s="21" t="str">
        <f>IF($A177="","",SUMIFS(Projects!$K$4:$K$503,Projects!$B$4:$B$503,$A177))</f>
        <v/>
      </c>
      <c r="F177" s="21" t="str">
        <f>IF($A177="","",SUMIFS(Projects!$L$4:$L$503,Projects!$B$4:$B$503,$A177))</f>
        <v/>
      </c>
      <c r="G177" s="21" t="str">
        <f>IF($A177="","",SUMIFS(Projects!$M$4:$M$503,Projects!$B$4:$B$503,$A177))</f>
        <v/>
      </c>
      <c r="H177" s="21" t="str">
        <f>IF($A177="","",SUMIFS(Projects!$M$4:$M$503,Projects!$B$4:$B$503,$A177,Projects!$P$4:$P$503,"&gt;0"))</f>
        <v/>
      </c>
      <c r="I177" s="27" t="str">
        <f>IF(OR($A177="",N($H177)&lt;=0),"","Dear "&amp;IF(Clients!$D$176&lt;&gt;"",Clients!$D$176,$A177)&amp;", I hope you are well. According to my records, "&amp;$B177&amp;" "&amp;TEXT($H177,"#,##0.00")&amp;" is now overdue on my invoice(s) to "&amp;$A177&amp;". Could you please let me know when the payment will be made? Thank you, "&amp;Settings!$B$3&amp;".")</f>
        <v/>
      </c>
    </row>
    <row r="178" spans="1:9" x14ac:dyDescent="0.3">
      <c r="A178" s="24" t="str">
        <f>IF(Clients!A177="","",Clients!A177)</f>
        <v/>
      </c>
      <c r="B178" s="25" t="str">
        <f>IF($A178="","",Clients!C177&amp;"")</f>
        <v/>
      </c>
      <c r="C178" s="26" t="str">
        <f>IF($A178="","",COUNTIFS(Projects!$B$4:$B$503,$A178,Projects!$H$4:$H$503,"In progress")+COUNTIFS(Projects!$B$4:$B$503,$A178,Projects!$H$4:$H$503,"On hold")+COUNTIFS(Projects!$B$4:$B$503,$A178,Projects!$H$4:$H$503,"Delivered"))</f>
        <v/>
      </c>
      <c r="D178" s="21" t="str">
        <f>IF($A178="","",SUMIFS(Projects!$E$4:$E$503,Projects!$B$4:$B$503,$A178,Projects!$H$4:$H$503,"&lt;&gt;Cancelled"))</f>
        <v/>
      </c>
      <c r="E178" s="21" t="str">
        <f>IF($A178="","",SUMIFS(Projects!$K$4:$K$503,Projects!$B$4:$B$503,$A178))</f>
        <v/>
      </c>
      <c r="F178" s="21" t="str">
        <f>IF($A178="","",SUMIFS(Projects!$L$4:$L$503,Projects!$B$4:$B$503,$A178))</f>
        <v/>
      </c>
      <c r="G178" s="21" t="str">
        <f>IF($A178="","",SUMIFS(Projects!$M$4:$M$503,Projects!$B$4:$B$503,$A178))</f>
        <v/>
      </c>
      <c r="H178" s="21" t="str">
        <f>IF($A178="","",SUMIFS(Projects!$M$4:$M$503,Projects!$B$4:$B$503,$A178,Projects!$P$4:$P$503,"&gt;0"))</f>
        <v/>
      </c>
      <c r="I178" s="27" t="str">
        <f>IF(OR($A178="",N($H178)&lt;=0),"","Dear "&amp;IF(Clients!$D$177&lt;&gt;"",Clients!$D$177,$A178)&amp;", I hope you are well. According to my records, "&amp;$B178&amp;" "&amp;TEXT($H178,"#,##0.00")&amp;" is now overdue on my invoice(s) to "&amp;$A178&amp;". Could you please let me know when the payment will be made? Thank you, "&amp;Settings!$B$3&amp;".")</f>
        <v/>
      </c>
    </row>
    <row r="179" spans="1:9" x14ac:dyDescent="0.3">
      <c r="A179" s="24" t="str">
        <f>IF(Clients!A178="","",Clients!A178)</f>
        <v/>
      </c>
      <c r="B179" s="25" t="str">
        <f>IF($A179="","",Clients!C178&amp;"")</f>
        <v/>
      </c>
      <c r="C179" s="26" t="str">
        <f>IF($A179="","",COUNTIFS(Projects!$B$4:$B$503,$A179,Projects!$H$4:$H$503,"In progress")+COUNTIFS(Projects!$B$4:$B$503,$A179,Projects!$H$4:$H$503,"On hold")+COUNTIFS(Projects!$B$4:$B$503,$A179,Projects!$H$4:$H$503,"Delivered"))</f>
        <v/>
      </c>
      <c r="D179" s="21" t="str">
        <f>IF($A179="","",SUMIFS(Projects!$E$4:$E$503,Projects!$B$4:$B$503,$A179,Projects!$H$4:$H$503,"&lt;&gt;Cancelled"))</f>
        <v/>
      </c>
      <c r="E179" s="21" t="str">
        <f>IF($A179="","",SUMIFS(Projects!$K$4:$K$503,Projects!$B$4:$B$503,$A179))</f>
        <v/>
      </c>
      <c r="F179" s="21" t="str">
        <f>IF($A179="","",SUMIFS(Projects!$L$4:$L$503,Projects!$B$4:$B$503,$A179))</f>
        <v/>
      </c>
      <c r="G179" s="21" t="str">
        <f>IF($A179="","",SUMIFS(Projects!$M$4:$M$503,Projects!$B$4:$B$503,$A179))</f>
        <v/>
      </c>
      <c r="H179" s="21" t="str">
        <f>IF($A179="","",SUMIFS(Projects!$M$4:$M$503,Projects!$B$4:$B$503,$A179,Projects!$P$4:$P$503,"&gt;0"))</f>
        <v/>
      </c>
      <c r="I179" s="27" t="str">
        <f>IF(OR($A179="",N($H179)&lt;=0),"","Dear "&amp;IF(Clients!$D$178&lt;&gt;"",Clients!$D$178,$A179)&amp;", I hope you are well. According to my records, "&amp;$B179&amp;" "&amp;TEXT($H179,"#,##0.00")&amp;" is now overdue on my invoice(s) to "&amp;$A179&amp;". Could you please let me know when the payment will be made? Thank you, "&amp;Settings!$B$3&amp;".")</f>
        <v/>
      </c>
    </row>
    <row r="180" spans="1:9" x14ac:dyDescent="0.3">
      <c r="A180" s="24" t="str">
        <f>IF(Clients!A179="","",Clients!A179)</f>
        <v/>
      </c>
      <c r="B180" s="25" t="str">
        <f>IF($A180="","",Clients!C179&amp;"")</f>
        <v/>
      </c>
      <c r="C180" s="26" t="str">
        <f>IF($A180="","",COUNTIFS(Projects!$B$4:$B$503,$A180,Projects!$H$4:$H$503,"In progress")+COUNTIFS(Projects!$B$4:$B$503,$A180,Projects!$H$4:$H$503,"On hold")+COUNTIFS(Projects!$B$4:$B$503,$A180,Projects!$H$4:$H$503,"Delivered"))</f>
        <v/>
      </c>
      <c r="D180" s="21" t="str">
        <f>IF($A180="","",SUMIFS(Projects!$E$4:$E$503,Projects!$B$4:$B$503,$A180,Projects!$H$4:$H$503,"&lt;&gt;Cancelled"))</f>
        <v/>
      </c>
      <c r="E180" s="21" t="str">
        <f>IF($A180="","",SUMIFS(Projects!$K$4:$K$503,Projects!$B$4:$B$503,$A180))</f>
        <v/>
      </c>
      <c r="F180" s="21" t="str">
        <f>IF($A180="","",SUMIFS(Projects!$L$4:$L$503,Projects!$B$4:$B$503,$A180))</f>
        <v/>
      </c>
      <c r="G180" s="21" t="str">
        <f>IF($A180="","",SUMIFS(Projects!$M$4:$M$503,Projects!$B$4:$B$503,$A180))</f>
        <v/>
      </c>
      <c r="H180" s="21" t="str">
        <f>IF($A180="","",SUMIFS(Projects!$M$4:$M$503,Projects!$B$4:$B$503,$A180,Projects!$P$4:$P$503,"&gt;0"))</f>
        <v/>
      </c>
      <c r="I180" s="27" t="str">
        <f>IF(OR($A180="",N($H180)&lt;=0),"","Dear "&amp;IF(Clients!$D$179&lt;&gt;"",Clients!$D$179,$A180)&amp;", I hope you are well. According to my records, "&amp;$B180&amp;" "&amp;TEXT($H180,"#,##0.00")&amp;" is now overdue on my invoice(s) to "&amp;$A180&amp;". Could you please let me know when the payment will be made? Thank you, "&amp;Settings!$B$3&amp;".")</f>
        <v/>
      </c>
    </row>
    <row r="181" spans="1:9" x14ac:dyDescent="0.3">
      <c r="A181" s="24" t="str">
        <f>IF(Clients!A180="","",Clients!A180)</f>
        <v/>
      </c>
      <c r="B181" s="25" t="str">
        <f>IF($A181="","",Clients!C180&amp;"")</f>
        <v/>
      </c>
      <c r="C181" s="26" t="str">
        <f>IF($A181="","",COUNTIFS(Projects!$B$4:$B$503,$A181,Projects!$H$4:$H$503,"In progress")+COUNTIFS(Projects!$B$4:$B$503,$A181,Projects!$H$4:$H$503,"On hold")+COUNTIFS(Projects!$B$4:$B$503,$A181,Projects!$H$4:$H$503,"Delivered"))</f>
        <v/>
      </c>
      <c r="D181" s="21" t="str">
        <f>IF($A181="","",SUMIFS(Projects!$E$4:$E$503,Projects!$B$4:$B$503,$A181,Projects!$H$4:$H$503,"&lt;&gt;Cancelled"))</f>
        <v/>
      </c>
      <c r="E181" s="21" t="str">
        <f>IF($A181="","",SUMIFS(Projects!$K$4:$K$503,Projects!$B$4:$B$503,$A181))</f>
        <v/>
      </c>
      <c r="F181" s="21" t="str">
        <f>IF($A181="","",SUMIFS(Projects!$L$4:$L$503,Projects!$B$4:$B$503,$A181))</f>
        <v/>
      </c>
      <c r="G181" s="21" t="str">
        <f>IF($A181="","",SUMIFS(Projects!$M$4:$M$503,Projects!$B$4:$B$503,$A181))</f>
        <v/>
      </c>
      <c r="H181" s="21" t="str">
        <f>IF($A181="","",SUMIFS(Projects!$M$4:$M$503,Projects!$B$4:$B$503,$A181,Projects!$P$4:$P$503,"&gt;0"))</f>
        <v/>
      </c>
      <c r="I181" s="27" t="str">
        <f>IF(OR($A181="",N($H181)&lt;=0),"","Dear "&amp;IF(Clients!$D$180&lt;&gt;"",Clients!$D$180,$A181)&amp;", I hope you are well. According to my records, "&amp;$B181&amp;" "&amp;TEXT($H181,"#,##0.00")&amp;" is now overdue on my invoice(s) to "&amp;$A181&amp;". Could you please let me know when the payment will be made? Thank you, "&amp;Settings!$B$3&amp;".")</f>
        <v/>
      </c>
    </row>
    <row r="182" spans="1:9" x14ac:dyDescent="0.3">
      <c r="A182" s="24" t="str">
        <f>IF(Clients!A181="","",Clients!A181)</f>
        <v/>
      </c>
      <c r="B182" s="25" t="str">
        <f>IF($A182="","",Clients!C181&amp;"")</f>
        <v/>
      </c>
      <c r="C182" s="26" t="str">
        <f>IF($A182="","",COUNTIFS(Projects!$B$4:$B$503,$A182,Projects!$H$4:$H$503,"In progress")+COUNTIFS(Projects!$B$4:$B$503,$A182,Projects!$H$4:$H$503,"On hold")+COUNTIFS(Projects!$B$4:$B$503,$A182,Projects!$H$4:$H$503,"Delivered"))</f>
        <v/>
      </c>
      <c r="D182" s="21" t="str">
        <f>IF($A182="","",SUMIFS(Projects!$E$4:$E$503,Projects!$B$4:$B$503,$A182,Projects!$H$4:$H$503,"&lt;&gt;Cancelled"))</f>
        <v/>
      </c>
      <c r="E182" s="21" t="str">
        <f>IF($A182="","",SUMIFS(Projects!$K$4:$K$503,Projects!$B$4:$B$503,$A182))</f>
        <v/>
      </c>
      <c r="F182" s="21" t="str">
        <f>IF($A182="","",SUMIFS(Projects!$L$4:$L$503,Projects!$B$4:$B$503,$A182))</f>
        <v/>
      </c>
      <c r="G182" s="21" t="str">
        <f>IF($A182="","",SUMIFS(Projects!$M$4:$M$503,Projects!$B$4:$B$503,$A182))</f>
        <v/>
      </c>
      <c r="H182" s="21" t="str">
        <f>IF($A182="","",SUMIFS(Projects!$M$4:$M$503,Projects!$B$4:$B$503,$A182,Projects!$P$4:$P$503,"&gt;0"))</f>
        <v/>
      </c>
      <c r="I182" s="27" t="str">
        <f>IF(OR($A182="",N($H182)&lt;=0),"","Dear "&amp;IF(Clients!$D$181&lt;&gt;"",Clients!$D$181,$A182)&amp;", I hope you are well. According to my records, "&amp;$B182&amp;" "&amp;TEXT($H182,"#,##0.00")&amp;" is now overdue on my invoice(s) to "&amp;$A182&amp;". Could you please let me know when the payment will be made? Thank you, "&amp;Settings!$B$3&amp;".")</f>
        <v/>
      </c>
    </row>
    <row r="183" spans="1:9" x14ac:dyDescent="0.3">
      <c r="A183" s="24" t="str">
        <f>IF(Clients!A182="","",Clients!A182)</f>
        <v/>
      </c>
      <c r="B183" s="25" t="str">
        <f>IF($A183="","",Clients!C182&amp;"")</f>
        <v/>
      </c>
      <c r="C183" s="26" t="str">
        <f>IF($A183="","",COUNTIFS(Projects!$B$4:$B$503,$A183,Projects!$H$4:$H$503,"In progress")+COUNTIFS(Projects!$B$4:$B$503,$A183,Projects!$H$4:$H$503,"On hold")+COUNTIFS(Projects!$B$4:$B$503,$A183,Projects!$H$4:$H$503,"Delivered"))</f>
        <v/>
      </c>
      <c r="D183" s="21" t="str">
        <f>IF($A183="","",SUMIFS(Projects!$E$4:$E$503,Projects!$B$4:$B$503,$A183,Projects!$H$4:$H$503,"&lt;&gt;Cancelled"))</f>
        <v/>
      </c>
      <c r="E183" s="21" t="str">
        <f>IF($A183="","",SUMIFS(Projects!$K$4:$K$503,Projects!$B$4:$B$503,$A183))</f>
        <v/>
      </c>
      <c r="F183" s="21" t="str">
        <f>IF($A183="","",SUMIFS(Projects!$L$4:$L$503,Projects!$B$4:$B$503,$A183))</f>
        <v/>
      </c>
      <c r="G183" s="21" t="str">
        <f>IF($A183="","",SUMIFS(Projects!$M$4:$M$503,Projects!$B$4:$B$503,$A183))</f>
        <v/>
      </c>
      <c r="H183" s="21" t="str">
        <f>IF($A183="","",SUMIFS(Projects!$M$4:$M$503,Projects!$B$4:$B$503,$A183,Projects!$P$4:$P$503,"&gt;0"))</f>
        <v/>
      </c>
      <c r="I183" s="27" t="str">
        <f>IF(OR($A183="",N($H183)&lt;=0),"","Dear "&amp;IF(Clients!$D$182&lt;&gt;"",Clients!$D$182,$A183)&amp;", I hope you are well. According to my records, "&amp;$B183&amp;" "&amp;TEXT($H183,"#,##0.00")&amp;" is now overdue on my invoice(s) to "&amp;$A183&amp;". Could you please let me know when the payment will be made? Thank you, "&amp;Settings!$B$3&amp;".")</f>
        <v/>
      </c>
    </row>
    <row r="184" spans="1:9" x14ac:dyDescent="0.3">
      <c r="A184" s="24" t="str">
        <f>IF(Clients!A183="","",Clients!A183)</f>
        <v/>
      </c>
      <c r="B184" s="25" t="str">
        <f>IF($A184="","",Clients!C183&amp;"")</f>
        <v/>
      </c>
      <c r="C184" s="26" t="str">
        <f>IF($A184="","",COUNTIFS(Projects!$B$4:$B$503,$A184,Projects!$H$4:$H$503,"In progress")+COUNTIFS(Projects!$B$4:$B$503,$A184,Projects!$H$4:$H$503,"On hold")+COUNTIFS(Projects!$B$4:$B$503,$A184,Projects!$H$4:$H$503,"Delivered"))</f>
        <v/>
      </c>
      <c r="D184" s="21" t="str">
        <f>IF($A184="","",SUMIFS(Projects!$E$4:$E$503,Projects!$B$4:$B$503,$A184,Projects!$H$4:$H$503,"&lt;&gt;Cancelled"))</f>
        <v/>
      </c>
      <c r="E184" s="21" t="str">
        <f>IF($A184="","",SUMIFS(Projects!$K$4:$K$503,Projects!$B$4:$B$503,$A184))</f>
        <v/>
      </c>
      <c r="F184" s="21" t="str">
        <f>IF($A184="","",SUMIFS(Projects!$L$4:$L$503,Projects!$B$4:$B$503,$A184))</f>
        <v/>
      </c>
      <c r="G184" s="21" t="str">
        <f>IF($A184="","",SUMIFS(Projects!$M$4:$M$503,Projects!$B$4:$B$503,$A184))</f>
        <v/>
      </c>
      <c r="H184" s="21" t="str">
        <f>IF($A184="","",SUMIFS(Projects!$M$4:$M$503,Projects!$B$4:$B$503,$A184,Projects!$P$4:$P$503,"&gt;0"))</f>
        <v/>
      </c>
      <c r="I184" s="27" t="str">
        <f>IF(OR($A184="",N($H184)&lt;=0),"","Dear "&amp;IF(Clients!$D$183&lt;&gt;"",Clients!$D$183,$A184)&amp;", I hope you are well. According to my records, "&amp;$B184&amp;" "&amp;TEXT($H184,"#,##0.00")&amp;" is now overdue on my invoice(s) to "&amp;$A184&amp;". Could you please let me know when the payment will be made? Thank you, "&amp;Settings!$B$3&amp;".")</f>
        <v/>
      </c>
    </row>
    <row r="185" spans="1:9" x14ac:dyDescent="0.3">
      <c r="A185" s="24" t="str">
        <f>IF(Clients!A184="","",Clients!A184)</f>
        <v/>
      </c>
      <c r="B185" s="25" t="str">
        <f>IF($A185="","",Clients!C184&amp;"")</f>
        <v/>
      </c>
      <c r="C185" s="26" t="str">
        <f>IF($A185="","",COUNTIFS(Projects!$B$4:$B$503,$A185,Projects!$H$4:$H$503,"In progress")+COUNTIFS(Projects!$B$4:$B$503,$A185,Projects!$H$4:$H$503,"On hold")+COUNTIFS(Projects!$B$4:$B$503,$A185,Projects!$H$4:$H$503,"Delivered"))</f>
        <v/>
      </c>
      <c r="D185" s="21" t="str">
        <f>IF($A185="","",SUMIFS(Projects!$E$4:$E$503,Projects!$B$4:$B$503,$A185,Projects!$H$4:$H$503,"&lt;&gt;Cancelled"))</f>
        <v/>
      </c>
      <c r="E185" s="21" t="str">
        <f>IF($A185="","",SUMIFS(Projects!$K$4:$K$503,Projects!$B$4:$B$503,$A185))</f>
        <v/>
      </c>
      <c r="F185" s="21" t="str">
        <f>IF($A185="","",SUMIFS(Projects!$L$4:$L$503,Projects!$B$4:$B$503,$A185))</f>
        <v/>
      </c>
      <c r="G185" s="21" t="str">
        <f>IF($A185="","",SUMIFS(Projects!$M$4:$M$503,Projects!$B$4:$B$503,$A185))</f>
        <v/>
      </c>
      <c r="H185" s="21" t="str">
        <f>IF($A185="","",SUMIFS(Projects!$M$4:$M$503,Projects!$B$4:$B$503,$A185,Projects!$P$4:$P$503,"&gt;0"))</f>
        <v/>
      </c>
      <c r="I185" s="27" t="str">
        <f>IF(OR($A185="",N($H185)&lt;=0),"","Dear "&amp;IF(Clients!$D$184&lt;&gt;"",Clients!$D$184,$A185)&amp;", I hope you are well. According to my records, "&amp;$B185&amp;" "&amp;TEXT($H185,"#,##0.00")&amp;" is now overdue on my invoice(s) to "&amp;$A185&amp;". Could you please let me know when the payment will be made? Thank you, "&amp;Settings!$B$3&amp;".")</f>
        <v/>
      </c>
    </row>
    <row r="186" spans="1:9" x14ac:dyDescent="0.3">
      <c r="A186" s="24" t="str">
        <f>IF(Clients!A185="","",Clients!A185)</f>
        <v/>
      </c>
      <c r="B186" s="25" t="str">
        <f>IF($A186="","",Clients!C185&amp;"")</f>
        <v/>
      </c>
      <c r="C186" s="26" t="str">
        <f>IF($A186="","",COUNTIFS(Projects!$B$4:$B$503,$A186,Projects!$H$4:$H$503,"In progress")+COUNTIFS(Projects!$B$4:$B$503,$A186,Projects!$H$4:$H$503,"On hold")+COUNTIFS(Projects!$B$4:$B$503,$A186,Projects!$H$4:$H$503,"Delivered"))</f>
        <v/>
      </c>
      <c r="D186" s="21" t="str">
        <f>IF($A186="","",SUMIFS(Projects!$E$4:$E$503,Projects!$B$4:$B$503,$A186,Projects!$H$4:$H$503,"&lt;&gt;Cancelled"))</f>
        <v/>
      </c>
      <c r="E186" s="21" t="str">
        <f>IF($A186="","",SUMIFS(Projects!$K$4:$K$503,Projects!$B$4:$B$503,$A186))</f>
        <v/>
      </c>
      <c r="F186" s="21" t="str">
        <f>IF($A186="","",SUMIFS(Projects!$L$4:$L$503,Projects!$B$4:$B$503,$A186))</f>
        <v/>
      </c>
      <c r="G186" s="21" t="str">
        <f>IF($A186="","",SUMIFS(Projects!$M$4:$M$503,Projects!$B$4:$B$503,$A186))</f>
        <v/>
      </c>
      <c r="H186" s="21" t="str">
        <f>IF($A186="","",SUMIFS(Projects!$M$4:$M$503,Projects!$B$4:$B$503,$A186,Projects!$P$4:$P$503,"&gt;0"))</f>
        <v/>
      </c>
      <c r="I186" s="27" t="str">
        <f>IF(OR($A186="",N($H186)&lt;=0),"","Dear "&amp;IF(Clients!$D$185&lt;&gt;"",Clients!$D$185,$A186)&amp;", I hope you are well. According to my records, "&amp;$B186&amp;" "&amp;TEXT($H186,"#,##0.00")&amp;" is now overdue on my invoice(s) to "&amp;$A186&amp;". Could you please let me know when the payment will be made? Thank you, "&amp;Settings!$B$3&amp;".")</f>
        <v/>
      </c>
    </row>
    <row r="187" spans="1:9" x14ac:dyDescent="0.3">
      <c r="A187" s="24" t="str">
        <f>IF(Clients!A186="","",Clients!A186)</f>
        <v/>
      </c>
      <c r="B187" s="25" t="str">
        <f>IF($A187="","",Clients!C186&amp;"")</f>
        <v/>
      </c>
      <c r="C187" s="26" t="str">
        <f>IF($A187="","",COUNTIFS(Projects!$B$4:$B$503,$A187,Projects!$H$4:$H$503,"In progress")+COUNTIFS(Projects!$B$4:$B$503,$A187,Projects!$H$4:$H$503,"On hold")+COUNTIFS(Projects!$B$4:$B$503,$A187,Projects!$H$4:$H$503,"Delivered"))</f>
        <v/>
      </c>
      <c r="D187" s="21" t="str">
        <f>IF($A187="","",SUMIFS(Projects!$E$4:$E$503,Projects!$B$4:$B$503,$A187,Projects!$H$4:$H$503,"&lt;&gt;Cancelled"))</f>
        <v/>
      </c>
      <c r="E187" s="21" t="str">
        <f>IF($A187="","",SUMIFS(Projects!$K$4:$K$503,Projects!$B$4:$B$503,$A187))</f>
        <v/>
      </c>
      <c r="F187" s="21" t="str">
        <f>IF($A187="","",SUMIFS(Projects!$L$4:$L$503,Projects!$B$4:$B$503,$A187))</f>
        <v/>
      </c>
      <c r="G187" s="21" t="str">
        <f>IF($A187="","",SUMIFS(Projects!$M$4:$M$503,Projects!$B$4:$B$503,$A187))</f>
        <v/>
      </c>
      <c r="H187" s="21" t="str">
        <f>IF($A187="","",SUMIFS(Projects!$M$4:$M$503,Projects!$B$4:$B$503,$A187,Projects!$P$4:$P$503,"&gt;0"))</f>
        <v/>
      </c>
      <c r="I187" s="27" t="str">
        <f>IF(OR($A187="",N($H187)&lt;=0),"","Dear "&amp;IF(Clients!$D$186&lt;&gt;"",Clients!$D$186,$A187)&amp;", I hope you are well. According to my records, "&amp;$B187&amp;" "&amp;TEXT($H187,"#,##0.00")&amp;" is now overdue on my invoice(s) to "&amp;$A187&amp;". Could you please let me know when the payment will be made? Thank you, "&amp;Settings!$B$3&amp;".")</f>
        <v/>
      </c>
    </row>
    <row r="188" spans="1:9" x14ac:dyDescent="0.3">
      <c r="A188" s="24" t="str">
        <f>IF(Clients!A187="","",Clients!A187)</f>
        <v/>
      </c>
      <c r="B188" s="25" t="str">
        <f>IF($A188="","",Clients!C187&amp;"")</f>
        <v/>
      </c>
      <c r="C188" s="26" t="str">
        <f>IF($A188="","",COUNTIFS(Projects!$B$4:$B$503,$A188,Projects!$H$4:$H$503,"In progress")+COUNTIFS(Projects!$B$4:$B$503,$A188,Projects!$H$4:$H$503,"On hold")+COUNTIFS(Projects!$B$4:$B$503,$A188,Projects!$H$4:$H$503,"Delivered"))</f>
        <v/>
      </c>
      <c r="D188" s="21" t="str">
        <f>IF($A188="","",SUMIFS(Projects!$E$4:$E$503,Projects!$B$4:$B$503,$A188,Projects!$H$4:$H$503,"&lt;&gt;Cancelled"))</f>
        <v/>
      </c>
      <c r="E188" s="21" t="str">
        <f>IF($A188="","",SUMIFS(Projects!$K$4:$K$503,Projects!$B$4:$B$503,$A188))</f>
        <v/>
      </c>
      <c r="F188" s="21" t="str">
        <f>IF($A188="","",SUMIFS(Projects!$L$4:$L$503,Projects!$B$4:$B$503,$A188))</f>
        <v/>
      </c>
      <c r="G188" s="21" t="str">
        <f>IF($A188="","",SUMIFS(Projects!$M$4:$M$503,Projects!$B$4:$B$503,$A188))</f>
        <v/>
      </c>
      <c r="H188" s="21" t="str">
        <f>IF($A188="","",SUMIFS(Projects!$M$4:$M$503,Projects!$B$4:$B$503,$A188,Projects!$P$4:$P$503,"&gt;0"))</f>
        <v/>
      </c>
      <c r="I188" s="27" t="str">
        <f>IF(OR($A188="",N($H188)&lt;=0),"","Dear "&amp;IF(Clients!$D$187&lt;&gt;"",Clients!$D$187,$A188)&amp;", I hope you are well. According to my records, "&amp;$B188&amp;" "&amp;TEXT($H188,"#,##0.00")&amp;" is now overdue on my invoice(s) to "&amp;$A188&amp;". Could you please let me know when the payment will be made? Thank you, "&amp;Settings!$B$3&amp;".")</f>
        <v/>
      </c>
    </row>
    <row r="189" spans="1:9" x14ac:dyDescent="0.3">
      <c r="A189" s="24" t="str">
        <f>IF(Clients!A188="","",Clients!A188)</f>
        <v/>
      </c>
      <c r="B189" s="25" t="str">
        <f>IF($A189="","",Clients!C188&amp;"")</f>
        <v/>
      </c>
      <c r="C189" s="26" t="str">
        <f>IF($A189="","",COUNTIFS(Projects!$B$4:$B$503,$A189,Projects!$H$4:$H$503,"In progress")+COUNTIFS(Projects!$B$4:$B$503,$A189,Projects!$H$4:$H$503,"On hold")+COUNTIFS(Projects!$B$4:$B$503,$A189,Projects!$H$4:$H$503,"Delivered"))</f>
        <v/>
      </c>
      <c r="D189" s="21" t="str">
        <f>IF($A189="","",SUMIFS(Projects!$E$4:$E$503,Projects!$B$4:$B$503,$A189,Projects!$H$4:$H$503,"&lt;&gt;Cancelled"))</f>
        <v/>
      </c>
      <c r="E189" s="21" t="str">
        <f>IF($A189="","",SUMIFS(Projects!$K$4:$K$503,Projects!$B$4:$B$503,$A189))</f>
        <v/>
      </c>
      <c r="F189" s="21" t="str">
        <f>IF($A189="","",SUMIFS(Projects!$L$4:$L$503,Projects!$B$4:$B$503,$A189))</f>
        <v/>
      </c>
      <c r="G189" s="21" t="str">
        <f>IF($A189="","",SUMIFS(Projects!$M$4:$M$503,Projects!$B$4:$B$503,$A189))</f>
        <v/>
      </c>
      <c r="H189" s="21" t="str">
        <f>IF($A189="","",SUMIFS(Projects!$M$4:$M$503,Projects!$B$4:$B$503,$A189,Projects!$P$4:$P$503,"&gt;0"))</f>
        <v/>
      </c>
      <c r="I189" s="27" t="str">
        <f>IF(OR($A189="",N($H189)&lt;=0),"","Dear "&amp;IF(Clients!$D$188&lt;&gt;"",Clients!$D$188,$A189)&amp;", I hope you are well. According to my records, "&amp;$B189&amp;" "&amp;TEXT($H189,"#,##0.00")&amp;" is now overdue on my invoice(s) to "&amp;$A189&amp;". Could you please let me know when the payment will be made? Thank you, "&amp;Settings!$B$3&amp;".")</f>
        <v/>
      </c>
    </row>
    <row r="190" spans="1:9" x14ac:dyDescent="0.3">
      <c r="A190" s="24" t="str">
        <f>IF(Clients!A189="","",Clients!A189)</f>
        <v/>
      </c>
      <c r="B190" s="25" t="str">
        <f>IF($A190="","",Clients!C189&amp;"")</f>
        <v/>
      </c>
      <c r="C190" s="26" t="str">
        <f>IF($A190="","",COUNTIFS(Projects!$B$4:$B$503,$A190,Projects!$H$4:$H$503,"In progress")+COUNTIFS(Projects!$B$4:$B$503,$A190,Projects!$H$4:$H$503,"On hold")+COUNTIFS(Projects!$B$4:$B$503,$A190,Projects!$H$4:$H$503,"Delivered"))</f>
        <v/>
      </c>
      <c r="D190" s="21" t="str">
        <f>IF($A190="","",SUMIFS(Projects!$E$4:$E$503,Projects!$B$4:$B$503,$A190,Projects!$H$4:$H$503,"&lt;&gt;Cancelled"))</f>
        <v/>
      </c>
      <c r="E190" s="21" t="str">
        <f>IF($A190="","",SUMIFS(Projects!$K$4:$K$503,Projects!$B$4:$B$503,$A190))</f>
        <v/>
      </c>
      <c r="F190" s="21" t="str">
        <f>IF($A190="","",SUMIFS(Projects!$L$4:$L$503,Projects!$B$4:$B$503,$A190))</f>
        <v/>
      </c>
      <c r="G190" s="21" t="str">
        <f>IF($A190="","",SUMIFS(Projects!$M$4:$M$503,Projects!$B$4:$B$503,$A190))</f>
        <v/>
      </c>
      <c r="H190" s="21" t="str">
        <f>IF($A190="","",SUMIFS(Projects!$M$4:$M$503,Projects!$B$4:$B$503,$A190,Projects!$P$4:$P$503,"&gt;0"))</f>
        <v/>
      </c>
      <c r="I190" s="27" t="str">
        <f>IF(OR($A190="",N($H190)&lt;=0),"","Dear "&amp;IF(Clients!$D$189&lt;&gt;"",Clients!$D$189,$A190)&amp;", I hope you are well. According to my records, "&amp;$B190&amp;" "&amp;TEXT($H190,"#,##0.00")&amp;" is now overdue on my invoice(s) to "&amp;$A190&amp;". Could you please let me know when the payment will be made? Thank you, "&amp;Settings!$B$3&amp;".")</f>
        <v/>
      </c>
    </row>
    <row r="191" spans="1:9" x14ac:dyDescent="0.3">
      <c r="A191" s="24" t="str">
        <f>IF(Clients!A190="","",Clients!A190)</f>
        <v/>
      </c>
      <c r="B191" s="25" t="str">
        <f>IF($A191="","",Clients!C190&amp;"")</f>
        <v/>
      </c>
      <c r="C191" s="26" t="str">
        <f>IF($A191="","",COUNTIFS(Projects!$B$4:$B$503,$A191,Projects!$H$4:$H$503,"In progress")+COUNTIFS(Projects!$B$4:$B$503,$A191,Projects!$H$4:$H$503,"On hold")+COUNTIFS(Projects!$B$4:$B$503,$A191,Projects!$H$4:$H$503,"Delivered"))</f>
        <v/>
      </c>
      <c r="D191" s="21" t="str">
        <f>IF($A191="","",SUMIFS(Projects!$E$4:$E$503,Projects!$B$4:$B$503,$A191,Projects!$H$4:$H$503,"&lt;&gt;Cancelled"))</f>
        <v/>
      </c>
      <c r="E191" s="21" t="str">
        <f>IF($A191="","",SUMIFS(Projects!$K$4:$K$503,Projects!$B$4:$B$503,$A191))</f>
        <v/>
      </c>
      <c r="F191" s="21" t="str">
        <f>IF($A191="","",SUMIFS(Projects!$L$4:$L$503,Projects!$B$4:$B$503,$A191))</f>
        <v/>
      </c>
      <c r="G191" s="21" t="str">
        <f>IF($A191="","",SUMIFS(Projects!$M$4:$M$503,Projects!$B$4:$B$503,$A191))</f>
        <v/>
      </c>
      <c r="H191" s="21" t="str">
        <f>IF($A191="","",SUMIFS(Projects!$M$4:$M$503,Projects!$B$4:$B$503,$A191,Projects!$P$4:$P$503,"&gt;0"))</f>
        <v/>
      </c>
      <c r="I191" s="27" t="str">
        <f>IF(OR($A191="",N($H191)&lt;=0),"","Dear "&amp;IF(Clients!$D$190&lt;&gt;"",Clients!$D$190,$A191)&amp;", I hope you are well. According to my records, "&amp;$B191&amp;" "&amp;TEXT($H191,"#,##0.00")&amp;" is now overdue on my invoice(s) to "&amp;$A191&amp;". Could you please let me know when the payment will be made? Thank you, "&amp;Settings!$B$3&amp;".")</f>
        <v/>
      </c>
    </row>
    <row r="192" spans="1:9" x14ac:dyDescent="0.3">
      <c r="A192" s="24" t="str">
        <f>IF(Clients!A191="","",Clients!A191)</f>
        <v/>
      </c>
      <c r="B192" s="25" t="str">
        <f>IF($A192="","",Clients!C191&amp;"")</f>
        <v/>
      </c>
      <c r="C192" s="26" t="str">
        <f>IF($A192="","",COUNTIFS(Projects!$B$4:$B$503,$A192,Projects!$H$4:$H$503,"In progress")+COUNTIFS(Projects!$B$4:$B$503,$A192,Projects!$H$4:$H$503,"On hold")+COUNTIFS(Projects!$B$4:$B$503,$A192,Projects!$H$4:$H$503,"Delivered"))</f>
        <v/>
      </c>
      <c r="D192" s="21" t="str">
        <f>IF($A192="","",SUMIFS(Projects!$E$4:$E$503,Projects!$B$4:$B$503,$A192,Projects!$H$4:$H$503,"&lt;&gt;Cancelled"))</f>
        <v/>
      </c>
      <c r="E192" s="21" t="str">
        <f>IF($A192="","",SUMIFS(Projects!$K$4:$K$503,Projects!$B$4:$B$503,$A192))</f>
        <v/>
      </c>
      <c r="F192" s="21" t="str">
        <f>IF($A192="","",SUMIFS(Projects!$L$4:$L$503,Projects!$B$4:$B$503,$A192))</f>
        <v/>
      </c>
      <c r="G192" s="21" t="str">
        <f>IF($A192="","",SUMIFS(Projects!$M$4:$M$503,Projects!$B$4:$B$503,$A192))</f>
        <v/>
      </c>
      <c r="H192" s="21" t="str">
        <f>IF($A192="","",SUMIFS(Projects!$M$4:$M$503,Projects!$B$4:$B$503,$A192,Projects!$P$4:$P$503,"&gt;0"))</f>
        <v/>
      </c>
      <c r="I192" s="27" t="str">
        <f>IF(OR($A192="",N($H192)&lt;=0),"","Dear "&amp;IF(Clients!$D$191&lt;&gt;"",Clients!$D$191,$A192)&amp;", I hope you are well. According to my records, "&amp;$B192&amp;" "&amp;TEXT($H192,"#,##0.00")&amp;" is now overdue on my invoice(s) to "&amp;$A192&amp;". Could you please let me know when the payment will be made? Thank you, "&amp;Settings!$B$3&amp;".")</f>
        <v/>
      </c>
    </row>
    <row r="193" spans="1:9" x14ac:dyDescent="0.3">
      <c r="A193" s="24" t="str">
        <f>IF(Clients!A192="","",Clients!A192)</f>
        <v/>
      </c>
      <c r="B193" s="25" t="str">
        <f>IF($A193="","",Clients!C192&amp;"")</f>
        <v/>
      </c>
      <c r="C193" s="26" t="str">
        <f>IF($A193="","",COUNTIFS(Projects!$B$4:$B$503,$A193,Projects!$H$4:$H$503,"In progress")+COUNTIFS(Projects!$B$4:$B$503,$A193,Projects!$H$4:$H$503,"On hold")+COUNTIFS(Projects!$B$4:$B$503,$A193,Projects!$H$4:$H$503,"Delivered"))</f>
        <v/>
      </c>
      <c r="D193" s="21" t="str">
        <f>IF($A193="","",SUMIFS(Projects!$E$4:$E$503,Projects!$B$4:$B$503,$A193,Projects!$H$4:$H$503,"&lt;&gt;Cancelled"))</f>
        <v/>
      </c>
      <c r="E193" s="21" t="str">
        <f>IF($A193="","",SUMIFS(Projects!$K$4:$K$503,Projects!$B$4:$B$503,$A193))</f>
        <v/>
      </c>
      <c r="F193" s="21" t="str">
        <f>IF($A193="","",SUMIFS(Projects!$L$4:$L$503,Projects!$B$4:$B$503,$A193))</f>
        <v/>
      </c>
      <c r="G193" s="21" t="str">
        <f>IF($A193="","",SUMIFS(Projects!$M$4:$M$503,Projects!$B$4:$B$503,$A193))</f>
        <v/>
      </c>
      <c r="H193" s="21" t="str">
        <f>IF($A193="","",SUMIFS(Projects!$M$4:$M$503,Projects!$B$4:$B$503,$A193,Projects!$P$4:$P$503,"&gt;0"))</f>
        <v/>
      </c>
      <c r="I193" s="27" t="str">
        <f>IF(OR($A193="",N($H193)&lt;=0),"","Dear "&amp;IF(Clients!$D$192&lt;&gt;"",Clients!$D$192,$A193)&amp;", I hope you are well. According to my records, "&amp;$B193&amp;" "&amp;TEXT($H193,"#,##0.00")&amp;" is now overdue on my invoice(s) to "&amp;$A193&amp;". Could you please let me know when the payment will be made? Thank you, "&amp;Settings!$B$3&amp;".")</f>
        <v/>
      </c>
    </row>
    <row r="194" spans="1:9" x14ac:dyDescent="0.3">
      <c r="A194" s="24" t="str">
        <f>IF(Clients!A193="","",Clients!A193)</f>
        <v/>
      </c>
      <c r="B194" s="25" t="str">
        <f>IF($A194="","",Clients!C193&amp;"")</f>
        <v/>
      </c>
      <c r="C194" s="26" t="str">
        <f>IF($A194="","",COUNTIFS(Projects!$B$4:$B$503,$A194,Projects!$H$4:$H$503,"In progress")+COUNTIFS(Projects!$B$4:$B$503,$A194,Projects!$H$4:$H$503,"On hold")+COUNTIFS(Projects!$B$4:$B$503,$A194,Projects!$H$4:$H$503,"Delivered"))</f>
        <v/>
      </c>
      <c r="D194" s="21" t="str">
        <f>IF($A194="","",SUMIFS(Projects!$E$4:$E$503,Projects!$B$4:$B$503,$A194,Projects!$H$4:$H$503,"&lt;&gt;Cancelled"))</f>
        <v/>
      </c>
      <c r="E194" s="21" t="str">
        <f>IF($A194="","",SUMIFS(Projects!$K$4:$K$503,Projects!$B$4:$B$503,$A194))</f>
        <v/>
      </c>
      <c r="F194" s="21" t="str">
        <f>IF($A194="","",SUMIFS(Projects!$L$4:$L$503,Projects!$B$4:$B$503,$A194))</f>
        <v/>
      </c>
      <c r="G194" s="21" t="str">
        <f>IF($A194="","",SUMIFS(Projects!$M$4:$M$503,Projects!$B$4:$B$503,$A194))</f>
        <v/>
      </c>
      <c r="H194" s="21" t="str">
        <f>IF($A194="","",SUMIFS(Projects!$M$4:$M$503,Projects!$B$4:$B$503,$A194,Projects!$P$4:$P$503,"&gt;0"))</f>
        <v/>
      </c>
      <c r="I194" s="27" t="str">
        <f>IF(OR($A194="",N($H194)&lt;=0),"","Dear "&amp;IF(Clients!$D$193&lt;&gt;"",Clients!$D$193,$A194)&amp;", I hope you are well. According to my records, "&amp;$B194&amp;" "&amp;TEXT($H194,"#,##0.00")&amp;" is now overdue on my invoice(s) to "&amp;$A194&amp;". Could you please let me know when the payment will be made? Thank you, "&amp;Settings!$B$3&amp;".")</f>
        <v/>
      </c>
    </row>
    <row r="195" spans="1:9" x14ac:dyDescent="0.3">
      <c r="A195" s="24" t="str">
        <f>IF(Clients!A194="","",Clients!A194)</f>
        <v/>
      </c>
      <c r="B195" s="25" t="str">
        <f>IF($A195="","",Clients!C194&amp;"")</f>
        <v/>
      </c>
      <c r="C195" s="26" t="str">
        <f>IF($A195="","",COUNTIFS(Projects!$B$4:$B$503,$A195,Projects!$H$4:$H$503,"In progress")+COUNTIFS(Projects!$B$4:$B$503,$A195,Projects!$H$4:$H$503,"On hold")+COUNTIFS(Projects!$B$4:$B$503,$A195,Projects!$H$4:$H$503,"Delivered"))</f>
        <v/>
      </c>
      <c r="D195" s="21" t="str">
        <f>IF($A195="","",SUMIFS(Projects!$E$4:$E$503,Projects!$B$4:$B$503,$A195,Projects!$H$4:$H$503,"&lt;&gt;Cancelled"))</f>
        <v/>
      </c>
      <c r="E195" s="21" t="str">
        <f>IF($A195="","",SUMIFS(Projects!$K$4:$K$503,Projects!$B$4:$B$503,$A195))</f>
        <v/>
      </c>
      <c r="F195" s="21" t="str">
        <f>IF($A195="","",SUMIFS(Projects!$L$4:$L$503,Projects!$B$4:$B$503,$A195))</f>
        <v/>
      </c>
      <c r="G195" s="21" t="str">
        <f>IF($A195="","",SUMIFS(Projects!$M$4:$M$503,Projects!$B$4:$B$503,$A195))</f>
        <v/>
      </c>
      <c r="H195" s="21" t="str">
        <f>IF($A195="","",SUMIFS(Projects!$M$4:$M$503,Projects!$B$4:$B$503,$A195,Projects!$P$4:$P$503,"&gt;0"))</f>
        <v/>
      </c>
      <c r="I195" s="27" t="str">
        <f>IF(OR($A195="",N($H195)&lt;=0),"","Dear "&amp;IF(Clients!$D$194&lt;&gt;"",Clients!$D$194,$A195)&amp;", I hope you are well. According to my records, "&amp;$B195&amp;" "&amp;TEXT($H195,"#,##0.00")&amp;" is now overdue on my invoice(s) to "&amp;$A195&amp;". Could you please let me know when the payment will be made? Thank you, "&amp;Settings!$B$3&amp;".")</f>
        <v/>
      </c>
    </row>
    <row r="196" spans="1:9" x14ac:dyDescent="0.3">
      <c r="A196" s="24" t="str">
        <f>IF(Clients!A195="","",Clients!A195)</f>
        <v/>
      </c>
      <c r="B196" s="25" t="str">
        <f>IF($A196="","",Clients!C195&amp;"")</f>
        <v/>
      </c>
      <c r="C196" s="26" t="str">
        <f>IF($A196="","",COUNTIFS(Projects!$B$4:$B$503,$A196,Projects!$H$4:$H$503,"In progress")+COUNTIFS(Projects!$B$4:$B$503,$A196,Projects!$H$4:$H$503,"On hold")+COUNTIFS(Projects!$B$4:$B$503,$A196,Projects!$H$4:$H$503,"Delivered"))</f>
        <v/>
      </c>
      <c r="D196" s="21" t="str">
        <f>IF($A196="","",SUMIFS(Projects!$E$4:$E$503,Projects!$B$4:$B$503,$A196,Projects!$H$4:$H$503,"&lt;&gt;Cancelled"))</f>
        <v/>
      </c>
      <c r="E196" s="21" t="str">
        <f>IF($A196="","",SUMIFS(Projects!$K$4:$K$503,Projects!$B$4:$B$503,$A196))</f>
        <v/>
      </c>
      <c r="F196" s="21" t="str">
        <f>IF($A196="","",SUMIFS(Projects!$L$4:$L$503,Projects!$B$4:$B$503,$A196))</f>
        <v/>
      </c>
      <c r="G196" s="21" t="str">
        <f>IF($A196="","",SUMIFS(Projects!$M$4:$M$503,Projects!$B$4:$B$503,$A196))</f>
        <v/>
      </c>
      <c r="H196" s="21" t="str">
        <f>IF($A196="","",SUMIFS(Projects!$M$4:$M$503,Projects!$B$4:$B$503,$A196,Projects!$P$4:$P$503,"&gt;0"))</f>
        <v/>
      </c>
      <c r="I196" s="27" t="str">
        <f>IF(OR($A196="",N($H196)&lt;=0),"","Dear "&amp;IF(Clients!$D$195&lt;&gt;"",Clients!$D$195,$A196)&amp;", I hope you are well. According to my records, "&amp;$B196&amp;" "&amp;TEXT($H196,"#,##0.00")&amp;" is now overdue on my invoice(s) to "&amp;$A196&amp;". Could you please let me know when the payment will be made? Thank you, "&amp;Settings!$B$3&amp;".")</f>
        <v/>
      </c>
    </row>
    <row r="197" spans="1:9" x14ac:dyDescent="0.3">
      <c r="A197" s="24" t="str">
        <f>IF(Clients!A196="","",Clients!A196)</f>
        <v/>
      </c>
      <c r="B197" s="25" t="str">
        <f>IF($A197="","",Clients!C196&amp;"")</f>
        <v/>
      </c>
      <c r="C197" s="26" t="str">
        <f>IF($A197="","",COUNTIFS(Projects!$B$4:$B$503,$A197,Projects!$H$4:$H$503,"In progress")+COUNTIFS(Projects!$B$4:$B$503,$A197,Projects!$H$4:$H$503,"On hold")+COUNTIFS(Projects!$B$4:$B$503,$A197,Projects!$H$4:$H$503,"Delivered"))</f>
        <v/>
      </c>
      <c r="D197" s="21" t="str">
        <f>IF($A197="","",SUMIFS(Projects!$E$4:$E$503,Projects!$B$4:$B$503,$A197,Projects!$H$4:$H$503,"&lt;&gt;Cancelled"))</f>
        <v/>
      </c>
      <c r="E197" s="21" t="str">
        <f>IF($A197="","",SUMIFS(Projects!$K$4:$K$503,Projects!$B$4:$B$503,$A197))</f>
        <v/>
      </c>
      <c r="F197" s="21" t="str">
        <f>IF($A197="","",SUMIFS(Projects!$L$4:$L$503,Projects!$B$4:$B$503,$A197))</f>
        <v/>
      </c>
      <c r="G197" s="21" t="str">
        <f>IF($A197="","",SUMIFS(Projects!$M$4:$M$503,Projects!$B$4:$B$503,$A197))</f>
        <v/>
      </c>
      <c r="H197" s="21" t="str">
        <f>IF($A197="","",SUMIFS(Projects!$M$4:$M$503,Projects!$B$4:$B$503,$A197,Projects!$P$4:$P$503,"&gt;0"))</f>
        <v/>
      </c>
      <c r="I197" s="27" t="str">
        <f>IF(OR($A197="",N($H197)&lt;=0),"","Dear "&amp;IF(Clients!$D$196&lt;&gt;"",Clients!$D$196,$A197)&amp;", I hope you are well. According to my records, "&amp;$B197&amp;" "&amp;TEXT($H197,"#,##0.00")&amp;" is now overdue on my invoice(s) to "&amp;$A197&amp;". Could you please let me know when the payment will be made? Thank you, "&amp;Settings!$B$3&amp;".")</f>
        <v/>
      </c>
    </row>
    <row r="198" spans="1:9" x14ac:dyDescent="0.3">
      <c r="A198" s="24" t="str">
        <f>IF(Clients!A197="","",Clients!A197)</f>
        <v/>
      </c>
      <c r="B198" s="25" t="str">
        <f>IF($A198="","",Clients!C197&amp;"")</f>
        <v/>
      </c>
      <c r="C198" s="26" t="str">
        <f>IF($A198="","",COUNTIFS(Projects!$B$4:$B$503,$A198,Projects!$H$4:$H$503,"In progress")+COUNTIFS(Projects!$B$4:$B$503,$A198,Projects!$H$4:$H$503,"On hold")+COUNTIFS(Projects!$B$4:$B$503,$A198,Projects!$H$4:$H$503,"Delivered"))</f>
        <v/>
      </c>
      <c r="D198" s="21" t="str">
        <f>IF($A198="","",SUMIFS(Projects!$E$4:$E$503,Projects!$B$4:$B$503,$A198,Projects!$H$4:$H$503,"&lt;&gt;Cancelled"))</f>
        <v/>
      </c>
      <c r="E198" s="21" t="str">
        <f>IF($A198="","",SUMIFS(Projects!$K$4:$K$503,Projects!$B$4:$B$503,$A198))</f>
        <v/>
      </c>
      <c r="F198" s="21" t="str">
        <f>IF($A198="","",SUMIFS(Projects!$L$4:$L$503,Projects!$B$4:$B$503,$A198))</f>
        <v/>
      </c>
      <c r="G198" s="21" t="str">
        <f>IF($A198="","",SUMIFS(Projects!$M$4:$M$503,Projects!$B$4:$B$503,$A198))</f>
        <v/>
      </c>
      <c r="H198" s="21" t="str">
        <f>IF($A198="","",SUMIFS(Projects!$M$4:$M$503,Projects!$B$4:$B$503,$A198,Projects!$P$4:$P$503,"&gt;0"))</f>
        <v/>
      </c>
      <c r="I198" s="27" t="str">
        <f>IF(OR($A198="",N($H198)&lt;=0),"","Dear "&amp;IF(Clients!$D$197&lt;&gt;"",Clients!$D$197,$A198)&amp;", I hope you are well. According to my records, "&amp;$B198&amp;" "&amp;TEXT($H198,"#,##0.00")&amp;" is now overdue on my invoice(s) to "&amp;$A198&amp;". Could you please let me know when the payment will be made? Thank you, "&amp;Settings!$B$3&amp;".")</f>
        <v/>
      </c>
    </row>
    <row r="199" spans="1:9" x14ac:dyDescent="0.3">
      <c r="A199" s="24" t="str">
        <f>IF(Clients!A198="","",Clients!A198)</f>
        <v/>
      </c>
      <c r="B199" s="25" t="str">
        <f>IF($A199="","",Clients!C198&amp;"")</f>
        <v/>
      </c>
      <c r="C199" s="26" t="str">
        <f>IF($A199="","",COUNTIFS(Projects!$B$4:$B$503,$A199,Projects!$H$4:$H$503,"In progress")+COUNTIFS(Projects!$B$4:$B$503,$A199,Projects!$H$4:$H$503,"On hold")+COUNTIFS(Projects!$B$4:$B$503,$A199,Projects!$H$4:$H$503,"Delivered"))</f>
        <v/>
      </c>
      <c r="D199" s="21" t="str">
        <f>IF($A199="","",SUMIFS(Projects!$E$4:$E$503,Projects!$B$4:$B$503,$A199,Projects!$H$4:$H$503,"&lt;&gt;Cancelled"))</f>
        <v/>
      </c>
      <c r="E199" s="21" t="str">
        <f>IF($A199="","",SUMIFS(Projects!$K$4:$K$503,Projects!$B$4:$B$503,$A199))</f>
        <v/>
      </c>
      <c r="F199" s="21" t="str">
        <f>IF($A199="","",SUMIFS(Projects!$L$4:$L$503,Projects!$B$4:$B$503,$A199))</f>
        <v/>
      </c>
      <c r="G199" s="21" t="str">
        <f>IF($A199="","",SUMIFS(Projects!$M$4:$M$503,Projects!$B$4:$B$503,$A199))</f>
        <v/>
      </c>
      <c r="H199" s="21" t="str">
        <f>IF($A199="","",SUMIFS(Projects!$M$4:$M$503,Projects!$B$4:$B$503,$A199,Projects!$P$4:$P$503,"&gt;0"))</f>
        <v/>
      </c>
      <c r="I199" s="27" t="str">
        <f>IF(OR($A199="",N($H199)&lt;=0),"","Dear "&amp;IF(Clients!$D$198&lt;&gt;"",Clients!$D$198,$A199)&amp;", I hope you are well. According to my records, "&amp;$B199&amp;" "&amp;TEXT($H199,"#,##0.00")&amp;" is now overdue on my invoice(s) to "&amp;$A199&amp;". Could you please let me know when the payment will be made? Thank you, "&amp;Settings!$B$3&amp;".")</f>
        <v/>
      </c>
    </row>
    <row r="200" spans="1:9" x14ac:dyDescent="0.3">
      <c r="A200" s="24" t="str">
        <f>IF(Clients!A199="","",Clients!A199)</f>
        <v/>
      </c>
      <c r="B200" s="25" t="str">
        <f>IF($A200="","",Clients!C199&amp;"")</f>
        <v/>
      </c>
      <c r="C200" s="26" t="str">
        <f>IF($A200="","",COUNTIFS(Projects!$B$4:$B$503,$A200,Projects!$H$4:$H$503,"In progress")+COUNTIFS(Projects!$B$4:$B$503,$A200,Projects!$H$4:$H$503,"On hold")+COUNTIFS(Projects!$B$4:$B$503,$A200,Projects!$H$4:$H$503,"Delivered"))</f>
        <v/>
      </c>
      <c r="D200" s="21" t="str">
        <f>IF($A200="","",SUMIFS(Projects!$E$4:$E$503,Projects!$B$4:$B$503,$A200,Projects!$H$4:$H$503,"&lt;&gt;Cancelled"))</f>
        <v/>
      </c>
      <c r="E200" s="21" t="str">
        <f>IF($A200="","",SUMIFS(Projects!$K$4:$K$503,Projects!$B$4:$B$503,$A200))</f>
        <v/>
      </c>
      <c r="F200" s="21" t="str">
        <f>IF($A200="","",SUMIFS(Projects!$L$4:$L$503,Projects!$B$4:$B$503,$A200))</f>
        <v/>
      </c>
      <c r="G200" s="21" t="str">
        <f>IF($A200="","",SUMIFS(Projects!$M$4:$M$503,Projects!$B$4:$B$503,$A200))</f>
        <v/>
      </c>
      <c r="H200" s="21" t="str">
        <f>IF($A200="","",SUMIFS(Projects!$M$4:$M$503,Projects!$B$4:$B$503,$A200,Projects!$P$4:$P$503,"&gt;0"))</f>
        <v/>
      </c>
      <c r="I200" s="27" t="str">
        <f>IF(OR($A200="",N($H200)&lt;=0),"","Dear "&amp;IF(Clients!$D$199&lt;&gt;"",Clients!$D$199,$A200)&amp;", I hope you are well. According to my records, "&amp;$B200&amp;" "&amp;TEXT($H200,"#,##0.00")&amp;" is now overdue on my invoice(s) to "&amp;$A200&amp;". Could you please let me know when the payment will be made? Thank you, "&amp;Settings!$B$3&amp;".")</f>
        <v/>
      </c>
    </row>
    <row r="201" spans="1:9" x14ac:dyDescent="0.3">
      <c r="A201" s="24" t="str">
        <f>IF(Clients!A200="","",Clients!A200)</f>
        <v/>
      </c>
      <c r="B201" s="25" t="str">
        <f>IF($A201="","",Clients!C200&amp;"")</f>
        <v/>
      </c>
      <c r="C201" s="26" t="str">
        <f>IF($A201="","",COUNTIFS(Projects!$B$4:$B$503,$A201,Projects!$H$4:$H$503,"In progress")+COUNTIFS(Projects!$B$4:$B$503,$A201,Projects!$H$4:$H$503,"On hold")+COUNTIFS(Projects!$B$4:$B$503,$A201,Projects!$H$4:$H$503,"Delivered"))</f>
        <v/>
      </c>
      <c r="D201" s="21" t="str">
        <f>IF($A201="","",SUMIFS(Projects!$E$4:$E$503,Projects!$B$4:$B$503,$A201,Projects!$H$4:$H$503,"&lt;&gt;Cancelled"))</f>
        <v/>
      </c>
      <c r="E201" s="21" t="str">
        <f>IF($A201="","",SUMIFS(Projects!$K$4:$K$503,Projects!$B$4:$B$503,$A201))</f>
        <v/>
      </c>
      <c r="F201" s="21" t="str">
        <f>IF($A201="","",SUMIFS(Projects!$L$4:$L$503,Projects!$B$4:$B$503,$A201))</f>
        <v/>
      </c>
      <c r="G201" s="21" t="str">
        <f>IF($A201="","",SUMIFS(Projects!$M$4:$M$503,Projects!$B$4:$B$503,$A201))</f>
        <v/>
      </c>
      <c r="H201" s="21" t="str">
        <f>IF($A201="","",SUMIFS(Projects!$M$4:$M$503,Projects!$B$4:$B$503,$A201,Projects!$P$4:$P$503,"&gt;0"))</f>
        <v/>
      </c>
      <c r="I201" s="27" t="str">
        <f>IF(OR($A201="",N($H201)&lt;=0),"","Dear "&amp;IF(Clients!$D$200&lt;&gt;"",Clients!$D$200,$A201)&amp;", I hope you are well. According to my records, "&amp;$B201&amp;" "&amp;TEXT($H201,"#,##0.00")&amp;" is now overdue on my invoice(s) to "&amp;$A201&amp;". Could you please let me know when the payment will be made? Thank you, "&amp;Settings!$B$3&amp;".")</f>
        <v/>
      </c>
    </row>
    <row r="202" spans="1:9" x14ac:dyDescent="0.3">
      <c r="A202" s="24" t="str">
        <f>IF(Clients!A201="","",Clients!A201)</f>
        <v/>
      </c>
      <c r="B202" s="25" t="str">
        <f>IF($A202="","",Clients!C201&amp;"")</f>
        <v/>
      </c>
      <c r="C202" s="26" t="str">
        <f>IF($A202="","",COUNTIFS(Projects!$B$4:$B$503,$A202,Projects!$H$4:$H$503,"In progress")+COUNTIFS(Projects!$B$4:$B$503,$A202,Projects!$H$4:$H$503,"On hold")+COUNTIFS(Projects!$B$4:$B$503,$A202,Projects!$H$4:$H$503,"Delivered"))</f>
        <v/>
      </c>
      <c r="D202" s="21" t="str">
        <f>IF($A202="","",SUMIFS(Projects!$E$4:$E$503,Projects!$B$4:$B$503,$A202,Projects!$H$4:$H$503,"&lt;&gt;Cancelled"))</f>
        <v/>
      </c>
      <c r="E202" s="21" t="str">
        <f>IF($A202="","",SUMIFS(Projects!$K$4:$K$503,Projects!$B$4:$B$503,$A202))</f>
        <v/>
      </c>
      <c r="F202" s="21" t="str">
        <f>IF($A202="","",SUMIFS(Projects!$L$4:$L$503,Projects!$B$4:$B$503,$A202))</f>
        <v/>
      </c>
      <c r="G202" s="21" t="str">
        <f>IF($A202="","",SUMIFS(Projects!$M$4:$M$503,Projects!$B$4:$B$503,$A202))</f>
        <v/>
      </c>
      <c r="H202" s="21" t="str">
        <f>IF($A202="","",SUMIFS(Projects!$M$4:$M$503,Projects!$B$4:$B$503,$A202,Projects!$P$4:$P$503,"&gt;0"))</f>
        <v/>
      </c>
      <c r="I202" s="27" t="str">
        <f>IF(OR($A202="",N($H202)&lt;=0),"","Dear "&amp;IF(Clients!$D$201&lt;&gt;"",Clients!$D$201,$A202)&amp;", I hope you are well. According to my records, "&amp;$B202&amp;" "&amp;TEXT($H202,"#,##0.00")&amp;" is now overdue on my invoice(s) to "&amp;$A202&amp;". Could you please let me know when the payment will be made? Thank you, "&amp;Settings!$B$3&amp;".")</f>
        <v/>
      </c>
    </row>
    <row r="203" spans="1:9" x14ac:dyDescent="0.3">
      <c r="A203" s="24" t="str">
        <f>IF(Clients!A202="","",Clients!A202)</f>
        <v/>
      </c>
      <c r="B203" s="25" t="str">
        <f>IF($A203="","",Clients!C202&amp;"")</f>
        <v/>
      </c>
      <c r="C203" s="26" t="str">
        <f>IF($A203="","",COUNTIFS(Projects!$B$4:$B$503,$A203,Projects!$H$4:$H$503,"In progress")+COUNTIFS(Projects!$B$4:$B$503,$A203,Projects!$H$4:$H$503,"On hold")+COUNTIFS(Projects!$B$4:$B$503,$A203,Projects!$H$4:$H$503,"Delivered"))</f>
        <v/>
      </c>
      <c r="D203" s="21" t="str">
        <f>IF($A203="","",SUMIFS(Projects!$E$4:$E$503,Projects!$B$4:$B$503,$A203,Projects!$H$4:$H$503,"&lt;&gt;Cancelled"))</f>
        <v/>
      </c>
      <c r="E203" s="21" t="str">
        <f>IF($A203="","",SUMIFS(Projects!$K$4:$K$503,Projects!$B$4:$B$503,$A203))</f>
        <v/>
      </c>
      <c r="F203" s="21" t="str">
        <f>IF($A203="","",SUMIFS(Projects!$L$4:$L$503,Projects!$B$4:$B$503,$A203))</f>
        <v/>
      </c>
      <c r="G203" s="21" t="str">
        <f>IF($A203="","",SUMIFS(Projects!$M$4:$M$503,Projects!$B$4:$B$503,$A203))</f>
        <v/>
      </c>
      <c r="H203" s="21" t="str">
        <f>IF($A203="","",SUMIFS(Projects!$M$4:$M$503,Projects!$B$4:$B$503,$A203,Projects!$P$4:$P$503,"&gt;0"))</f>
        <v/>
      </c>
      <c r="I203" s="27" t="str">
        <f>IF(OR($A203="",N($H203)&lt;=0),"","Dear "&amp;IF(Clients!$D$202&lt;&gt;"",Clients!$D$202,$A203)&amp;", I hope you are well. According to my records, "&amp;$B203&amp;" "&amp;TEXT($H203,"#,##0.00")&amp;" is now overdue on my invoice(s) to "&amp;$A203&amp;". Could you please let me know when the payment will be made? Thank you, "&amp;Settings!$B$3&amp;".")</f>
        <v/>
      </c>
    </row>
    <row r="204" spans="1:9" x14ac:dyDescent="0.3">
      <c r="A204" s="24" t="str">
        <f>IF(Clients!A203="","",Clients!A203)</f>
        <v/>
      </c>
      <c r="B204" s="25" t="str">
        <f>IF($A204="","",Clients!C203&amp;"")</f>
        <v/>
      </c>
      <c r="C204" s="26" t="str">
        <f>IF($A204="","",COUNTIFS(Projects!$B$4:$B$503,$A204,Projects!$H$4:$H$503,"In progress")+COUNTIFS(Projects!$B$4:$B$503,$A204,Projects!$H$4:$H$503,"On hold")+COUNTIFS(Projects!$B$4:$B$503,$A204,Projects!$H$4:$H$503,"Delivered"))</f>
        <v/>
      </c>
      <c r="D204" s="21" t="str">
        <f>IF($A204="","",SUMIFS(Projects!$E$4:$E$503,Projects!$B$4:$B$503,$A204,Projects!$H$4:$H$503,"&lt;&gt;Cancelled"))</f>
        <v/>
      </c>
      <c r="E204" s="21" t="str">
        <f>IF($A204="","",SUMIFS(Projects!$K$4:$K$503,Projects!$B$4:$B$503,$A204))</f>
        <v/>
      </c>
      <c r="F204" s="21" t="str">
        <f>IF($A204="","",SUMIFS(Projects!$L$4:$L$503,Projects!$B$4:$B$503,$A204))</f>
        <v/>
      </c>
      <c r="G204" s="21" t="str">
        <f>IF($A204="","",SUMIFS(Projects!$M$4:$M$503,Projects!$B$4:$B$503,$A204))</f>
        <v/>
      </c>
      <c r="H204" s="21" t="str">
        <f>IF($A204="","",SUMIFS(Projects!$M$4:$M$503,Projects!$B$4:$B$503,$A204,Projects!$P$4:$P$503,"&gt;0"))</f>
        <v/>
      </c>
      <c r="I204" s="27" t="str">
        <f>IF(OR($A204="",N($H204)&lt;=0),"","Dear "&amp;IF(Clients!$D$203&lt;&gt;"",Clients!$D$203,$A204)&amp;", I hope you are well. According to my records, "&amp;$B204&amp;" "&amp;TEXT($H204,"#,##0.00")&amp;" is now overdue on my invoice(s) to "&amp;$A204&amp;". Could you please let me know when the payment will be made? Thank you, "&amp;Settings!$B$3&amp;".")</f>
        <v/>
      </c>
    </row>
  </sheetData>
  <sheetProtection sheet="1" formatCells="0" formatColumns="0" formatRows="0" sort="0" autoFilter="0"/>
  <conditionalFormatting sqref="H5:H204">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3"/>
  <sheetViews>
    <sheetView workbookViewId="0"/>
  </sheetViews>
  <sheetFormatPr defaultRowHeight="14.4" x14ac:dyDescent="0.3"/>
  <sheetData>
    <row r="1" spans="1:6" x14ac:dyDescent="0.3">
      <c r="A1" t="s">
        <v>42</v>
      </c>
      <c r="B1" t="s">
        <v>28</v>
      </c>
      <c r="C1" t="s">
        <v>125</v>
      </c>
      <c r="D1" t="s">
        <v>123</v>
      </c>
      <c r="E1" t="s">
        <v>84</v>
      </c>
      <c r="F1" t="s">
        <v>109</v>
      </c>
    </row>
    <row r="2" spans="1:6" x14ac:dyDescent="0.3">
      <c r="A2" t="s">
        <v>52</v>
      </c>
      <c r="B2" t="s">
        <v>126</v>
      </c>
      <c r="C2" t="s">
        <v>127</v>
      </c>
      <c r="D2" t="s">
        <v>100</v>
      </c>
      <c r="E2" t="s">
        <v>93</v>
      </c>
      <c r="F2" t="s">
        <v>128</v>
      </c>
    </row>
    <row r="3" spans="1:6" x14ac:dyDescent="0.3">
      <c r="A3" t="s">
        <v>47</v>
      </c>
      <c r="B3" t="s">
        <v>129</v>
      </c>
      <c r="D3" t="s">
        <v>88</v>
      </c>
      <c r="E3" t="s">
        <v>90</v>
      </c>
      <c r="F3" t="s">
        <v>113</v>
      </c>
    </row>
    <row r="4" spans="1:6" x14ac:dyDescent="0.3">
      <c r="A4" t="s">
        <v>130</v>
      </c>
      <c r="B4" t="s">
        <v>131</v>
      </c>
      <c r="D4" t="s">
        <v>124</v>
      </c>
      <c r="E4" t="s">
        <v>96</v>
      </c>
      <c r="F4" t="s">
        <v>132</v>
      </c>
    </row>
    <row r="5" spans="1:6" x14ac:dyDescent="0.3">
      <c r="A5" t="s">
        <v>57</v>
      </c>
      <c r="B5" t="s">
        <v>133</v>
      </c>
      <c r="D5" t="s">
        <v>85</v>
      </c>
      <c r="F5" t="s">
        <v>134</v>
      </c>
    </row>
    <row r="6" spans="1:6" x14ac:dyDescent="0.3">
      <c r="A6" t="s">
        <v>62</v>
      </c>
      <c r="D6" t="s">
        <v>97</v>
      </c>
      <c r="F6" t="s">
        <v>135</v>
      </c>
    </row>
    <row r="7" spans="1:6" x14ac:dyDescent="0.3">
      <c r="A7" t="s">
        <v>136</v>
      </c>
      <c r="D7" t="s">
        <v>102</v>
      </c>
      <c r="F7" t="s">
        <v>137</v>
      </c>
    </row>
    <row r="8" spans="1:6" x14ac:dyDescent="0.3">
      <c r="A8" t="s">
        <v>138</v>
      </c>
    </row>
    <row r="9" spans="1:6" x14ac:dyDescent="0.3">
      <c r="A9" t="s">
        <v>139</v>
      </c>
    </row>
    <row r="10" spans="1:6" x14ac:dyDescent="0.3">
      <c r="A10" t="s">
        <v>140</v>
      </c>
    </row>
    <row r="11" spans="1:6" x14ac:dyDescent="0.3">
      <c r="A11" t="s">
        <v>141</v>
      </c>
    </row>
    <row r="12" spans="1:6" x14ac:dyDescent="0.3">
      <c r="A12" t="s">
        <v>142</v>
      </c>
    </row>
    <row r="13" spans="1:6" x14ac:dyDescent="0.3">
      <c r="A13" t="s">
        <v>143</v>
      </c>
    </row>
    <row r="14" spans="1:6" x14ac:dyDescent="0.3">
      <c r="A14" t="s">
        <v>144</v>
      </c>
    </row>
    <row r="15" spans="1:6" x14ac:dyDescent="0.3">
      <c r="A15" t="s">
        <v>145</v>
      </c>
    </row>
    <row r="16" spans="1:6" x14ac:dyDescent="0.3">
      <c r="A16" t="s">
        <v>146</v>
      </c>
    </row>
    <row r="17" spans="1:1" x14ac:dyDescent="0.3">
      <c r="A17" t="s">
        <v>147</v>
      </c>
    </row>
    <row r="18" spans="1:1" x14ac:dyDescent="0.3">
      <c r="A18" t="s">
        <v>148</v>
      </c>
    </row>
    <row r="19" spans="1:1" x14ac:dyDescent="0.3">
      <c r="A19" t="s">
        <v>149</v>
      </c>
    </row>
    <row r="20" spans="1:1" x14ac:dyDescent="0.3">
      <c r="A20" t="s">
        <v>150</v>
      </c>
    </row>
    <row r="21" spans="1:1" x14ac:dyDescent="0.3">
      <c r="A21" t="s">
        <v>151</v>
      </c>
    </row>
    <row r="22" spans="1:1" x14ac:dyDescent="0.3">
      <c r="A22" t="s">
        <v>152</v>
      </c>
    </row>
    <row r="23" spans="1:1" x14ac:dyDescent="0.3">
      <c r="A23" t="s">
        <v>153</v>
      </c>
    </row>
    <row r="24" spans="1:1" x14ac:dyDescent="0.3">
      <c r="A24" t="s">
        <v>154</v>
      </c>
    </row>
    <row r="25" spans="1:1" x14ac:dyDescent="0.3">
      <c r="A25" t="s">
        <v>155</v>
      </c>
    </row>
    <row r="26" spans="1:1" x14ac:dyDescent="0.3">
      <c r="A26" t="s">
        <v>156</v>
      </c>
    </row>
    <row r="27" spans="1:1" x14ac:dyDescent="0.3">
      <c r="A27" t="s">
        <v>157</v>
      </c>
    </row>
    <row r="28" spans="1:1" x14ac:dyDescent="0.3">
      <c r="A28" t="s">
        <v>158</v>
      </c>
    </row>
    <row r="29" spans="1:1" x14ac:dyDescent="0.3">
      <c r="A29" t="s">
        <v>159</v>
      </c>
    </row>
    <row r="30" spans="1:1" x14ac:dyDescent="0.3">
      <c r="A30" t="s">
        <v>160</v>
      </c>
    </row>
    <row r="31" spans="1:1" x14ac:dyDescent="0.3">
      <c r="A31" t="s">
        <v>161</v>
      </c>
    </row>
    <row r="32" spans="1:1" x14ac:dyDescent="0.3">
      <c r="A32" t="s">
        <v>162</v>
      </c>
    </row>
    <row r="33" spans="1:1" x14ac:dyDescent="0.3">
      <c r="A33" t="s">
        <v>137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How to use</vt:lpstr>
      <vt:lpstr>Settings</vt:lpstr>
      <vt:lpstr>Clients</vt:lpstr>
      <vt:lpstr>Projects</vt:lpstr>
      <vt:lpstr>Payments</vt:lpstr>
      <vt:lpstr>Overview</vt:lpstr>
      <vt:lpstr>Lists</vt:lpstr>
      <vt:lpstr>DateStyle</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Client &amp; Project Tracker with Payments Due (Excel)</dc:title>
  <dc:subject>Free Excel tracker for freelancers and agencies: projects with fee, deadline and status, invoices and payments, balance due, due date, days overdue and a payment reminder per client.</dc:subject>
  <dc:creator>Nivesh Sahayak</dc:creator>
  <cp:keywords>Toolkit by GroupChatOn; Designed &amp; Developed by: Nivesh Sahayak</cp:keywords>
  <dc:description>Client &amp; Project Tracker with Payments Due (Excel). From Toolkit by GroupChatOn (https://toolkit.groupchaton.com). Designed &amp; Developed by: Nivesh Sahayak (https://www.niveshsahayak.in/)</dc:description>
  <cp:lastModifiedBy>Nivesh Sahayak</cp:lastModifiedBy>
  <dcterms:created xsi:type="dcterms:W3CDTF">2026-11-02T18:21:54Z</dcterms:created>
  <dcterms:modified xsi:type="dcterms:W3CDTF">2026-11-02T18:22:51Z</dcterms:modified>
  <cp:category>Freelancers &amp; Agencies</cp:category>
</cp:coreProperties>
</file>