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49474BCA-12D9-4ADE-A38C-42889941B47D}"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Budget" sheetId="3" r:id="rId3"/>
    <sheet name="Income" sheetId="4" r:id="rId4"/>
    <sheet name="Spending" sheetId="5" r:id="rId5"/>
    <sheet name="Month" sheetId="6" r:id="rId6"/>
    <sheet name="Year" sheetId="7" r:id="rId7"/>
    <sheet name="Lists" sheetId="8" state="hidden"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7" l="1"/>
  <c r="A53" i="7"/>
  <c r="O53" i="7" s="1"/>
  <c r="A52" i="7"/>
  <c r="O52" i="7" s="1"/>
  <c r="F51" i="7"/>
  <c r="E51" i="7"/>
  <c r="A51" i="7"/>
  <c r="I51" i="7" s="1"/>
  <c r="A50" i="7"/>
  <c r="E50" i="7" s="1"/>
  <c r="A49" i="7"/>
  <c r="O49" i="7" s="1"/>
  <c r="K48" i="7"/>
  <c r="J48" i="7"/>
  <c r="A48" i="7"/>
  <c r="O48" i="7" s="1"/>
  <c r="N47" i="7"/>
  <c r="A47" i="7"/>
  <c r="I47" i="7" s="1"/>
  <c r="H46" i="7"/>
  <c r="A46" i="7"/>
  <c r="E46" i="7" s="1"/>
  <c r="A45" i="7"/>
  <c r="O45" i="7" s="1"/>
  <c r="G44" i="7"/>
  <c r="D44" i="7"/>
  <c r="B44" i="7"/>
  <c r="A44" i="7"/>
  <c r="O44" i="7" s="1"/>
  <c r="A43" i="7"/>
  <c r="I43" i="7" s="1"/>
  <c r="A42" i="7"/>
  <c r="E42" i="7" s="1"/>
  <c r="A41" i="7"/>
  <c r="O41" i="7" s="1"/>
  <c r="J40" i="7"/>
  <c r="I40" i="7"/>
  <c r="A40" i="7"/>
  <c r="O40" i="7" s="1"/>
  <c r="J39" i="7"/>
  <c r="A39" i="7"/>
  <c r="I39" i="7" s="1"/>
  <c r="L38" i="7"/>
  <c r="I38" i="7"/>
  <c r="A38" i="7"/>
  <c r="E38" i="7" s="1"/>
  <c r="A37" i="7"/>
  <c r="O37" i="7" s="1"/>
  <c r="A36" i="7"/>
  <c r="O36" i="7" s="1"/>
  <c r="A35" i="7"/>
  <c r="I35" i="7" s="1"/>
  <c r="A34" i="7"/>
  <c r="E34" i="7" s="1"/>
  <c r="A33" i="7"/>
  <c r="O33" i="7" s="1"/>
  <c r="K32" i="7"/>
  <c r="J32" i="7"/>
  <c r="I32" i="7"/>
  <c r="G32" i="7"/>
  <c r="B32" i="7"/>
  <c r="A32" i="7"/>
  <c r="O32" i="7" s="1"/>
  <c r="A31" i="7"/>
  <c r="I31" i="7" s="1"/>
  <c r="A30" i="7"/>
  <c r="E30" i="7" s="1"/>
  <c r="A29" i="7"/>
  <c r="O29" i="7" s="1"/>
  <c r="K28" i="7"/>
  <c r="J28" i="7"/>
  <c r="I28" i="7"/>
  <c r="G28" i="7"/>
  <c r="B28" i="7"/>
  <c r="A28" i="7"/>
  <c r="O28" i="7" s="1"/>
  <c r="E27" i="7"/>
  <c r="C27" i="7"/>
  <c r="A27" i="7"/>
  <c r="I27" i="7" s="1"/>
  <c r="A26" i="7"/>
  <c r="E26" i="7" s="1"/>
  <c r="L25" i="7"/>
  <c r="I25" i="7"/>
  <c r="D25" i="7"/>
  <c r="A25" i="7"/>
  <c r="O25" i="7" s="1"/>
  <c r="A24" i="7"/>
  <c r="O24" i="7" s="1"/>
  <c r="O23" i="7"/>
  <c r="A23" i="7"/>
  <c r="I23" i="7" s="1"/>
  <c r="A22" i="7"/>
  <c r="E22" i="7" s="1"/>
  <c r="B21" i="7"/>
  <c r="A21" i="7"/>
  <c r="A20" i="7"/>
  <c r="A19" i="7"/>
  <c r="A18" i="7"/>
  <c r="A17" i="7"/>
  <c r="B17" i="7" s="1"/>
  <c r="A16" i="7"/>
  <c r="B15" i="7"/>
  <c r="A15" i="7"/>
  <c r="A14" i="7"/>
  <c r="A13" i="7"/>
  <c r="B13" i="7" s="1"/>
  <c r="A12" i="7"/>
  <c r="B12" i="7" s="1"/>
  <c r="A11" i="7"/>
  <c r="A10" i="7"/>
  <c r="A9" i="7"/>
  <c r="A8" i="7"/>
  <c r="B8" i="7" s="1"/>
  <c r="A7" i="7"/>
  <c r="B7" i="7" s="1"/>
  <c r="A6" i="7"/>
  <c r="H6" i="7" s="1"/>
  <c r="A5" i="7"/>
  <c r="A4" i="7"/>
  <c r="B4" i="7" s="1"/>
  <c r="N3" i="7"/>
  <c r="M3" i="7"/>
  <c r="L3" i="7"/>
  <c r="K3" i="7"/>
  <c r="J3" i="7"/>
  <c r="I3" i="7"/>
  <c r="H3" i="7"/>
  <c r="G3" i="7"/>
  <c r="F3" i="7"/>
  <c r="E3" i="7"/>
  <c r="D3" i="7"/>
  <c r="C3" i="7"/>
  <c r="A63" i="6"/>
  <c r="E63" i="6" s="1"/>
  <c r="A62" i="6"/>
  <c r="F62" i="6" s="1"/>
  <c r="A61" i="6"/>
  <c r="F61" i="6" s="1"/>
  <c r="A60" i="6"/>
  <c r="B60" i="6" s="1"/>
  <c r="F59" i="6"/>
  <c r="D59" i="6"/>
  <c r="A59" i="6"/>
  <c r="E59" i="6" s="1"/>
  <c r="F58" i="6"/>
  <c r="E58" i="6"/>
  <c r="B58" i="6"/>
  <c r="A58" i="6"/>
  <c r="D58" i="6" s="1"/>
  <c r="A57" i="6"/>
  <c r="F57" i="6" s="1"/>
  <c r="A56" i="6"/>
  <c r="B56" i="6" s="1"/>
  <c r="D55" i="6"/>
  <c r="A55" i="6"/>
  <c r="E55" i="6" s="1"/>
  <c r="A54" i="6"/>
  <c r="F54" i="6" s="1"/>
  <c r="A53" i="6"/>
  <c r="F53" i="6" s="1"/>
  <c r="A52" i="6"/>
  <c r="B52" i="6" s="1"/>
  <c r="A51" i="6"/>
  <c r="E51" i="6" s="1"/>
  <c r="A50" i="6"/>
  <c r="F50" i="6" s="1"/>
  <c r="B49" i="6"/>
  <c r="A49" i="6"/>
  <c r="F49" i="6" s="1"/>
  <c r="A48" i="6"/>
  <c r="B48" i="6" s="1"/>
  <c r="A47" i="6"/>
  <c r="E47" i="6" s="1"/>
  <c r="E46" i="6"/>
  <c r="D46" i="6"/>
  <c r="A46" i="6"/>
  <c r="F46" i="6" s="1"/>
  <c r="A45" i="6"/>
  <c r="F45" i="6" s="1"/>
  <c r="A44" i="6"/>
  <c r="B44" i="6" s="1"/>
  <c r="A43" i="6"/>
  <c r="E43" i="6" s="1"/>
  <c r="A42" i="6"/>
  <c r="F42" i="6" s="1"/>
  <c r="A41" i="6"/>
  <c r="F41" i="6" s="1"/>
  <c r="F40" i="6"/>
  <c r="E40" i="6"/>
  <c r="D40" i="6"/>
  <c r="A40" i="6"/>
  <c r="B40" i="6" s="1"/>
  <c r="A39" i="6"/>
  <c r="E39" i="6" s="1"/>
  <c r="D38" i="6"/>
  <c r="B38" i="6"/>
  <c r="A38" i="6"/>
  <c r="E38" i="6" s="1"/>
  <c r="A37" i="6"/>
  <c r="F37" i="6" s="1"/>
  <c r="A36" i="6"/>
  <c r="B36" i="6" s="1"/>
  <c r="F35" i="6"/>
  <c r="A35" i="6"/>
  <c r="E35" i="6" s="1"/>
  <c r="E34" i="6"/>
  <c r="A34" i="6"/>
  <c r="F34" i="6" s="1"/>
  <c r="A33" i="6"/>
  <c r="F33" i="6" s="1"/>
  <c r="A32" i="6"/>
  <c r="B32" i="6" s="1"/>
  <c r="D31" i="6"/>
  <c r="A31" i="6"/>
  <c r="A30" i="6"/>
  <c r="D30" i="6" s="1"/>
  <c r="A29" i="6"/>
  <c r="B29" i="6" s="1"/>
  <c r="A28" i="6"/>
  <c r="B28" i="6" s="1"/>
  <c r="A27" i="6"/>
  <c r="A26" i="6"/>
  <c r="D26" i="6" s="1"/>
  <c r="A25" i="6"/>
  <c r="B25" i="6" s="1"/>
  <c r="A24" i="6"/>
  <c r="B24" i="6" s="1"/>
  <c r="A23" i="6"/>
  <c r="D23" i="6" s="1"/>
  <c r="A22" i="6"/>
  <c r="D22" i="6" s="1"/>
  <c r="B21" i="6"/>
  <c r="A21" i="6"/>
  <c r="A20" i="6"/>
  <c r="B20" i="6" s="1"/>
  <c r="A19" i="6"/>
  <c r="D18" i="6"/>
  <c r="B18" i="6"/>
  <c r="A18" i="6"/>
  <c r="A17" i="6"/>
  <c r="B17" i="6" s="1"/>
  <c r="A16" i="6"/>
  <c r="B16" i="6" s="1"/>
  <c r="A15" i="6"/>
  <c r="D15" i="6" s="1"/>
  <c r="D14" i="6"/>
  <c r="A14" i="6"/>
  <c r="B14" i="6" s="1"/>
  <c r="B10" i="6"/>
  <c r="E7" i="6"/>
  <c r="E6" i="6"/>
  <c r="E5" i="6"/>
  <c r="E4" i="6"/>
  <c r="B3" i="6"/>
  <c r="G1003" i="5"/>
  <c r="F1003" i="5"/>
  <c r="G1002" i="5"/>
  <c r="F1002" i="5"/>
  <c r="G1001" i="5"/>
  <c r="F1001" i="5"/>
  <c r="G1000" i="5"/>
  <c r="F1000" i="5"/>
  <c r="G999" i="5"/>
  <c r="F999" i="5"/>
  <c r="G998" i="5"/>
  <c r="F998" i="5"/>
  <c r="G997" i="5"/>
  <c r="F997" i="5"/>
  <c r="G996" i="5"/>
  <c r="F996" i="5"/>
  <c r="G995" i="5"/>
  <c r="F995" i="5"/>
  <c r="G994" i="5"/>
  <c r="F994" i="5"/>
  <c r="G993" i="5"/>
  <c r="F993" i="5"/>
  <c r="G992" i="5"/>
  <c r="F992" i="5"/>
  <c r="G991" i="5"/>
  <c r="F991" i="5"/>
  <c r="G990" i="5"/>
  <c r="F990" i="5"/>
  <c r="G989" i="5"/>
  <c r="F989" i="5"/>
  <c r="G988" i="5"/>
  <c r="F988" i="5"/>
  <c r="G987" i="5"/>
  <c r="F987" i="5"/>
  <c r="G986" i="5"/>
  <c r="F986" i="5"/>
  <c r="G985" i="5"/>
  <c r="F985" i="5"/>
  <c r="G984" i="5"/>
  <c r="F984" i="5"/>
  <c r="G983" i="5"/>
  <c r="F983" i="5"/>
  <c r="G982" i="5"/>
  <c r="F982" i="5"/>
  <c r="G981" i="5"/>
  <c r="F981" i="5"/>
  <c r="G980" i="5"/>
  <c r="F980" i="5"/>
  <c r="G979" i="5"/>
  <c r="F979" i="5"/>
  <c r="G978" i="5"/>
  <c r="F978" i="5"/>
  <c r="G977" i="5"/>
  <c r="F977" i="5"/>
  <c r="G976" i="5"/>
  <c r="F976" i="5"/>
  <c r="G975" i="5"/>
  <c r="F975" i="5"/>
  <c r="G974" i="5"/>
  <c r="F974" i="5"/>
  <c r="G973" i="5"/>
  <c r="F973" i="5"/>
  <c r="G972" i="5"/>
  <c r="F972" i="5"/>
  <c r="G971" i="5"/>
  <c r="F971" i="5"/>
  <c r="G970" i="5"/>
  <c r="F970" i="5"/>
  <c r="G969" i="5"/>
  <c r="F969" i="5"/>
  <c r="G968" i="5"/>
  <c r="F968" i="5"/>
  <c r="G967" i="5"/>
  <c r="F967" i="5"/>
  <c r="G966" i="5"/>
  <c r="F966" i="5"/>
  <c r="G965" i="5"/>
  <c r="F965" i="5"/>
  <c r="G964" i="5"/>
  <c r="F964" i="5"/>
  <c r="G963" i="5"/>
  <c r="F963" i="5"/>
  <c r="G962" i="5"/>
  <c r="F962" i="5"/>
  <c r="G961" i="5"/>
  <c r="F961" i="5"/>
  <c r="G960" i="5"/>
  <c r="F960" i="5"/>
  <c r="G959" i="5"/>
  <c r="F959" i="5"/>
  <c r="G958" i="5"/>
  <c r="F958" i="5"/>
  <c r="G957" i="5"/>
  <c r="F957" i="5"/>
  <c r="G956" i="5"/>
  <c r="F956" i="5"/>
  <c r="G955" i="5"/>
  <c r="F955" i="5"/>
  <c r="G954" i="5"/>
  <c r="F954" i="5"/>
  <c r="G953" i="5"/>
  <c r="F953" i="5"/>
  <c r="G952" i="5"/>
  <c r="F952" i="5"/>
  <c r="G951" i="5"/>
  <c r="F951" i="5"/>
  <c r="G950" i="5"/>
  <c r="F950" i="5"/>
  <c r="G949" i="5"/>
  <c r="F949" i="5"/>
  <c r="G948" i="5"/>
  <c r="F948" i="5"/>
  <c r="G947" i="5"/>
  <c r="F947" i="5"/>
  <c r="G946" i="5"/>
  <c r="F946" i="5"/>
  <c r="G945" i="5"/>
  <c r="F945" i="5"/>
  <c r="G944" i="5"/>
  <c r="F944" i="5"/>
  <c r="G943" i="5"/>
  <c r="F943" i="5"/>
  <c r="G942" i="5"/>
  <c r="F942" i="5"/>
  <c r="G941" i="5"/>
  <c r="F941" i="5"/>
  <c r="G940" i="5"/>
  <c r="F940" i="5"/>
  <c r="G939" i="5"/>
  <c r="F939" i="5"/>
  <c r="G938" i="5"/>
  <c r="F938" i="5"/>
  <c r="G937" i="5"/>
  <c r="F937" i="5"/>
  <c r="G936" i="5"/>
  <c r="F936" i="5"/>
  <c r="G935" i="5"/>
  <c r="F935" i="5"/>
  <c r="G934" i="5"/>
  <c r="F934" i="5"/>
  <c r="G933" i="5"/>
  <c r="F933" i="5"/>
  <c r="G932" i="5"/>
  <c r="F932" i="5"/>
  <c r="G931" i="5"/>
  <c r="F931" i="5"/>
  <c r="G930" i="5"/>
  <c r="F930" i="5"/>
  <c r="G929" i="5"/>
  <c r="F929" i="5"/>
  <c r="G928" i="5"/>
  <c r="F928" i="5"/>
  <c r="G927" i="5"/>
  <c r="F927" i="5"/>
  <c r="G926" i="5"/>
  <c r="F926" i="5"/>
  <c r="G925" i="5"/>
  <c r="F925" i="5"/>
  <c r="G924" i="5"/>
  <c r="F924" i="5"/>
  <c r="G923" i="5"/>
  <c r="F923" i="5"/>
  <c r="G922" i="5"/>
  <c r="F922" i="5"/>
  <c r="G921" i="5"/>
  <c r="F921" i="5"/>
  <c r="G920" i="5"/>
  <c r="F920" i="5"/>
  <c r="G919" i="5"/>
  <c r="F919" i="5"/>
  <c r="G918" i="5"/>
  <c r="F918" i="5"/>
  <c r="G917" i="5"/>
  <c r="F917" i="5"/>
  <c r="G916" i="5"/>
  <c r="F916" i="5"/>
  <c r="G915" i="5"/>
  <c r="F915" i="5"/>
  <c r="G914" i="5"/>
  <c r="F914" i="5"/>
  <c r="G913" i="5"/>
  <c r="F913" i="5"/>
  <c r="G912" i="5"/>
  <c r="F912" i="5"/>
  <c r="G911" i="5"/>
  <c r="F911" i="5"/>
  <c r="G910" i="5"/>
  <c r="F910" i="5"/>
  <c r="G909" i="5"/>
  <c r="F909" i="5"/>
  <c r="G908" i="5"/>
  <c r="F908" i="5"/>
  <c r="G907" i="5"/>
  <c r="F907" i="5"/>
  <c r="G906" i="5"/>
  <c r="F906" i="5"/>
  <c r="G905" i="5"/>
  <c r="F905" i="5"/>
  <c r="G904" i="5"/>
  <c r="F904" i="5"/>
  <c r="G903" i="5"/>
  <c r="F903" i="5"/>
  <c r="G902" i="5"/>
  <c r="F902" i="5"/>
  <c r="G901" i="5"/>
  <c r="F901" i="5"/>
  <c r="G900" i="5"/>
  <c r="F900" i="5"/>
  <c r="G899" i="5"/>
  <c r="F899" i="5"/>
  <c r="G898" i="5"/>
  <c r="F898" i="5"/>
  <c r="G897" i="5"/>
  <c r="F897" i="5"/>
  <c r="G896" i="5"/>
  <c r="F896" i="5"/>
  <c r="G895" i="5"/>
  <c r="F895" i="5"/>
  <c r="G894" i="5"/>
  <c r="F894" i="5"/>
  <c r="G893" i="5"/>
  <c r="F893" i="5"/>
  <c r="G892" i="5"/>
  <c r="F892" i="5"/>
  <c r="G891" i="5"/>
  <c r="F891" i="5"/>
  <c r="G890" i="5"/>
  <c r="F890" i="5"/>
  <c r="G889" i="5"/>
  <c r="F889" i="5"/>
  <c r="G888" i="5"/>
  <c r="F888" i="5"/>
  <c r="G887" i="5"/>
  <c r="F887" i="5"/>
  <c r="G886" i="5"/>
  <c r="F886" i="5"/>
  <c r="G885" i="5"/>
  <c r="F885" i="5"/>
  <c r="G884" i="5"/>
  <c r="F884" i="5"/>
  <c r="G883" i="5"/>
  <c r="F883" i="5"/>
  <c r="G882" i="5"/>
  <c r="F882" i="5"/>
  <c r="G881" i="5"/>
  <c r="F881" i="5"/>
  <c r="G880" i="5"/>
  <c r="F880" i="5"/>
  <c r="G879" i="5"/>
  <c r="F879" i="5"/>
  <c r="G878" i="5"/>
  <c r="F878" i="5"/>
  <c r="G877" i="5"/>
  <c r="F877" i="5"/>
  <c r="G876" i="5"/>
  <c r="F876" i="5"/>
  <c r="G875" i="5"/>
  <c r="F875" i="5"/>
  <c r="G874" i="5"/>
  <c r="F874" i="5"/>
  <c r="G873" i="5"/>
  <c r="F873" i="5"/>
  <c r="G872" i="5"/>
  <c r="F872" i="5"/>
  <c r="G871" i="5"/>
  <c r="F871" i="5"/>
  <c r="G870" i="5"/>
  <c r="F870" i="5"/>
  <c r="G869" i="5"/>
  <c r="F869" i="5"/>
  <c r="G868" i="5"/>
  <c r="F868" i="5"/>
  <c r="G867" i="5"/>
  <c r="F867" i="5"/>
  <c r="G866" i="5"/>
  <c r="F866" i="5"/>
  <c r="G865" i="5"/>
  <c r="F865" i="5"/>
  <c r="G864" i="5"/>
  <c r="F864" i="5"/>
  <c r="G863" i="5"/>
  <c r="F863" i="5"/>
  <c r="G862" i="5"/>
  <c r="F862" i="5"/>
  <c r="G861" i="5"/>
  <c r="F861" i="5"/>
  <c r="G860" i="5"/>
  <c r="F860" i="5"/>
  <c r="G859" i="5"/>
  <c r="F859" i="5"/>
  <c r="G858" i="5"/>
  <c r="F858" i="5"/>
  <c r="G857" i="5"/>
  <c r="F857" i="5"/>
  <c r="G856" i="5"/>
  <c r="F856" i="5"/>
  <c r="G855" i="5"/>
  <c r="F855" i="5"/>
  <c r="G854" i="5"/>
  <c r="F854" i="5"/>
  <c r="G853" i="5"/>
  <c r="F853" i="5"/>
  <c r="G852" i="5"/>
  <c r="F852" i="5"/>
  <c r="G851" i="5"/>
  <c r="F851" i="5"/>
  <c r="G850" i="5"/>
  <c r="F850" i="5"/>
  <c r="G849" i="5"/>
  <c r="F849" i="5"/>
  <c r="G848" i="5"/>
  <c r="F848" i="5"/>
  <c r="G847" i="5"/>
  <c r="F847" i="5"/>
  <c r="G846" i="5"/>
  <c r="F846" i="5"/>
  <c r="G845" i="5"/>
  <c r="F845" i="5"/>
  <c r="G844" i="5"/>
  <c r="F844" i="5"/>
  <c r="G843" i="5"/>
  <c r="F843" i="5"/>
  <c r="G842" i="5"/>
  <c r="F842" i="5"/>
  <c r="G841" i="5"/>
  <c r="F841" i="5"/>
  <c r="G840" i="5"/>
  <c r="F840" i="5"/>
  <c r="G839" i="5"/>
  <c r="F839" i="5"/>
  <c r="G838" i="5"/>
  <c r="F838" i="5"/>
  <c r="G837" i="5"/>
  <c r="F837" i="5"/>
  <c r="G836" i="5"/>
  <c r="F836" i="5"/>
  <c r="G835" i="5"/>
  <c r="F835" i="5"/>
  <c r="G834" i="5"/>
  <c r="F834" i="5"/>
  <c r="G833" i="5"/>
  <c r="F833" i="5"/>
  <c r="G832" i="5"/>
  <c r="F832" i="5"/>
  <c r="G831" i="5"/>
  <c r="F831" i="5"/>
  <c r="G830" i="5"/>
  <c r="F830" i="5"/>
  <c r="G829" i="5"/>
  <c r="F829" i="5"/>
  <c r="G828" i="5"/>
  <c r="F828" i="5"/>
  <c r="G827" i="5"/>
  <c r="F827" i="5"/>
  <c r="G826" i="5"/>
  <c r="F826" i="5"/>
  <c r="G825" i="5"/>
  <c r="F825" i="5"/>
  <c r="G824" i="5"/>
  <c r="F824" i="5"/>
  <c r="G823" i="5"/>
  <c r="F823" i="5"/>
  <c r="G822" i="5"/>
  <c r="F822" i="5"/>
  <c r="G821" i="5"/>
  <c r="F821" i="5"/>
  <c r="G820" i="5"/>
  <c r="F820" i="5"/>
  <c r="G819" i="5"/>
  <c r="F819" i="5"/>
  <c r="G818" i="5"/>
  <c r="F818" i="5"/>
  <c r="G817" i="5"/>
  <c r="F817" i="5"/>
  <c r="G816" i="5"/>
  <c r="F816" i="5"/>
  <c r="G815" i="5"/>
  <c r="F815" i="5"/>
  <c r="G814" i="5"/>
  <c r="F814" i="5"/>
  <c r="G813" i="5"/>
  <c r="F813" i="5"/>
  <c r="G812" i="5"/>
  <c r="F812" i="5"/>
  <c r="G811" i="5"/>
  <c r="F811" i="5"/>
  <c r="G810" i="5"/>
  <c r="F810" i="5"/>
  <c r="G809" i="5"/>
  <c r="F809" i="5"/>
  <c r="G808" i="5"/>
  <c r="F808" i="5"/>
  <c r="G807" i="5"/>
  <c r="F807" i="5"/>
  <c r="G806" i="5"/>
  <c r="F806" i="5"/>
  <c r="G805" i="5"/>
  <c r="F805" i="5"/>
  <c r="G804" i="5"/>
  <c r="F804" i="5"/>
  <c r="G803" i="5"/>
  <c r="F803" i="5"/>
  <c r="G802" i="5"/>
  <c r="F802" i="5"/>
  <c r="G801" i="5"/>
  <c r="F801" i="5"/>
  <c r="G800" i="5"/>
  <c r="F800" i="5"/>
  <c r="G799" i="5"/>
  <c r="F799" i="5"/>
  <c r="G798" i="5"/>
  <c r="F798" i="5"/>
  <c r="G797" i="5"/>
  <c r="F797" i="5"/>
  <c r="G796" i="5"/>
  <c r="F796" i="5"/>
  <c r="G795" i="5"/>
  <c r="F795" i="5"/>
  <c r="G794" i="5"/>
  <c r="F794" i="5"/>
  <c r="G793" i="5"/>
  <c r="F793" i="5"/>
  <c r="G792" i="5"/>
  <c r="F792" i="5"/>
  <c r="G791" i="5"/>
  <c r="F791" i="5"/>
  <c r="G790" i="5"/>
  <c r="F790" i="5"/>
  <c r="G789" i="5"/>
  <c r="F789" i="5"/>
  <c r="G788" i="5"/>
  <c r="F788" i="5"/>
  <c r="G787" i="5"/>
  <c r="F787" i="5"/>
  <c r="G786" i="5"/>
  <c r="F786" i="5"/>
  <c r="G785" i="5"/>
  <c r="F785" i="5"/>
  <c r="G784" i="5"/>
  <c r="F784" i="5"/>
  <c r="G783" i="5"/>
  <c r="F783" i="5"/>
  <c r="G782" i="5"/>
  <c r="F782" i="5"/>
  <c r="G781" i="5"/>
  <c r="F781" i="5"/>
  <c r="G780" i="5"/>
  <c r="F780" i="5"/>
  <c r="G779" i="5"/>
  <c r="F779" i="5"/>
  <c r="G778" i="5"/>
  <c r="F778" i="5"/>
  <c r="G777" i="5"/>
  <c r="F777" i="5"/>
  <c r="G776" i="5"/>
  <c r="F776" i="5"/>
  <c r="G775" i="5"/>
  <c r="F775" i="5"/>
  <c r="G774" i="5"/>
  <c r="F774" i="5"/>
  <c r="G773" i="5"/>
  <c r="F773" i="5"/>
  <c r="G772" i="5"/>
  <c r="F772" i="5"/>
  <c r="G771" i="5"/>
  <c r="F771" i="5"/>
  <c r="G770" i="5"/>
  <c r="F770" i="5"/>
  <c r="G769" i="5"/>
  <c r="F769" i="5"/>
  <c r="G768" i="5"/>
  <c r="F768" i="5"/>
  <c r="G767" i="5"/>
  <c r="F767" i="5"/>
  <c r="G766" i="5"/>
  <c r="F766" i="5"/>
  <c r="G765" i="5"/>
  <c r="F765" i="5"/>
  <c r="G764" i="5"/>
  <c r="F764" i="5"/>
  <c r="G763" i="5"/>
  <c r="F763" i="5"/>
  <c r="G762" i="5"/>
  <c r="F762" i="5"/>
  <c r="G761" i="5"/>
  <c r="F761" i="5"/>
  <c r="G760" i="5"/>
  <c r="F760" i="5"/>
  <c r="G759" i="5"/>
  <c r="F759" i="5"/>
  <c r="G758" i="5"/>
  <c r="F758" i="5"/>
  <c r="G757" i="5"/>
  <c r="F757" i="5"/>
  <c r="G756" i="5"/>
  <c r="F756" i="5"/>
  <c r="G755" i="5"/>
  <c r="F755" i="5"/>
  <c r="G754" i="5"/>
  <c r="F754" i="5"/>
  <c r="G753" i="5"/>
  <c r="F753" i="5"/>
  <c r="G752" i="5"/>
  <c r="F752" i="5"/>
  <c r="G751" i="5"/>
  <c r="F751" i="5"/>
  <c r="G750" i="5"/>
  <c r="F750" i="5"/>
  <c r="G749" i="5"/>
  <c r="F749" i="5"/>
  <c r="G748" i="5"/>
  <c r="F748" i="5"/>
  <c r="G747" i="5"/>
  <c r="F747" i="5"/>
  <c r="G746" i="5"/>
  <c r="F746" i="5"/>
  <c r="G745" i="5"/>
  <c r="F745" i="5"/>
  <c r="G744" i="5"/>
  <c r="F744" i="5"/>
  <c r="G743" i="5"/>
  <c r="F743" i="5"/>
  <c r="G742" i="5"/>
  <c r="F742" i="5"/>
  <c r="G741" i="5"/>
  <c r="F741" i="5"/>
  <c r="G740" i="5"/>
  <c r="F740" i="5"/>
  <c r="G739" i="5"/>
  <c r="F739" i="5"/>
  <c r="G738" i="5"/>
  <c r="F738" i="5"/>
  <c r="G737" i="5"/>
  <c r="F737" i="5"/>
  <c r="G736" i="5"/>
  <c r="F736" i="5"/>
  <c r="G735" i="5"/>
  <c r="F735" i="5"/>
  <c r="G734" i="5"/>
  <c r="F734" i="5"/>
  <c r="G733" i="5"/>
  <c r="F733" i="5"/>
  <c r="G732" i="5"/>
  <c r="F732" i="5"/>
  <c r="G731" i="5"/>
  <c r="F731" i="5"/>
  <c r="G730" i="5"/>
  <c r="F730" i="5"/>
  <c r="G729" i="5"/>
  <c r="F729" i="5"/>
  <c r="G728" i="5"/>
  <c r="F728" i="5"/>
  <c r="G727" i="5"/>
  <c r="F727" i="5"/>
  <c r="G726" i="5"/>
  <c r="F726" i="5"/>
  <c r="G725" i="5"/>
  <c r="F725" i="5"/>
  <c r="G724" i="5"/>
  <c r="F724" i="5"/>
  <c r="G723" i="5"/>
  <c r="F723" i="5"/>
  <c r="G722" i="5"/>
  <c r="F722" i="5"/>
  <c r="G721" i="5"/>
  <c r="F721" i="5"/>
  <c r="G720" i="5"/>
  <c r="F720" i="5"/>
  <c r="G719" i="5"/>
  <c r="F719" i="5"/>
  <c r="G718" i="5"/>
  <c r="F718" i="5"/>
  <c r="G717" i="5"/>
  <c r="F717" i="5"/>
  <c r="G716" i="5"/>
  <c r="F716" i="5"/>
  <c r="G715" i="5"/>
  <c r="F715" i="5"/>
  <c r="G714" i="5"/>
  <c r="F714" i="5"/>
  <c r="G713" i="5"/>
  <c r="F713" i="5"/>
  <c r="G712" i="5"/>
  <c r="F712" i="5"/>
  <c r="G711" i="5"/>
  <c r="F711" i="5"/>
  <c r="G710" i="5"/>
  <c r="F710" i="5"/>
  <c r="G709" i="5"/>
  <c r="F709" i="5"/>
  <c r="G708" i="5"/>
  <c r="F708" i="5"/>
  <c r="G707" i="5"/>
  <c r="F707" i="5"/>
  <c r="G706" i="5"/>
  <c r="F706" i="5"/>
  <c r="G705" i="5"/>
  <c r="F705" i="5"/>
  <c r="G704" i="5"/>
  <c r="F704" i="5"/>
  <c r="G703" i="5"/>
  <c r="F703" i="5"/>
  <c r="G702" i="5"/>
  <c r="F702" i="5"/>
  <c r="G701" i="5"/>
  <c r="F701" i="5"/>
  <c r="G700" i="5"/>
  <c r="F700" i="5"/>
  <c r="G699" i="5"/>
  <c r="F699" i="5"/>
  <c r="G698" i="5"/>
  <c r="F698" i="5"/>
  <c r="G697" i="5"/>
  <c r="F697" i="5"/>
  <c r="G696" i="5"/>
  <c r="F696" i="5"/>
  <c r="G695" i="5"/>
  <c r="F695" i="5"/>
  <c r="G694" i="5"/>
  <c r="F694" i="5"/>
  <c r="G693" i="5"/>
  <c r="F693" i="5"/>
  <c r="G692" i="5"/>
  <c r="F692" i="5"/>
  <c r="G691" i="5"/>
  <c r="F691" i="5"/>
  <c r="G690" i="5"/>
  <c r="F690" i="5"/>
  <c r="G689" i="5"/>
  <c r="F689" i="5"/>
  <c r="G688" i="5"/>
  <c r="F688" i="5"/>
  <c r="G687" i="5"/>
  <c r="F687" i="5"/>
  <c r="G686" i="5"/>
  <c r="F686" i="5"/>
  <c r="G685" i="5"/>
  <c r="F685" i="5"/>
  <c r="G684" i="5"/>
  <c r="F684" i="5"/>
  <c r="G683" i="5"/>
  <c r="F683" i="5"/>
  <c r="G682" i="5"/>
  <c r="F682" i="5"/>
  <c r="G681" i="5"/>
  <c r="F681" i="5"/>
  <c r="G680" i="5"/>
  <c r="F680" i="5"/>
  <c r="G679" i="5"/>
  <c r="F679" i="5"/>
  <c r="G678" i="5"/>
  <c r="F678" i="5"/>
  <c r="G677" i="5"/>
  <c r="F677" i="5"/>
  <c r="G676" i="5"/>
  <c r="F676" i="5"/>
  <c r="G675" i="5"/>
  <c r="F675" i="5"/>
  <c r="G674" i="5"/>
  <c r="F674" i="5"/>
  <c r="G673" i="5"/>
  <c r="F673" i="5"/>
  <c r="G672" i="5"/>
  <c r="F672" i="5"/>
  <c r="G671" i="5"/>
  <c r="F671" i="5"/>
  <c r="G670" i="5"/>
  <c r="F670" i="5"/>
  <c r="G669" i="5"/>
  <c r="F669" i="5"/>
  <c r="G668" i="5"/>
  <c r="F668" i="5"/>
  <c r="G667" i="5"/>
  <c r="F667" i="5"/>
  <c r="G666" i="5"/>
  <c r="F666" i="5"/>
  <c r="G665" i="5"/>
  <c r="F665" i="5"/>
  <c r="G664" i="5"/>
  <c r="F664" i="5"/>
  <c r="G663" i="5"/>
  <c r="F663" i="5"/>
  <c r="G662" i="5"/>
  <c r="F662" i="5"/>
  <c r="G661" i="5"/>
  <c r="F661" i="5"/>
  <c r="G660" i="5"/>
  <c r="F660" i="5"/>
  <c r="G659" i="5"/>
  <c r="F659" i="5"/>
  <c r="G658" i="5"/>
  <c r="F658" i="5"/>
  <c r="G657" i="5"/>
  <c r="F657" i="5"/>
  <c r="G656" i="5"/>
  <c r="F656" i="5"/>
  <c r="G655" i="5"/>
  <c r="F655" i="5"/>
  <c r="G654" i="5"/>
  <c r="F654" i="5"/>
  <c r="G653" i="5"/>
  <c r="F653" i="5"/>
  <c r="G652" i="5"/>
  <c r="F652" i="5"/>
  <c r="G651" i="5"/>
  <c r="F651" i="5"/>
  <c r="G650" i="5"/>
  <c r="F650" i="5"/>
  <c r="G649" i="5"/>
  <c r="F649" i="5"/>
  <c r="G648" i="5"/>
  <c r="F648" i="5"/>
  <c r="G647" i="5"/>
  <c r="F647" i="5"/>
  <c r="G646" i="5"/>
  <c r="F646" i="5"/>
  <c r="G645" i="5"/>
  <c r="F645" i="5"/>
  <c r="G644" i="5"/>
  <c r="F644" i="5"/>
  <c r="G643" i="5"/>
  <c r="F643" i="5"/>
  <c r="G642" i="5"/>
  <c r="F642" i="5"/>
  <c r="G641" i="5"/>
  <c r="F641" i="5"/>
  <c r="G640" i="5"/>
  <c r="F640" i="5"/>
  <c r="G639" i="5"/>
  <c r="F639" i="5"/>
  <c r="G638" i="5"/>
  <c r="F638" i="5"/>
  <c r="G637" i="5"/>
  <c r="F637" i="5"/>
  <c r="G636" i="5"/>
  <c r="F636" i="5"/>
  <c r="G635" i="5"/>
  <c r="F635" i="5"/>
  <c r="G634" i="5"/>
  <c r="F634" i="5"/>
  <c r="G633" i="5"/>
  <c r="F633" i="5"/>
  <c r="G632" i="5"/>
  <c r="F632" i="5"/>
  <c r="G631" i="5"/>
  <c r="F631" i="5"/>
  <c r="G630" i="5"/>
  <c r="F630" i="5"/>
  <c r="G629" i="5"/>
  <c r="F629" i="5"/>
  <c r="G628" i="5"/>
  <c r="F628" i="5"/>
  <c r="G627" i="5"/>
  <c r="F627" i="5"/>
  <c r="G626" i="5"/>
  <c r="F626" i="5"/>
  <c r="G625" i="5"/>
  <c r="F625" i="5"/>
  <c r="G624" i="5"/>
  <c r="F624" i="5"/>
  <c r="G623" i="5"/>
  <c r="F623" i="5"/>
  <c r="G622" i="5"/>
  <c r="F622" i="5"/>
  <c r="G621" i="5"/>
  <c r="F621" i="5"/>
  <c r="G620" i="5"/>
  <c r="F620" i="5"/>
  <c r="G619" i="5"/>
  <c r="F619" i="5"/>
  <c r="G618" i="5"/>
  <c r="F618" i="5"/>
  <c r="G617" i="5"/>
  <c r="F617" i="5"/>
  <c r="G616" i="5"/>
  <c r="F616" i="5"/>
  <c r="G615" i="5"/>
  <c r="F615" i="5"/>
  <c r="G614" i="5"/>
  <c r="F614" i="5"/>
  <c r="G613" i="5"/>
  <c r="F613" i="5"/>
  <c r="G612" i="5"/>
  <c r="F612" i="5"/>
  <c r="G611" i="5"/>
  <c r="F611" i="5"/>
  <c r="G610" i="5"/>
  <c r="F610" i="5"/>
  <c r="G609" i="5"/>
  <c r="F609" i="5"/>
  <c r="G608" i="5"/>
  <c r="F608" i="5"/>
  <c r="G607" i="5"/>
  <c r="F607" i="5"/>
  <c r="G606" i="5"/>
  <c r="F606" i="5"/>
  <c r="G605" i="5"/>
  <c r="F605" i="5"/>
  <c r="G604" i="5"/>
  <c r="F604" i="5"/>
  <c r="G603" i="5"/>
  <c r="F603" i="5"/>
  <c r="G602" i="5"/>
  <c r="F602" i="5"/>
  <c r="G601" i="5"/>
  <c r="F601" i="5"/>
  <c r="G600" i="5"/>
  <c r="F600" i="5"/>
  <c r="G599" i="5"/>
  <c r="F599" i="5"/>
  <c r="G598" i="5"/>
  <c r="F598" i="5"/>
  <c r="G597" i="5"/>
  <c r="F597" i="5"/>
  <c r="G596" i="5"/>
  <c r="F596" i="5"/>
  <c r="G595" i="5"/>
  <c r="F595" i="5"/>
  <c r="G594" i="5"/>
  <c r="F594" i="5"/>
  <c r="G593" i="5"/>
  <c r="F593" i="5"/>
  <c r="G592" i="5"/>
  <c r="F592" i="5"/>
  <c r="G591" i="5"/>
  <c r="F591" i="5"/>
  <c r="G590" i="5"/>
  <c r="F590" i="5"/>
  <c r="G589" i="5"/>
  <c r="F589" i="5"/>
  <c r="G588" i="5"/>
  <c r="F588" i="5"/>
  <c r="G587" i="5"/>
  <c r="F587" i="5"/>
  <c r="G586" i="5"/>
  <c r="F586" i="5"/>
  <c r="G585" i="5"/>
  <c r="F585" i="5"/>
  <c r="G584" i="5"/>
  <c r="F584" i="5"/>
  <c r="G583" i="5"/>
  <c r="F583" i="5"/>
  <c r="G582" i="5"/>
  <c r="F582" i="5"/>
  <c r="G581" i="5"/>
  <c r="F581" i="5"/>
  <c r="G580" i="5"/>
  <c r="F580" i="5"/>
  <c r="G579" i="5"/>
  <c r="F579" i="5"/>
  <c r="G578" i="5"/>
  <c r="F578" i="5"/>
  <c r="G577" i="5"/>
  <c r="F577" i="5"/>
  <c r="G576" i="5"/>
  <c r="F576" i="5"/>
  <c r="G575" i="5"/>
  <c r="F575" i="5"/>
  <c r="G574" i="5"/>
  <c r="F574" i="5"/>
  <c r="G573" i="5"/>
  <c r="F573" i="5"/>
  <c r="G572" i="5"/>
  <c r="F572" i="5"/>
  <c r="G571" i="5"/>
  <c r="F571" i="5"/>
  <c r="G570" i="5"/>
  <c r="F570" i="5"/>
  <c r="G569" i="5"/>
  <c r="F569" i="5"/>
  <c r="G568" i="5"/>
  <c r="F568" i="5"/>
  <c r="G567" i="5"/>
  <c r="F567" i="5"/>
  <c r="G566" i="5"/>
  <c r="F566" i="5"/>
  <c r="G565" i="5"/>
  <c r="F565" i="5"/>
  <c r="G564" i="5"/>
  <c r="F564" i="5"/>
  <c r="G563" i="5"/>
  <c r="F563" i="5"/>
  <c r="G562" i="5"/>
  <c r="F562" i="5"/>
  <c r="G561" i="5"/>
  <c r="F561" i="5"/>
  <c r="G560" i="5"/>
  <c r="F560" i="5"/>
  <c r="G559" i="5"/>
  <c r="F559" i="5"/>
  <c r="G558" i="5"/>
  <c r="F558" i="5"/>
  <c r="G557" i="5"/>
  <c r="F557" i="5"/>
  <c r="G556" i="5"/>
  <c r="F556" i="5"/>
  <c r="G555" i="5"/>
  <c r="F555" i="5"/>
  <c r="G554" i="5"/>
  <c r="F554" i="5"/>
  <c r="G553" i="5"/>
  <c r="F553" i="5"/>
  <c r="G552" i="5"/>
  <c r="F552" i="5"/>
  <c r="G551" i="5"/>
  <c r="F551" i="5"/>
  <c r="G550" i="5"/>
  <c r="F550" i="5"/>
  <c r="G549" i="5"/>
  <c r="F549" i="5"/>
  <c r="G548" i="5"/>
  <c r="F548" i="5"/>
  <c r="G547" i="5"/>
  <c r="F547" i="5"/>
  <c r="G546" i="5"/>
  <c r="F546" i="5"/>
  <c r="G545" i="5"/>
  <c r="F545" i="5"/>
  <c r="G544" i="5"/>
  <c r="F544" i="5"/>
  <c r="G543" i="5"/>
  <c r="F543" i="5"/>
  <c r="G542" i="5"/>
  <c r="F542" i="5"/>
  <c r="G541" i="5"/>
  <c r="F541" i="5"/>
  <c r="G540" i="5"/>
  <c r="F540" i="5"/>
  <c r="G539" i="5"/>
  <c r="F539" i="5"/>
  <c r="G538" i="5"/>
  <c r="F538" i="5"/>
  <c r="G537" i="5"/>
  <c r="F537" i="5"/>
  <c r="G536" i="5"/>
  <c r="F536" i="5"/>
  <c r="G535" i="5"/>
  <c r="F535" i="5"/>
  <c r="G534" i="5"/>
  <c r="F534" i="5"/>
  <c r="G533" i="5"/>
  <c r="F533" i="5"/>
  <c r="G532" i="5"/>
  <c r="F532" i="5"/>
  <c r="G531" i="5"/>
  <c r="F531" i="5"/>
  <c r="G530" i="5"/>
  <c r="F530" i="5"/>
  <c r="G529" i="5"/>
  <c r="F529" i="5"/>
  <c r="G528" i="5"/>
  <c r="F528" i="5"/>
  <c r="G527" i="5"/>
  <c r="F527" i="5"/>
  <c r="G526" i="5"/>
  <c r="F526" i="5"/>
  <c r="G525" i="5"/>
  <c r="F525" i="5"/>
  <c r="G524" i="5"/>
  <c r="F524" i="5"/>
  <c r="G523" i="5"/>
  <c r="F523" i="5"/>
  <c r="G522" i="5"/>
  <c r="F522" i="5"/>
  <c r="G521" i="5"/>
  <c r="F521" i="5"/>
  <c r="G520" i="5"/>
  <c r="F520" i="5"/>
  <c r="G519" i="5"/>
  <c r="F519" i="5"/>
  <c r="G518" i="5"/>
  <c r="F518" i="5"/>
  <c r="G517" i="5"/>
  <c r="F517" i="5"/>
  <c r="G516" i="5"/>
  <c r="F516" i="5"/>
  <c r="G515" i="5"/>
  <c r="F515" i="5"/>
  <c r="G514" i="5"/>
  <c r="F514" i="5"/>
  <c r="G513" i="5"/>
  <c r="F513" i="5"/>
  <c r="G512" i="5"/>
  <c r="F512" i="5"/>
  <c r="G511" i="5"/>
  <c r="F511" i="5"/>
  <c r="G510" i="5"/>
  <c r="F510" i="5"/>
  <c r="G509" i="5"/>
  <c r="F509" i="5"/>
  <c r="G508" i="5"/>
  <c r="F508" i="5"/>
  <c r="G507" i="5"/>
  <c r="F507" i="5"/>
  <c r="G506" i="5"/>
  <c r="F506" i="5"/>
  <c r="G505" i="5"/>
  <c r="F505" i="5"/>
  <c r="G504" i="5"/>
  <c r="F504" i="5"/>
  <c r="G503" i="5"/>
  <c r="F503" i="5"/>
  <c r="G502" i="5"/>
  <c r="F502" i="5"/>
  <c r="G501" i="5"/>
  <c r="F501" i="5"/>
  <c r="G500" i="5"/>
  <c r="F500" i="5"/>
  <c r="G499" i="5"/>
  <c r="F499" i="5"/>
  <c r="G498" i="5"/>
  <c r="F498" i="5"/>
  <c r="G497" i="5"/>
  <c r="F497" i="5"/>
  <c r="G496" i="5"/>
  <c r="F496" i="5"/>
  <c r="G495" i="5"/>
  <c r="F495" i="5"/>
  <c r="G494" i="5"/>
  <c r="F494" i="5"/>
  <c r="G493" i="5"/>
  <c r="F493" i="5"/>
  <c r="G492" i="5"/>
  <c r="F492" i="5"/>
  <c r="G491" i="5"/>
  <c r="F491" i="5"/>
  <c r="G490" i="5"/>
  <c r="F490" i="5"/>
  <c r="G489" i="5"/>
  <c r="F489" i="5"/>
  <c r="G488" i="5"/>
  <c r="F488" i="5"/>
  <c r="G487" i="5"/>
  <c r="F487" i="5"/>
  <c r="G486" i="5"/>
  <c r="F486" i="5"/>
  <c r="G485" i="5"/>
  <c r="F485" i="5"/>
  <c r="G484" i="5"/>
  <c r="F484" i="5"/>
  <c r="G483" i="5"/>
  <c r="F483" i="5"/>
  <c r="G482" i="5"/>
  <c r="F482" i="5"/>
  <c r="G481" i="5"/>
  <c r="F481" i="5"/>
  <c r="G480" i="5"/>
  <c r="F480" i="5"/>
  <c r="G479" i="5"/>
  <c r="F479" i="5"/>
  <c r="G478" i="5"/>
  <c r="F478" i="5"/>
  <c r="G477" i="5"/>
  <c r="F477" i="5"/>
  <c r="G476" i="5"/>
  <c r="F476" i="5"/>
  <c r="G475" i="5"/>
  <c r="F475" i="5"/>
  <c r="G474" i="5"/>
  <c r="F474" i="5"/>
  <c r="G473" i="5"/>
  <c r="F473" i="5"/>
  <c r="G472" i="5"/>
  <c r="F472" i="5"/>
  <c r="G471" i="5"/>
  <c r="F471" i="5"/>
  <c r="G470" i="5"/>
  <c r="F470" i="5"/>
  <c r="G469" i="5"/>
  <c r="F469" i="5"/>
  <c r="G468" i="5"/>
  <c r="F468" i="5"/>
  <c r="G467" i="5"/>
  <c r="F467" i="5"/>
  <c r="G466" i="5"/>
  <c r="F466" i="5"/>
  <c r="G465" i="5"/>
  <c r="F465" i="5"/>
  <c r="G464" i="5"/>
  <c r="F464" i="5"/>
  <c r="G463" i="5"/>
  <c r="F463" i="5"/>
  <c r="G462" i="5"/>
  <c r="F462" i="5"/>
  <c r="G461" i="5"/>
  <c r="F461" i="5"/>
  <c r="G460" i="5"/>
  <c r="F460" i="5"/>
  <c r="G459" i="5"/>
  <c r="F459" i="5"/>
  <c r="G458" i="5"/>
  <c r="F458" i="5"/>
  <c r="G457" i="5"/>
  <c r="F457" i="5"/>
  <c r="G456" i="5"/>
  <c r="F456" i="5"/>
  <c r="G455" i="5"/>
  <c r="F455" i="5"/>
  <c r="G454" i="5"/>
  <c r="F454" i="5"/>
  <c r="G453" i="5"/>
  <c r="F453" i="5"/>
  <c r="G452" i="5"/>
  <c r="F452" i="5"/>
  <c r="G451" i="5"/>
  <c r="F451" i="5"/>
  <c r="G450" i="5"/>
  <c r="F450" i="5"/>
  <c r="G449" i="5"/>
  <c r="F449" i="5"/>
  <c r="G448" i="5"/>
  <c r="F448" i="5"/>
  <c r="G447" i="5"/>
  <c r="F447" i="5"/>
  <c r="G446" i="5"/>
  <c r="F446" i="5"/>
  <c r="G445" i="5"/>
  <c r="F445" i="5"/>
  <c r="G444" i="5"/>
  <c r="F444" i="5"/>
  <c r="G443" i="5"/>
  <c r="F443" i="5"/>
  <c r="G442" i="5"/>
  <c r="F442" i="5"/>
  <c r="G441" i="5"/>
  <c r="F441" i="5"/>
  <c r="G440" i="5"/>
  <c r="F440" i="5"/>
  <c r="G439" i="5"/>
  <c r="F439" i="5"/>
  <c r="G438" i="5"/>
  <c r="F438" i="5"/>
  <c r="G437" i="5"/>
  <c r="F437" i="5"/>
  <c r="G436" i="5"/>
  <c r="F436" i="5"/>
  <c r="G435" i="5"/>
  <c r="F435" i="5"/>
  <c r="G434" i="5"/>
  <c r="F434" i="5"/>
  <c r="G433" i="5"/>
  <c r="F433" i="5"/>
  <c r="G432" i="5"/>
  <c r="F432" i="5"/>
  <c r="G431" i="5"/>
  <c r="F431" i="5"/>
  <c r="G430" i="5"/>
  <c r="F430" i="5"/>
  <c r="G429" i="5"/>
  <c r="F429" i="5"/>
  <c r="G428" i="5"/>
  <c r="F428" i="5"/>
  <c r="G427" i="5"/>
  <c r="F427" i="5"/>
  <c r="G426" i="5"/>
  <c r="F426" i="5"/>
  <c r="G425" i="5"/>
  <c r="F425" i="5"/>
  <c r="G424" i="5"/>
  <c r="F424" i="5"/>
  <c r="G423" i="5"/>
  <c r="F423" i="5"/>
  <c r="G422" i="5"/>
  <c r="F422" i="5"/>
  <c r="G421" i="5"/>
  <c r="F421" i="5"/>
  <c r="G420" i="5"/>
  <c r="F420" i="5"/>
  <c r="G419" i="5"/>
  <c r="F419" i="5"/>
  <c r="G418" i="5"/>
  <c r="F418" i="5"/>
  <c r="G417" i="5"/>
  <c r="F417" i="5"/>
  <c r="G416" i="5"/>
  <c r="F416" i="5"/>
  <c r="G415" i="5"/>
  <c r="F415" i="5"/>
  <c r="G414" i="5"/>
  <c r="F414" i="5"/>
  <c r="G413" i="5"/>
  <c r="F413" i="5"/>
  <c r="G412" i="5"/>
  <c r="F412" i="5"/>
  <c r="G411" i="5"/>
  <c r="F411" i="5"/>
  <c r="G410" i="5"/>
  <c r="F410" i="5"/>
  <c r="G409" i="5"/>
  <c r="F409" i="5"/>
  <c r="G408" i="5"/>
  <c r="F408" i="5"/>
  <c r="G407" i="5"/>
  <c r="F407" i="5"/>
  <c r="G406" i="5"/>
  <c r="F406" i="5"/>
  <c r="G405" i="5"/>
  <c r="F405" i="5"/>
  <c r="G404" i="5"/>
  <c r="F404" i="5"/>
  <c r="G403" i="5"/>
  <c r="F403" i="5"/>
  <c r="G402" i="5"/>
  <c r="F402" i="5"/>
  <c r="G401" i="5"/>
  <c r="F401" i="5"/>
  <c r="G400" i="5"/>
  <c r="F400" i="5"/>
  <c r="G399" i="5"/>
  <c r="F399" i="5"/>
  <c r="G398" i="5"/>
  <c r="F398" i="5"/>
  <c r="G397" i="5"/>
  <c r="F397" i="5"/>
  <c r="G396" i="5"/>
  <c r="F396" i="5"/>
  <c r="G395" i="5"/>
  <c r="F395" i="5"/>
  <c r="G394" i="5"/>
  <c r="F394" i="5"/>
  <c r="G393" i="5"/>
  <c r="F393" i="5"/>
  <c r="G392" i="5"/>
  <c r="F392" i="5"/>
  <c r="G391" i="5"/>
  <c r="F391" i="5"/>
  <c r="G390" i="5"/>
  <c r="F390" i="5"/>
  <c r="G389" i="5"/>
  <c r="F389" i="5"/>
  <c r="G388" i="5"/>
  <c r="F388" i="5"/>
  <c r="G387" i="5"/>
  <c r="F387" i="5"/>
  <c r="G386" i="5"/>
  <c r="F386" i="5"/>
  <c r="G385" i="5"/>
  <c r="F385" i="5"/>
  <c r="G384" i="5"/>
  <c r="F384" i="5"/>
  <c r="G383" i="5"/>
  <c r="F383" i="5"/>
  <c r="G382" i="5"/>
  <c r="F382" i="5"/>
  <c r="G381" i="5"/>
  <c r="F381" i="5"/>
  <c r="G380" i="5"/>
  <c r="F380" i="5"/>
  <c r="G379" i="5"/>
  <c r="F379" i="5"/>
  <c r="G378" i="5"/>
  <c r="F378" i="5"/>
  <c r="G377" i="5"/>
  <c r="F377" i="5"/>
  <c r="G376" i="5"/>
  <c r="F376" i="5"/>
  <c r="G375" i="5"/>
  <c r="F375" i="5"/>
  <c r="G374" i="5"/>
  <c r="F374" i="5"/>
  <c r="G373" i="5"/>
  <c r="F373" i="5"/>
  <c r="G372" i="5"/>
  <c r="F372" i="5"/>
  <c r="G371" i="5"/>
  <c r="F371" i="5"/>
  <c r="G370" i="5"/>
  <c r="F370" i="5"/>
  <c r="G369" i="5"/>
  <c r="F369" i="5"/>
  <c r="G368" i="5"/>
  <c r="F368" i="5"/>
  <c r="G367" i="5"/>
  <c r="F367" i="5"/>
  <c r="G366" i="5"/>
  <c r="F366" i="5"/>
  <c r="G365" i="5"/>
  <c r="F365" i="5"/>
  <c r="G364" i="5"/>
  <c r="F364" i="5"/>
  <c r="G363" i="5"/>
  <c r="F363" i="5"/>
  <c r="G362" i="5"/>
  <c r="F362" i="5"/>
  <c r="G361" i="5"/>
  <c r="F361" i="5"/>
  <c r="G360" i="5"/>
  <c r="F360" i="5"/>
  <c r="G359" i="5"/>
  <c r="F359" i="5"/>
  <c r="G358" i="5"/>
  <c r="F358" i="5"/>
  <c r="G357" i="5"/>
  <c r="F357" i="5"/>
  <c r="G356" i="5"/>
  <c r="F356" i="5"/>
  <c r="G355" i="5"/>
  <c r="F355" i="5"/>
  <c r="G354" i="5"/>
  <c r="F354" i="5"/>
  <c r="G353" i="5"/>
  <c r="F353" i="5"/>
  <c r="G352" i="5"/>
  <c r="F352" i="5"/>
  <c r="G351" i="5"/>
  <c r="F351" i="5"/>
  <c r="G350" i="5"/>
  <c r="F350" i="5"/>
  <c r="G349" i="5"/>
  <c r="F349" i="5"/>
  <c r="G348" i="5"/>
  <c r="F348" i="5"/>
  <c r="G347" i="5"/>
  <c r="F347" i="5"/>
  <c r="G346" i="5"/>
  <c r="F346" i="5"/>
  <c r="G345" i="5"/>
  <c r="F345" i="5"/>
  <c r="G344" i="5"/>
  <c r="F344" i="5"/>
  <c r="G343" i="5"/>
  <c r="F343" i="5"/>
  <c r="G342" i="5"/>
  <c r="F342" i="5"/>
  <c r="G341" i="5"/>
  <c r="F341" i="5"/>
  <c r="G340" i="5"/>
  <c r="F340" i="5"/>
  <c r="G339" i="5"/>
  <c r="F339" i="5"/>
  <c r="G338" i="5"/>
  <c r="F338" i="5"/>
  <c r="G337" i="5"/>
  <c r="F337" i="5"/>
  <c r="G336" i="5"/>
  <c r="F336" i="5"/>
  <c r="G335" i="5"/>
  <c r="F335" i="5"/>
  <c r="G334" i="5"/>
  <c r="F334" i="5"/>
  <c r="G333" i="5"/>
  <c r="F333" i="5"/>
  <c r="G332" i="5"/>
  <c r="F332" i="5"/>
  <c r="G331" i="5"/>
  <c r="F331" i="5"/>
  <c r="G330" i="5"/>
  <c r="F330" i="5"/>
  <c r="G329" i="5"/>
  <c r="F329" i="5"/>
  <c r="G328" i="5"/>
  <c r="F328" i="5"/>
  <c r="G327" i="5"/>
  <c r="F327" i="5"/>
  <c r="G326" i="5"/>
  <c r="F326" i="5"/>
  <c r="G325" i="5"/>
  <c r="F325" i="5"/>
  <c r="G324" i="5"/>
  <c r="F324" i="5"/>
  <c r="G323" i="5"/>
  <c r="F323" i="5"/>
  <c r="G322" i="5"/>
  <c r="F322" i="5"/>
  <c r="G321" i="5"/>
  <c r="F321" i="5"/>
  <c r="G320" i="5"/>
  <c r="F320" i="5"/>
  <c r="G319" i="5"/>
  <c r="F319" i="5"/>
  <c r="G318" i="5"/>
  <c r="F318" i="5"/>
  <c r="G317" i="5"/>
  <c r="F317" i="5"/>
  <c r="G316" i="5"/>
  <c r="F316" i="5"/>
  <c r="G315" i="5"/>
  <c r="F315" i="5"/>
  <c r="G314" i="5"/>
  <c r="F314" i="5"/>
  <c r="G313" i="5"/>
  <c r="F313" i="5"/>
  <c r="G312" i="5"/>
  <c r="F312" i="5"/>
  <c r="G311" i="5"/>
  <c r="F311" i="5"/>
  <c r="G310" i="5"/>
  <c r="F310" i="5"/>
  <c r="G309" i="5"/>
  <c r="F309" i="5"/>
  <c r="G308" i="5"/>
  <c r="F308" i="5"/>
  <c r="G307" i="5"/>
  <c r="F307" i="5"/>
  <c r="G306" i="5"/>
  <c r="F306" i="5"/>
  <c r="G305" i="5"/>
  <c r="F305" i="5"/>
  <c r="G304" i="5"/>
  <c r="F304" i="5"/>
  <c r="G303" i="5"/>
  <c r="F303" i="5"/>
  <c r="G302" i="5"/>
  <c r="F302" i="5"/>
  <c r="G301" i="5"/>
  <c r="F301" i="5"/>
  <c r="G300" i="5"/>
  <c r="F300" i="5"/>
  <c r="G299" i="5"/>
  <c r="F299" i="5"/>
  <c r="G298" i="5"/>
  <c r="F298" i="5"/>
  <c r="G297" i="5"/>
  <c r="F297" i="5"/>
  <c r="G296" i="5"/>
  <c r="F296" i="5"/>
  <c r="G295" i="5"/>
  <c r="F295" i="5"/>
  <c r="G294" i="5"/>
  <c r="F294" i="5"/>
  <c r="G293" i="5"/>
  <c r="F293" i="5"/>
  <c r="G292" i="5"/>
  <c r="F292" i="5"/>
  <c r="G291" i="5"/>
  <c r="F291" i="5"/>
  <c r="G290" i="5"/>
  <c r="F290" i="5"/>
  <c r="G289" i="5"/>
  <c r="F289" i="5"/>
  <c r="G288" i="5"/>
  <c r="F288" i="5"/>
  <c r="G287" i="5"/>
  <c r="F287" i="5"/>
  <c r="G286" i="5"/>
  <c r="F286" i="5"/>
  <c r="G285" i="5"/>
  <c r="F285" i="5"/>
  <c r="G284" i="5"/>
  <c r="F284" i="5"/>
  <c r="G283" i="5"/>
  <c r="F283" i="5"/>
  <c r="G282" i="5"/>
  <c r="F282" i="5"/>
  <c r="G281" i="5"/>
  <c r="F281" i="5"/>
  <c r="G280" i="5"/>
  <c r="F280" i="5"/>
  <c r="G279" i="5"/>
  <c r="F279" i="5"/>
  <c r="G278" i="5"/>
  <c r="F278" i="5"/>
  <c r="G277" i="5"/>
  <c r="F277" i="5"/>
  <c r="G276" i="5"/>
  <c r="F276" i="5"/>
  <c r="G275" i="5"/>
  <c r="F275" i="5"/>
  <c r="G274" i="5"/>
  <c r="F274" i="5"/>
  <c r="G273" i="5"/>
  <c r="F273" i="5"/>
  <c r="G272" i="5"/>
  <c r="F272" i="5"/>
  <c r="G271" i="5"/>
  <c r="F271" i="5"/>
  <c r="G270" i="5"/>
  <c r="F270" i="5"/>
  <c r="G269" i="5"/>
  <c r="F269" i="5"/>
  <c r="G268" i="5"/>
  <c r="F268" i="5"/>
  <c r="G267" i="5"/>
  <c r="F267" i="5"/>
  <c r="G266" i="5"/>
  <c r="F266" i="5"/>
  <c r="G265" i="5"/>
  <c r="F265" i="5"/>
  <c r="G264" i="5"/>
  <c r="F264" i="5"/>
  <c r="G263" i="5"/>
  <c r="F263" i="5"/>
  <c r="G262" i="5"/>
  <c r="F262" i="5"/>
  <c r="G261" i="5"/>
  <c r="F261" i="5"/>
  <c r="G260" i="5"/>
  <c r="F260" i="5"/>
  <c r="G259" i="5"/>
  <c r="F259" i="5"/>
  <c r="G258" i="5"/>
  <c r="F258" i="5"/>
  <c r="G257" i="5"/>
  <c r="F257" i="5"/>
  <c r="G256" i="5"/>
  <c r="F256" i="5"/>
  <c r="G255" i="5"/>
  <c r="F255" i="5"/>
  <c r="G254" i="5"/>
  <c r="F254" i="5"/>
  <c r="G253" i="5"/>
  <c r="F253" i="5"/>
  <c r="G252" i="5"/>
  <c r="F252" i="5"/>
  <c r="G251" i="5"/>
  <c r="F251" i="5"/>
  <c r="G250" i="5"/>
  <c r="F250" i="5"/>
  <c r="G249" i="5"/>
  <c r="F249" i="5"/>
  <c r="G248" i="5"/>
  <c r="F248" i="5"/>
  <c r="G247" i="5"/>
  <c r="F247" i="5"/>
  <c r="G246" i="5"/>
  <c r="F246" i="5"/>
  <c r="G245" i="5"/>
  <c r="F245" i="5"/>
  <c r="G244" i="5"/>
  <c r="F244" i="5"/>
  <c r="G243" i="5"/>
  <c r="F243" i="5"/>
  <c r="G242" i="5"/>
  <c r="F242" i="5"/>
  <c r="G241" i="5"/>
  <c r="F241" i="5"/>
  <c r="G240" i="5"/>
  <c r="F240" i="5"/>
  <c r="G239" i="5"/>
  <c r="F239" i="5"/>
  <c r="G238" i="5"/>
  <c r="F238" i="5"/>
  <c r="G237" i="5"/>
  <c r="F237" i="5"/>
  <c r="G236" i="5"/>
  <c r="F236" i="5"/>
  <c r="G235" i="5"/>
  <c r="F235" i="5"/>
  <c r="G234" i="5"/>
  <c r="F234" i="5"/>
  <c r="G233" i="5"/>
  <c r="F233" i="5"/>
  <c r="G232" i="5"/>
  <c r="F232" i="5"/>
  <c r="G231" i="5"/>
  <c r="F231" i="5"/>
  <c r="G230" i="5"/>
  <c r="F230" i="5"/>
  <c r="G229" i="5"/>
  <c r="F229" i="5"/>
  <c r="G228" i="5"/>
  <c r="F228" i="5"/>
  <c r="G227" i="5"/>
  <c r="F227" i="5"/>
  <c r="G226" i="5"/>
  <c r="F226" i="5"/>
  <c r="G225" i="5"/>
  <c r="F225" i="5"/>
  <c r="G224" i="5"/>
  <c r="F224" i="5"/>
  <c r="G223" i="5"/>
  <c r="F223" i="5"/>
  <c r="G222" i="5"/>
  <c r="F222" i="5"/>
  <c r="G221" i="5"/>
  <c r="F221" i="5"/>
  <c r="G220" i="5"/>
  <c r="F220" i="5"/>
  <c r="G219" i="5"/>
  <c r="F219" i="5"/>
  <c r="G218" i="5"/>
  <c r="F218" i="5"/>
  <c r="G217" i="5"/>
  <c r="F217" i="5"/>
  <c r="G216" i="5"/>
  <c r="F216" i="5"/>
  <c r="G215" i="5"/>
  <c r="F215" i="5"/>
  <c r="G214" i="5"/>
  <c r="F214" i="5"/>
  <c r="G213" i="5"/>
  <c r="F213" i="5"/>
  <c r="G212" i="5"/>
  <c r="F212" i="5"/>
  <c r="G211" i="5"/>
  <c r="F211" i="5"/>
  <c r="G210" i="5"/>
  <c r="F210" i="5"/>
  <c r="G209" i="5"/>
  <c r="F209" i="5"/>
  <c r="G208" i="5"/>
  <c r="F208" i="5"/>
  <c r="G207" i="5"/>
  <c r="F207" i="5"/>
  <c r="G206" i="5"/>
  <c r="F206" i="5"/>
  <c r="G205" i="5"/>
  <c r="F205" i="5"/>
  <c r="G204" i="5"/>
  <c r="F204" i="5"/>
  <c r="G203" i="5"/>
  <c r="F203" i="5"/>
  <c r="G202" i="5"/>
  <c r="F202" i="5"/>
  <c r="G201" i="5"/>
  <c r="F201" i="5"/>
  <c r="G200" i="5"/>
  <c r="F200" i="5"/>
  <c r="G199" i="5"/>
  <c r="F199" i="5"/>
  <c r="G198" i="5"/>
  <c r="F198" i="5"/>
  <c r="G197" i="5"/>
  <c r="F197" i="5"/>
  <c r="G196" i="5"/>
  <c r="F196" i="5"/>
  <c r="G195" i="5"/>
  <c r="F195" i="5"/>
  <c r="G194" i="5"/>
  <c r="F194" i="5"/>
  <c r="G193" i="5"/>
  <c r="F193" i="5"/>
  <c r="G192" i="5"/>
  <c r="F192" i="5"/>
  <c r="G191" i="5"/>
  <c r="F191" i="5"/>
  <c r="G190" i="5"/>
  <c r="F190" i="5"/>
  <c r="G189" i="5"/>
  <c r="F189" i="5"/>
  <c r="G188" i="5"/>
  <c r="F188" i="5"/>
  <c r="G187" i="5"/>
  <c r="F187" i="5"/>
  <c r="G186" i="5"/>
  <c r="F186" i="5"/>
  <c r="G185" i="5"/>
  <c r="F185" i="5"/>
  <c r="G184" i="5"/>
  <c r="F184" i="5"/>
  <c r="G183" i="5"/>
  <c r="F183" i="5"/>
  <c r="G182" i="5"/>
  <c r="F182" i="5"/>
  <c r="G181" i="5"/>
  <c r="F181" i="5"/>
  <c r="G180" i="5"/>
  <c r="F180" i="5"/>
  <c r="G179" i="5"/>
  <c r="F179" i="5"/>
  <c r="G178" i="5"/>
  <c r="F178" i="5"/>
  <c r="G177" i="5"/>
  <c r="F177" i="5"/>
  <c r="G176" i="5"/>
  <c r="F176" i="5"/>
  <c r="G175" i="5"/>
  <c r="F175" i="5"/>
  <c r="G174" i="5"/>
  <c r="F174" i="5"/>
  <c r="G173" i="5"/>
  <c r="F173" i="5"/>
  <c r="G172" i="5"/>
  <c r="F172" i="5"/>
  <c r="G171" i="5"/>
  <c r="F171" i="5"/>
  <c r="G170" i="5"/>
  <c r="F170" i="5"/>
  <c r="G169" i="5"/>
  <c r="F169" i="5"/>
  <c r="G168" i="5"/>
  <c r="F168" i="5"/>
  <c r="G167" i="5"/>
  <c r="F167" i="5"/>
  <c r="G166" i="5"/>
  <c r="F166" i="5"/>
  <c r="G165" i="5"/>
  <c r="F165" i="5"/>
  <c r="G164" i="5"/>
  <c r="F164" i="5"/>
  <c r="G163" i="5"/>
  <c r="F163" i="5"/>
  <c r="G162" i="5"/>
  <c r="F162" i="5"/>
  <c r="G161" i="5"/>
  <c r="F161" i="5"/>
  <c r="G160" i="5"/>
  <c r="F160" i="5"/>
  <c r="G159" i="5"/>
  <c r="F159" i="5"/>
  <c r="G158" i="5"/>
  <c r="F158" i="5"/>
  <c r="G157" i="5"/>
  <c r="F157" i="5"/>
  <c r="G156" i="5"/>
  <c r="F156" i="5"/>
  <c r="G155" i="5"/>
  <c r="F155" i="5"/>
  <c r="G154" i="5"/>
  <c r="F154" i="5"/>
  <c r="G153" i="5"/>
  <c r="F153" i="5"/>
  <c r="G152" i="5"/>
  <c r="F152" i="5"/>
  <c r="G151" i="5"/>
  <c r="F151" i="5"/>
  <c r="G150" i="5"/>
  <c r="F150" i="5"/>
  <c r="G149" i="5"/>
  <c r="F149" i="5"/>
  <c r="G148" i="5"/>
  <c r="F148" i="5"/>
  <c r="G147" i="5"/>
  <c r="F147" i="5"/>
  <c r="G146" i="5"/>
  <c r="F146" i="5"/>
  <c r="G145" i="5"/>
  <c r="F145" i="5"/>
  <c r="G144" i="5"/>
  <c r="F144" i="5"/>
  <c r="G143" i="5"/>
  <c r="F143" i="5"/>
  <c r="G142" i="5"/>
  <c r="F142" i="5"/>
  <c r="G141" i="5"/>
  <c r="F141" i="5"/>
  <c r="G140" i="5"/>
  <c r="F140" i="5"/>
  <c r="G139" i="5"/>
  <c r="F139" i="5"/>
  <c r="G138" i="5"/>
  <c r="F138" i="5"/>
  <c r="G137" i="5"/>
  <c r="F137" i="5"/>
  <c r="G136" i="5"/>
  <c r="F136" i="5"/>
  <c r="G135" i="5"/>
  <c r="F135" i="5"/>
  <c r="G134" i="5"/>
  <c r="F134" i="5"/>
  <c r="G133" i="5"/>
  <c r="F133" i="5"/>
  <c r="G132" i="5"/>
  <c r="F132" i="5"/>
  <c r="G131" i="5"/>
  <c r="F131" i="5"/>
  <c r="G130" i="5"/>
  <c r="F130" i="5"/>
  <c r="G129" i="5"/>
  <c r="F129" i="5"/>
  <c r="G128" i="5"/>
  <c r="F128" i="5"/>
  <c r="G127" i="5"/>
  <c r="F127" i="5"/>
  <c r="G126" i="5"/>
  <c r="F126" i="5"/>
  <c r="G125" i="5"/>
  <c r="F125" i="5"/>
  <c r="G124" i="5"/>
  <c r="F124" i="5"/>
  <c r="G123" i="5"/>
  <c r="F123" i="5"/>
  <c r="G122" i="5"/>
  <c r="F122" i="5"/>
  <c r="G121" i="5"/>
  <c r="F121" i="5"/>
  <c r="G120" i="5"/>
  <c r="F120" i="5"/>
  <c r="G119" i="5"/>
  <c r="F119" i="5"/>
  <c r="G118" i="5"/>
  <c r="F118" i="5"/>
  <c r="G117" i="5"/>
  <c r="F117" i="5"/>
  <c r="G116" i="5"/>
  <c r="F116" i="5"/>
  <c r="G115" i="5"/>
  <c r="F115" i="5"/>
  <c r="G114" i="5"/>
  <c r="F114" i="5"/>
  <c r="G113" i="5"/>
  <c r="F113" i="5"/>
  <c r="G112" i="5"/>
  <c r="F112" i="5"/>
  <c r="G111" i="5"/>
  <c r="F111" i="5"/>
  <c r="G110" i="5"/>
  <c r="F110" i="5"/>
  <c r="G109" i="5"/>
  <c r="F109" i="5"/>
  <c r="G108" i="5"/>
  <c r="F108" i="5"/>
  <c r="G107" i="5"/>
  <c r="F107" i="5"/>
  <c r="G106" i="5"/>
  <c r="F106" i="5"/>
  <c r="G105" i="5"/>
  <c r="F105" i="5"/>
  <c r="G104" i="5"/>
  <c r="F104" i="5"/>
  <c r="G103" i="5"/>
  <c r="F103" i="5"/>
  <c r="G102" i="5"/>
  <c r="F102" i="5"/>
  <c r="G101" i="5"/>
  <c r="F101" i="5"/>
  <c r="G100" i="5"/>
  <c r="F100" i="5"/>
  <c r="G99" i="5"/>
  <c r="F99" i="5"/>
  <c r="G98" i="5"/>
  <c r="F98" i="5"/>
  <c r="G97" i="5"/>
  <c r="F97" i="5"/>
  <c r="G96" i="5"/>
  <c r="F96" i="5"/>
  <c r="G95" i="5"/>
  <c r="F95" i="5"/>
  <c r="G94" i="5"/>
  <c r="F94" i="5"/>
  <c r="G93" i="5"/>
  <c r="F93" i="5"/>
  <c r="G92" i="5"/>
  <c r="F92" i="5"/>
  <c r="G91" i="5"/>
  <c r="F91" i="5"/>
  <c r="G90" i="5"/>
  <c r="F90" i="5"/>
  <c r="G89" i="5"/>
  <c r="F89" i="5"/>
  <c r="G88" i="5"/>
  <c r="F88" i="5"/>
  <c r="G87" i="5"/>
  <c r="F87" i="5"/>
  <c r="G86" i="5"/>
  <c r="F86" i="5"/>
  <c r="G85" i="5"/>
  <c r="F85" i="5"/>
  <c r="G84" i="5"/>
  <c r="F84" i="5"/>
  <c r="G83" i="5"/>
  <c r="F83" i="5"/>
  <c r="G82" i="5"/>
  <c r="F82" i="5"/>
  <c r="G81" i="5"/>
  <c r="F81" i="5"/>
  <c r="G80" i="5"/>
  <c r="F80" i="5"/>
  <c r="G79" i="5"/>
  <c r="F79" i="5"/>
  <c r="G78" i="5"/>
  <c r="F78" i="5"/>
  <c r="G77" i="5"/>
  <c r="F77" i="5"/>
  <c r="G76" i="5"/>
  <c r="F76" i="5"/>
  <c r="G75" i="5"/>
  <c r="F75" i="5"/>
  <c r="G74" i="5"/>
  <c r="F74" i="5"/>
  <c r="G73" i="5"/>
  <c r="F73" i="5"/>
  <c r="G72" i="5"/>
  <c r="F72" i="5"/>
  <c r="G71" i="5"/>
  <c r="F71" i="5"/>
  <c r="G70" i="5"/>
  <c r="F70" i="5"/>
  <c r="G69" i="5"/>
  <c r="F69" i="5"/>
  <c r="G68" i="5"/>
  <c r="F68" i="5"/>
  <c r="G67" i="5"/>
  <c r="F67" i="5"/>
  <c r="G66" i="5"/>
  <c r="F66" i="5"/>
  <c r="G65" i="5"/>
  <c r="F65" i="5"/>
  <c r="G64" i="5"/>
  <c r="F64" i="5"/>
  <c r="G63" i="5"/>
  <c r="F63" i="5"/>
  <c r="G62" i="5"/>
  <c r="F62" i="5"/>
  <c r="G61" i="5"/>
  <c r="F61" i="5"/>
  <c r="G60" i="5"/>
  <c r="F60" i="5"/>
  <c r="G59" i="5"/>
  <c r="F59" i="5"/>
  <c r="G58" i="5"/>
  <c r="F58" i="5"/>
  <c r="G57" i="5"/>
  <c r="F57" i="5"/>
  <c r="G56" i="5"/>
  <c r="F56" i="5"/>
  <c r="G55" i="5"/>
  <c r="F55" i="5"/>
  <c r="G54" i="5"/>
  <c r="F54" i="5"/>
  <c r="G53" i="5"/>
  <c r="F53" i="5"/>
  <c r="G52" i="5"/>
  <c r="F52" i="5"/>
  <c r="G51" i="5"/>
  <c r="F51" i="5"/>
  <c r="G50" i="5"/>
  <c r="F50" i="5"/>
  <c r="G49" i="5"/>
  <c r="F49" i="5"/>
  <c r="G48" i="5"/>
  <c r="F48" i="5"/>
  <c r="G47" i="5"/>
  <c r="F47" i="5"/>
  <c r="G46" i="5"/>
  <c r="F46" i="5"/>
  <c r="G45" i="5"/>
  <c r="F45" i="5"/>
  <c r="G44" i="5"/>
  <c r="F44" i="5"/>
  <c r="G43" i="5"/>
  <c r="F43" i="5"/>
  <c r="G42" i="5"/>
  <c r="F42" i="5"/>
  <c r="G41" i="5"/>
  <c r="F41" i="5"/>
  <c r="G40" i="5"/>
  <c r="F40" i="5"/>
  <c r="G39" i="5"/>
  <c r="F39" i="5"/>
  <c r="G38" i="5"/>
  <c r="F38" i="5"/>
  <c r="G37" i="5"/>
  <c r="F37" i="5"/>
  <c r="G36" i="5"/>
  <c r="F36" i="5"/>
  <c r="G35" i="5"/>
  <c r="F35" i="5"/>
  <c r="G34" i="5"/>
  <c r="F34" i="5"/>
  <c r="G33" i="5"/>
  <c r="F33" i="5"/>
  <c r="G32" i="5"/>
  <c r="F32" i="5"/>
  <c r="G31" i="5"/>
  <c r="F31" i="5"/>
  <c r="G30" i="5"/>
  <c r="F30" i="5"/>
  <c r="G29" i="5"/>
  <c r="F29" i="5"/>
  <c r="G28" i="5"/>
  <c r="F28" i="5"/>
  <c r="G27" i="5"/>
  <c r="F27" i="5"/>
  <c r="G26" i="5"/>
  <c r="F26" i="5"/>
  <c r="G25" i="5"/>
  <c r="F25" i="5"/>
  <c r="G24" i="5"/>
  <c r="F24" i="5"/>
  <c r="G23" i="5"/>
  <c r="F23" i="5"/>
  <c r="G22" i="5"/>
  <c r="F22" i="5"/>
  <c r="G21" i="5"/>
  <c r="F21" i="5"/>
  <c r="G20" i="5"/>
  <c r="F20" i="5"/>
  <c r="G19" i="5"/>
  <c r="F19" i="5"/>
  <c r="N19" i="7" s="1"/>
  <c r="G18" i="5"/>
  <c r="F18" i="5"/>
  <c r="G17" i="5"/>
  <c r="F17" i="5"/>
  <c r="G16" i="5"/>
  <c r="F16" i="5"/>
  <c r="G15" i="5"/>
  <c r="F15" i="5"/>
  <c r="G14" i="5"/>
  <c r="F14" i="5"/>
  <c r="G13" i="5"/>
  <c r="F13" i="5"/>
  <c r="G12" i="5"/>
  <c r="F12" i="5"/>
  <c r="G11" i="5"/>
  <c r="F11" i="5"/>
  <c r="G10" i="5"/>
  <c r="F10" i="5"/>
  <c r="G9" i="5"/>
  <c r="F9" i="5"/>
  <c r="G8" i="5"/>
  <c r="F8" i="5"/>
  <c r="G7" i="5"/>
  <c r="F7" i="5"/>
  <c r="G6" i="5"/>
  <c r="F6" i="5"/>
  <c r="G5" i="5"/>
  <c r="F5" i="5"/>
  <c r="G4" i="5"/>
  <c r="F4" i="5"/>
  <c r="F203" i="4"/>
  <c r="F202" i="4"/>
  <c r="F201" i="4"/>
  <c r="F200" i="4"/>
  <c r="F199" i="4"/>
  <c r="F198" i="4"/>
  <c r="F197" i="4"/>
  <c r="F196" i="4"/>
  <c r="F195" i="4"/>
  <c r="F194" i="4"/>
  <c r="F193" i="4"/>
  <c r="F192" i="4"/>
  <c r="F191" i="4"/>
  <c r="F190" i="4"/>
  <c r="F189" i="4"/>
  <c r="F188" i="4"/>
  <c r="F187" i="4"/>
  <c r="F186" i="4"/>
  <c r="F185" i="4"/>
  <c r="F184" i="4"/>
  <c r="F183" i="4"/>
  <c r="F182" i="4"/>
  <c r="F181" i="4"/>
  <c r="F180" i="4"/>
  <c r="F179" i="4"/>
  <c r="F178" i="4"/>
  <c r="F177" i="4"/>
  <c r="F176" i="4"/>
  <c r="F175" i="4"/>
  <c r="F174" i="4"/>
  <c r="F173" i="4"/>
  <c r="F172" i="4"/>
  <c r="F171" i="4"/>
  <c r="F170" i="4"/>
  <c r="F169" i="4"/>
  <c r="F168" i="4"/>
  <c r="F167" i="4"/>
  <c r="F166" i="4"/>
  <c r="F165" i="4"/>
  <c r="F164" i="4"/>
  <c r="F163" i="4"/>
  <c r="F162" i="4"/>
  <c r="F161" i="4"/>
  <c r="F160" i="4"/>
  <c r="F159" i="4"/>
  <c r="F158" i="4"/>
  <c r="F157" i="4"/>
  <c r="F156" i="4"/>
  <c r="F155" i="4"/>
  <c r="F154" i="4"/>
  <c r="F153" i="4"/>
  <c r="F152" i="4"/>
  <c r="F151" i="4"/>
  <c r="F150" i="4"/>
  <c r="F149" i="4"/>
  <c r="F148" i="4"/>
  <c r="F147" i="4"/>
  <c r="F146" i="4"/>
  <c r="F145" i="4"/>
  <c r="F144" i="4"/>
  <c r="F143" i="4"/>
  <c r="F142" i="4"/>
  <c r="F141" i="4"/>
  <c r="F140" i="4"/>
  <c r="F139" i="4"/>
  <c r="F138" i="4"/>
  <c r="F137" i="4"/>
  <c r="F136" i="4"/>
  <c r="F135" i="4"/>
  <c r="F134" i="4"/>
  <c r="F133" i="4"/>
  <c r="F132" i="4"/>
  <c r="F131" i="4"/>
  <c r="F130" i="4"/>
  <c r="F129" i="4"/>
  <c r="F128" i="4"/>
  <c r="F127" i="4"/>
  <c r="F126" i="4"/>
  <c r="F125" i="4"/>
  <c r="F124" i="4"/>
  <c r="F123" i="4"/>
  <c r="F122" i="4"/>
  <c r="F121" i="4"/>
  <c r="F120" i="4"/>
  <c r="F119" i="4"/>
  <c r="F118" i="4"/>
  <c r="F117" i="4"/>
  <c r="F116" i="4"/>
  <c r="F115" i="4"/>
  <c r="F114" i="4"/>
  <c r="F113" i="4"/>
  <c r="F112" i="4"/>
  <c r="F111" i="4"/>
  <c r="F110" i="4"/>
  <c r="F109" i="4"/>
  <c r="F108" i="4"/>
  <c r="F107" i="4"/>
  <c r="F106" i="4"/>
  <c r="F105" i="4"/>
  <c r="F104" i="4"/>
  <c r="F103" i="4"/>
  <c r="F102" i="4"/>
  <c r="F101" i="4"/>
  <c r="F100" i="4"/>
  <c r="F99" i="4"/>
  <c r="F98" i="4"/>
  <c r="F97" i="4"/>
  <c r="F96" i="4"/>
  <c r="F95" i="4"/>
  <c r="F94" i="4"/>
  <c r="F93" i="4"/>
  <c r="F92" i="4"/>
  <c r="F91" i="4"/>
  <c r="F90" i="4"/>
  <c r="F89" i="4"/>
  <c r="F88" i="4"/>
  <c r="F87" i="4"/>
  <c r="F86" i="4"/>
  <c r="F85" i="4"/>
  <c r="F84" i="4"/>
  <c r="F83" i="4"/>
  <c r="F82" i="4"/>
  <c r="F81" i="4"/>
  <c r="F80" i="4"/>
  <c r="F79" i="4"/>
  <c r="F78" i="4"/>
  <c r="F77" i="4"/>
  <c r="F76" i="4"/>
  <c r="F75" i="4"/>
  <c r="F74" i="4"/>
  <c r="F73" i="4"/>
  <c r="F72" i="4"/>
  <c r="F71" i="4"/>
  <c r="F70" i="4"/>
  <c r="F69" i="4"/>
  <c r="F68" i="4"/>
  <c r="F67" i="4"/>
  <c r="F66" i="4"/>
  <c r="F65" i="4"/>
  <c r="F64" i="4"/>
  <c r="F63" i="4"/>
  <c r="F62" i="4"/>
  <c r="F61" i="4"/>
  <c r="F60" i="4"/>
  <c r="F59" i="4"/>
  <c r="F58" i="4"/>
  <c r="F57" i="4"/>
  <c r="F56" i="4"/>
  <c r="F55" i="4"/>
  <c r="F54" i="4"/>
  <c r="F53" i="4"/>
  <c r="F52" i="4"/>
  <c r="F51" i="4"/>
  <c r="F50" i="4"/>
  <c r="F49" i="4"/>
  <c r="F48" i="4"/>
  <c r="F47" i="4"/>
  <c r="F46" i="4"/>
  <c r="F45" i="4"/>
  <c r="F44" i="4"/>
  <c r="F43" i="4"/>
  <c r="F42" i="4"/>
  <c r="F41" i="4"/>
  <c r="F40" i="4"/>
  <c r="F39" i="4"/>
  <c r="F38" i="4"/>
  <c r="F37" i="4"/>
  <c r="F36" i="4"/>
  <c r="F35" i="4"/>
  <c r="F34" i="4"/>
  <c r="F33" i="4"/>
  <c r="F32" i="4"/>
  <c r="F31" i="4"/>
  <c r="F30" i="4"/>
  <c r="F29" i="4"/>
  <c r="F28" i="4"/>
  <c r="F27" i="4"/>
  <c r="F26" i="4"/>
  <c r="F25" i="4"/>
  <c r="F24" i="4"/>
  <c r="F23" i="4"/>
  <c r="F22" i="4"/>
  <c r="F21" i="4"/>
  <c r="F20" i="4"/>
  <c r="F19" i="4"/>
  <c r="F18" i="4"/>
  <c r="F17" i="4"/>
  <c r="F16" i="4"/>
  <c r="F15" i="4"/>
  <c r="F14" i="4"/>
  <c r="F13" i="4"/>
  <c r="F12" i="4"/>
  <c r="F11" i="4"/>
  <c r="F10" i="4"/>
  <c r="F9" i="4"/>
  <c r="F8" i="4"/>
  <c r="F7" i="4"/>
  <c r="F6" i="4"/>
  <c r="F5" i="4"/>
  <c r="F4" i="4"/>
  <c r="C58" i="3"/>
  <c r="C57" i="3"/>
  <c r="C56" i="3"/>
  <c r="C55" i="3"/>
  <c r="D60" i="6" l="1"/>
  <c r="E52" i="6"/>
  <c r="E60" i="6"/>
  <c r="G5" i="7"/>
  <c r="H26" i="7"/>
  <c r="L29" i="7"/>
  <c r="I34" i="7"/>
  <c r="H42" i="7"/>
  <c r="D45" i="7"/>
  <c r="L49" i="7"/>
  <c r="D32" i="6"/>
  <c r="F51" i="6"/>
  <c r="B41" i="6"/>
  <c r="C45" i="7"/>
  <c r="F52" i="6"/>
  <c r="F60" i="6"/>
  <c r="G20" i="7"/>
  <c r="J26" i="7"/>
  <c r="L34" i="7"/>
  <c r="G45" i="7"/>
  <c r="M15" i="7"/>
  <c r="E32" i="6"/>
  <c r="C29" i="7"/>
  <c r="C49" i="7"/>
  <c r="D52" i="6"/>
  <c r="G26" i="7"/>
  <c r="G29" i="7"/>
  <c r="H34" i="7"/>
  <c r="G49" i="7"/>
  <c r="D43" i="6"/>
  <c r="G21" i="7"/>
  <c r="L26" i="7"/>
  <c r="F30" i="7"/>
  <c r="B43" i="7"/>
  <c r="I45" i="7"/>
  <c r="I50" i="7"/>
  <c r="F43" i="6"/>
  <c r="N26" i="7"/>
  <c r="G30" i="7"/>
  <c r="C43" i="7"/>
  <c r="L45" i="7"/>
  <c r="N50" i="7"/>
  <c r="C13" i="7"/>
  <c r="D62" i="6"/>
  <c r="H30" i="7"/>
  <c r="G36" i="7"/>
  <c r="D43" i="7"/>
  <c r="G16" i="7"/>
  <c r="I21" i="7"/>
  <c r="I30" i="7"/>
  <c r="J36" i="7"/>
  <c r="E43" i="7"/>
  <c r="N14" i="7"/>
  <c r="B37" i="6"/>
  <c r="F63" i="6"/>
  <c r="B23" i="7"/>
  <c r="L30" i="7"/>
  <c r="F43" i="7"/>
  <c r="H58" i="7"/>
  <c r="H59" i="7" s="1"/>
  <c r="B46" i="6"/>
  <c r="E56" i="6"/>
  <c r="G9" i="7"/>
  <c r="D23" i="7"/>
  <c r="G27" i="7"/>
  <c r="N30" i="7"/>
  <c r="C37" i="7"/>
  <c r="G43" i="7"/>
  <c r="B47" i="7"/>
  <c r="D5" i="7"/>
  <c r="J23" i="7"/>
  <c r="L27" i="7"/>
  <c r="G37" i="7"/>
  <c r="J43" i="7"/>
  <c r="D47" i="7"/>
  <c r="B52" i="7"/>
  <c r="B57" i="6"/>
  <c r="K23" i="7"/>
  <c r="M27" i="7"/>
  <c r="N31" i="7"/>
  <c r="I37" i="7"/>
  <c r="K43" i="7"/>
  <c r="F47" i="7"/>
  <c r="F38" i="6"/>
  <c r="M23" i="7"/>
  <c r="L43" i="7"/>
  <c r="M47" i="7"/>
  <c r="C53" i="7"/>
  <c r="M43" i="7"/>
  <c r="B30" i="6"/>
  <c r="D39" i="6"/>
  <c r="D28" i="7"/>
  <c r="D32" i="7"/>
  <c r="N43" i="7"/>
  <c r="G53" i="7"/>
  <c r="F39" i="6"/>
  <c r="O43" i="7"/>
  <c r="D48" i="7"/>
  <c r="I53" i="7"/>
  <c r="B25" i="7"/>
  <c r="G48" i="7"/>
  <c r="L53" i="7"/>
  <c r="L56" i="7"/>
  <c r="K35" i="7"/>
  <c r="D7" i="7"/>
  <c r="N9" i="7"/>
  <c r="D24" i="6"/>
  <c r="F32" i="6"/>
  <c r="D44" i="6"/>
  <c r="B50" i="6"/>
  <c r="F55" i="6"/>
  <c r="B61" i="6"/>
  <c r="N56" i="7"/>
  <c r="B9" i="7"/>
  <c r="B16" i="7"/>
  <c r="F22" i="7"/>
  <c r="B24" i="7"/>
  <c r="I26" i="7"/>
  <c r="B31" i="7"/>
  <c r="C33" i="7"/>
  <c r="M35" i="7"/>
  <c r="N38" i="7"/>
  <c r="K40" i="7"/>
  <c r="I46" i="7"/>
  <c r="I48" i="7"/>
  <c r="G51" i="7"/>
  <c r="E44" i="6"/>
  <c r="D50" i="6"/>
  <c r="C9" i="7"/>
  <c r="G22" i="7"/>
  <c r="D24" i="7"/>
  <c r="C31" i="7"/>
  <c r="D33" i="7"/>
  <c r="N35" i="7"/>
  <c r="L46" i="7"/>
  <c r="J51" i="7"/>
  <c r="D11" i="7"/>
  <c r="I16" i="7"/>
  <c r="I5" i="7"/>
  <c r="D16" i="6"/>
  <c r="B33" i="6"/>
  <c r="F44" i="6"/>
  <c r="E50" i="6"/>
  <c r="D56" i="6"/>
  <c r="B62" i="6"/>
  <c r="D9" i="7"/>
  <c r="H22" i="7"/>
  <c r="G24" i="7"/>
  <c r="D31" i="7"/>
  <c r="G33" i="7"/>
  <c r="O35" i="7"/>
  <c r="B39" i="7"/>
  <c r="C41" i="7"/>
  <c r="N46" i="7"/>
  <c r="K51" i="7"/>
  <c r="G54" i="7"/>
  <c r="E15" i="6"/>
  <c r="F15" i="6" s="1"/>
  <c r="L35" i="7"/>
  <c r="I22" i="7"/>
  <c r="H24" i="7"/>
  <c r="E31" i="7"/>
  <c r="I33" i="7"/>
  <c r="C39" i="7"/>
  <c r="D41" i="7"/>
  <c r="L51" i="7"/>
  <c r="M56" i="7"/>
  <c r="B26" i="6"/>
  <c r="B34" i="6"/>
  <c r="B45" i="6"/>
  <c r="F56" i="6"/>
  <c r="E62" i="6"/>
  <c r="B5" i="7"/>
  <c r="E10" i="7"/>
  <c r="E18" i="7"/>
  <c r="J22" i="7"/>
  <c r="I24" i="7"/>
  <c r="F31" i="7"/>
  <c r="L33" i="7"/>
  <c r="B36" i="7"/>
  <c r="D39" i="7"/>
  <c r="G41" i="7"/>
  <c r="M51" i="7"/>
  <c r="D34" i="6"/>
  <c r="D51" i="6"/>
  <c r="C5" i="7"/>
  <c r="H10" i="7"/>
  <c r="H18" i="7"/>
  <c r="L22" i="7"/>
  <c r="J24" i="7"/>
  <c r="B27" i="7"/>
  <c r="B29" i="7"/>
  <c r="G31" i="7"/>
  <c r="D36" i="7"/>
  <c r="E39" i="7"/>
  <c r="I41" i="7"/>
  <c r="C47" i="7"/>
  <c r="D49" i="7"/>
  <c r="N51" i="7"/>
  <c r="E27" i="6"/>
  <c r="I11" i="7"/>
  <c r="I18" i="7"/>
  <c r="N22" i="7"/>
  <c r="K24" i="7"/>
  <c r="J31" i="7"/>
  <c r="F39" i="7"/>
  <c r="L41" i="7"/>
  <c r="O51" i="7"/>
  <c r="B57" i="3"/>
  <c r="D27" i="6"/>
  <c r="D63" i="6"/>
  <c r="B11" i="7"/>
  <c r="N18" i="7"/>
  <c r="D27" i="7"/>
  <c r="D29" i="7"/>
  <c r="K31" i="7"/>
  <c r="I36" i="7"/>
  <c r="G39" i="7"/>
  <c r="E47" i="7"/>
  <c r="I49" i="7"/>
  <c r="E19" i="6"/>
  <c r="N5" i="7"/>
  <c r="M11" i="7"/>
  <c r="I19" i="7"/>
  <c r="L31" i="7"/>
  <c r="D15" i="7"/>
  <c r="B58" i="3"/>
  <c r="D19" i="6"/>
  <c r="D28" i="6"/>
  <c r="D35" i="6"/>
  <c r="C54" i="7"/>
  <c r="E6" i="7"/>
  <c r="N11" i="7"/>
  <c r="B19" i="7"/>
  <c r="C23" i="7"/>
  <c r="C25" i="7"/>
  <c r="F27" i="7"/>
  <c r="I29" i="7"/>
  <c r="M31" i="7"/>
  <c r="N34" i="7"/>
  <c r="K36" i="7"/>
  <c r="K39" i="7"/>
  <c r="I42" i="7"/>
  <c r="I44" i="7"/>
  <c r="G47" i="7"/>
  <c r="D52" i="7"/>
  <c r="L39" i="7"/>
  <c r="L42" i="7"/>
  <c r="J44" i="7"/>
  <c r="J47" i="7"/>
  <c r="H50" i="7"/>
  <c r="G52" i="7"/>
  <c r="D20" i="6"/>
  <c r="D47" i="6"/>
  <c r="E54" i="7"/>
  <c r="I6" i="7"/>
  <c r="B20" i="7"/>
  <c r="E23" i="7"/>
  <c r="E25" i="7"/>
  <c r="J27" i="7"/>
  <c r="N29" i="7"/>
  <c r="O31" i="7"/>
  <c r="B35" i="7"/>
  <c r="M39" i="7"/>
  <c r="N42" i="7"/>
  <c r="K44" i="7"/>
  <c r="K47" i="7"/>
  <c r="K52" i="7"/>
  <c r="D20" i="7"/>
  <c r="D36" i="6"/>
  <c r="B42" i="6"/>
  <c r="F47" i="6"/>
  <c r="B53" i="6"/>
  <c r="F54" i="7"/>
  <c r="N6" i="7"/>
  <c r="F23" i="7"/>
  <c r="G25" i="7"/>
  <c r="K27" i="7"/>
  <c r="C35" i="7"/>
  <c r="D37" i="7"/>
  <c r="N39" i="7"/>
  <c r="L47" i="7"/>
  <c r="L50" i="7"/>
  <c r="E36" i="6"/>
  <c r="D42" i="6"/>
  <c r="G58" i="7"/>
  <c r="G59" i="7" s="1"/>
  <c r="I7" i="7"/>
  <c r="D35" i="7"/>
  <c r="O39" i="7"/>
  <c r="N10" i="7"/>
  <c r="F36" i="6"/>
  <c r="E42" i="6"/>
  <c r="D48" i="6"/>
  <c r="B54" i="6"/>
  <c r="E14" i="7"/>
  <c r="E35" i="7"/>
  <c r="N13" i="7"/>
  <c r="B22" i="6"/>
  <c r="E31" i="6"/>
  <c r="E48" i="6"/>
  <c r="D54" i="6"/>
  <c r="M7" i="7"/>
  <c r="I15" i="7"/>
  <c r="C21" i="7"/>
  <c r="L23" i="7"/>
  <c r="N25" i="7"/>
  <c r="N27" i="7"/>
  <c r="F35" i="7"/>
  <c r="L37" i="7"/>
  <c r="B40" i="7"/>
  <c r="O47" i="7"/>
  <c r="B51" i="7"/>
  <c r="I12" i="7"/>
  <c r="N15" i="7"/>
  <c r="F31" i="6"/>
  <c r="F48" i="6"/>
  <c r="E54" i="6"/>
  <c r="J19" i="7"/>
  <c r="N7" i="7"/>
  <c r="D21" i="7"/>
  <c r="O27" i="7"/>
  <c r="G35" i="7"/>
  <c r="D40" i="7"/>
  <c r="C51" i="7"/>
  <c r="F7" i="6"/>
  <c r="D54" i="7"/>
  <c r="G17" i="7"/>
  <c r="I8" i="7"/>
  <c r="E23" i="6"/>
  <c r="F23" i="6" s="1"/>
  <c r="K56" i="7"/>
  <c r="F15" i="7"/>
  <c r="N23" i="7"/>
  <c r="F26" i="7"/>
  <c r="J35" i="7"/>
  <c r="H38" i="7"/>
  <c r="G40" i="7"/>
  <c r="B48" i="7"/>
  <c r="D51" i="7"/>
  <c r="F27" i="6"/>
  <c r="B5" i="6"/>
  <c r="L14" i="7"/>
  <c r="F6" i="7"/>
  <c r="K7" i="7"/>
  <c r="F10" i="7"/>
  <c r="K11" i="7"/>
  <c r="F14" i="7"/>
  <c r="K15" i="7"/>
  <c r="F18" i="7"/>
  <c r="K19" i="7"/>
  <c r="F34" i="7"/>
  <c r="F38" i="7"/>
  <c r="F42" i="7"/>
  <c r="F46" i="7"/>
  <c r="F50" i="7"/>
  <c r="H54" i="7"/>
  <c r="I58" i="7"/>
  <c r="I59" i="7" s="1"/>
  <c r="G6" i="7"/>
  <c r="L7" i="7"/>
  <c r="G10" i="7"/>
  <c r="L11" i="7"/>
  <c r="G14" i="7"/>
  <c r="L15" i="7"/>
  <c r="G18" i="7"/>
  <c r="L19" i="7"/>
  <c r="B33" i="7"/>
  <c r="G34" i="7"/>
  <c r="B37" i="7"/>
  <c r="G38" i="7"/>
  <c r="B41" i="7"/>
  <c r="G42" i="7"/>
  <c r="B45" i="7"/>
  <c r="G46" i="7"/>
  <c r="B49" i="7"/>
  <c r="G50" i="7"/>
  <c r="B53" i="7"/>
  <c r="I54" i="7"/>
  <c r="C57" i="7"/>
  <c r="J58" i="7"/>
  <c r="J59" i="7" s="1"/>
  <c r="H14" i="7"/>
  <c r="C17" i="7"/>
  <c r="M19" i="7"/>
  <c r="J54" i="7"/>
  <c r="D57" i="7"/>
  <c r="K58" i="7"/>
  <c r="K59" i="7" s="1"/>
  <c r="D17" i="7"/>
  <c r="K54" i="7"/>
  <c r="E57" i="7"/>
  <c r="L58" i="7"/>
  <c r="I14" i="7"/>
  <c r="E5" i="7"/>
  <c r="J6" i="7"/>
  <c r="E9" i="7"/>
  <c r="J10" i="7"/>
  <c r="E13" i="7"/>
  <c r="J14" i="7"/>
  <c r="E17" i="7"/>
  <c r="J18" i="7"/>
  <c r="E21" i="7"/>
  <c r="E29" i="7"/>
  <c r="J30" i="7"/>
  <c r="E33" i="7"/>
  <c r="J34" i="7"/>
  <c r="E37" i="7"/>
  <c r="J38" i="7"/>
  <c r="E41" i="7"/>
  <c r="J42" i="7"/>
  <c r="E45" i="7"/>
  <c r="J46" i="7"/>
  <c r="E49" i="7"/>
  <c r="J50" i="7"/>
  <c r="E53" i="7"/>
  <c r="L54" i="7"/>
  <c r="F57" i="7"/>
  <c r="M58" i="7"/>
  <c r="E14" i="6"/>
  <c r="E18" i="6"/>
  <c r="F18" i="6" s="1"/>
  <c r="E22" i="6"/>
  <c r="F22" i="6" s="1"/>
  <c r="E30" i="6"/>
  <c r="F30" i="6" s="1"/>
  <c r="B4" i="6"/>
  <c r="I10" i="7"/>
  <c r="D13" i="7"/>
  <c r="F4" i="6"/>
  <c r="B15" i="6"/>
  <c r="B19" i="6"/>
  <c r="B23" i="6"/>
  <c r="B27" i="6"/>
  <c r="B31" i="6"/>
  <c r="B35" i="6"/>
  <c r="B39" i="6"/>
  <c r="B43" i="6"/>
  <c r="B47" i="6"/>
  <c r="B51" i="6"/>
  <c r="B55" i="6"/>
  <c r="B59" i="6"/>
  <c r="B63" i="6"/>
  <c r="F5" i="7"/>
  <c r="K6" i="7"/>
  <c r="F9" i="7"/>
  <c r="K10" i="7"/>
  <c r="F13" i="7"/>
  <c r="K14" i="7"/>
  <c r="F17" i="7"/>
  <c r="K18" i="7"/>
  <c r="F21" i="7"/>
  <c r="K22" i="7"/>
  <c r="F25" i="7"/>
  <c r="K26" i="7"/>
  <c r="F29" i="7"/>
  <c r="K30" i="7"/>
  <c r="F33" i="7"/>
  <c r="K34" i="7"/>
  <c r="F37" i="7"/>
  <c r="K38" i="7"/>
  <c r="F41" i="7"/>
  <c r="K42" i="7"/>
  <c r="F45" i="7"/>
  <c r="K46" i="7"/>
  <c r="F49" i="7"/>
  <c r="K50" i="7"/>
  <c r="F53" i="7"/>
  <c r="M54" i="7"/>
  <c r="G57" i="7"/>
  <c r="N58" i="7"/>
  <c r="N59" i="7" s="1"/>
  <c r="G13" i="7"/>
  <c r="N54" i="7"/>
  <c r="H57" i="7"/>
  <c r="C4" i="7"/>
  <c r="H5" i="7"/>
  <c r="M6" i="7"/>
  <c r="C8" i="7"/>
  <c r="H9" i="7"/>
  <c r="M10" i="7"/>
  <c r="C12" i="7"/>
  <c r="H13" i="7"/>
  <c r="M14" i="7"/>
  <c r="C16" i="7"/>
  <c r="H17" i="7"/>
  <c r="M18" i="7"/>
  <c r="C20" i="7"/>
  <c r="H21" i="7"/>
  <c r="M22" i="7"/>
  <c r="C24" i="7"/>
  <c r="H25" i="7"/>
  <c r="M26" i="7"/>
  <c r="C28" i="7"/>
  <c r="H29" i="7"/>
  <c r="M30" i="7"/>
  <c r="C32" i="7"/>
  <c r="H33" i="7"/>
  <c r="M34" i="7"/>
  <c r="C36" i="7"/>
  <c r="H37" i="7"/>
  <c r="M38" i="7"/>
  <c r="C40" i="7"/>
  <c r="H41" i="7"/>
  <c r="M42" i="7"/>
  <c r="C44" i="7"/>
  <c r="H45" i="7"/>
  <c r="M46" i="7"/>
  <c r="C48" i="7"/>
  <c r="H49" i="7"/>
  <c r="M50" i="7"/>
  <c r="C52" i="7"/>
  <c r="H53" i="7"/>
  <c r="I57" i="7"/>
  <c r="F5" i="6"/>
  <c r="D4" i="7"/>
  <c r="D16" i="7"/>
  <c r="C56" i="7"/>
  <c r="B6" i="6"/>
  <c r="E64" i="6"/>
  <c r="E4" i="7"/>
  <c r="J5" i="7"/>
  <c r="E8" i="7"/>
  <c r="J9" i="7"/>
  <c r="E12" i="7"/>
  <c r="J13" i="7"/>
  <c r="E16" i="7"/>
  <c r="J17" i="7"/>
  <c r="E20" i="7"/>
  <c r="J21" i="7"/>
  <c r="O22" i="7"/>
  <c r="E24" i="7"/>
  <c r="J25" i="7"/>
  <c r="O26" i="7"/>
  <c r="E28" i="7"/>
  <c r="J29" i="7"/>
  <c r="O30" i="7"/>
  <c r="E32" i="7"/>
  <c r="J33" i="7"/>
  <c r="O34" i="7"/>
  <c r="E36" i="7"/>
  <c r="J37" i="7"/>
  <c r="O38" i="7"/>
  <c r="E40" i="7"/>
  <c r="J41" i="7"/>
  <c r="O42" i="7"/>
  <c r="E44" i="7"/>
  <c r="J45" i="7"/>
  <c r="O46" i="7"/>
  <c r="E48" i="7"/>
  <c r="J49" i="7"/>
  <c r="O50" i="7"/>
  <c r="E52" i="7"/>
  <c r="J53" i="7"/>
  <c r="D56" i="7"/>
  <c r="K57" i="7"/>
  <c r="E26" i="6"/>
  <c r="F26" i="6" s="1"/>
  <c r="L10" i="7"/>
  <c r="D8" i="7"/>
  <c r="I9" i="7"/>
  <c r="D12" i="7"/>
  <c r="I13" i="7"/>
  <c r="I17" i="7"/>
  <c r="J57" i="7"/>
  <c r="F4" i="7"/>
  <c r="K5" i="7"/>
  <c r="F8" i="7"/>
  <c r="K9" i="7"/>
  <c r="F12" i="7"/>
  <c r="K13" i="7"/>
  <c r="F16" i="7"/>
  <c r="K17" i="7"/>
  <c r="F20" i="7"/>
  <c r="K21" i="7"/>
  <c r="F24" i="7"/>
  <c r="K25" i="7"/>
  <c r="F28" i="7"/>
  <c r="K29" i="7"/>
  <c r="F32" i="7"/>
  <c r="K33" i="7"/>
  <c r="F36" i="7"/>
  <c r="K37" i="7"/>
  <c r="F40" i="7"/>
  <c r="K41" i="7"/>
  <c r="F44" i="7"/>
  <c r="K45" i="7"/>
  <c r="F48" i="7"/>
  <c r="K49" i="7"/>
  <c r="F52" i="7"/>
  <c r="K53" i="7"/>
  <c r="E56" i="7"/>
  <c r="L57" i="7"/>
  <c r="L6" i="7"/>
  <c r="F6" i="6"/>
  <c r="G4" i="7"/>
  <c r="L5" i="7"/>
  <c r="G8" i="7"/>
  <c r="L9" i="7"/>
  <c r="G12" i="7"/>
  <c r="L13" i="7"/>
  <c r="L17" i="7"/>
  <c r="L21" i="7"/>
  <c r="F56" i="7"/>
  <c r="M57" i="7"/>
  <c r="B7" i="6"/>
  <c r="E16" i="6"/>
  <c r="F16" i="6" s="1"/>
  <c r="E20" i="6"/>
  <c r="F20" i="6" s="1"/>
  <c r="E24" i="6"/>
  <c r="F24" i="6" s="1"/>
  <c r="E28" i="6"/>
  <c r="F28" i="6" s="1"/>
  <c r="H4" i="7"/>
  <c r="M5" i="7"/>
  <c r="C7" i="7"/>
  <c r="H8" i="7"/>
  <c r="M9" i="7"/>
  <c r="C11" i="7"/>
  <c r="H12" i="7"/>
  <c r="M13" i="7"/>
  <c r="C15" i="7"/>
  <c r="H16" i="7"/>
  <c r="M17" i="7"/>
  <c r="C19" i="7"/>
  <c r="H20" i="7"/>
  <c r="M21" i="7"/>
  <c r="M25" i="7"/>
  <c r="H28" i="7"/>
  <c r="M29" i="7"/>
  <c r="H32" i="7"/>
  <c r="M33" i="7"/>
  <c r="H36" i="7"/>
  <c r="M37" i="7"/>
  <c r="H40" i="7"/>
  <c r="M41" i="7"/>
  <c r="H44" i="7"/>
  <c r="M45" i="7"/>
  <c r="H48" i="7"/>
  <c r="M49" i="7"/>
  <c r="H52" i="7"/>
  <c r="M53" i="7"/>
  <c r="G56" i="7"/>
  <c r="N57" i="7"/>
  <c r="N17" i="7"/>
  <c r="D19" i="7"/>
  <c r="I20" i="7"/>
  <c r="N21" i="7"/>
  <c r="N33" i="7"/>
  <c r="N37" i="7"/>
  <c r="N41" i="7"/>
  <c r="N45" i="7"/>
  <c r="N49" i="7"/>
  <c r="I52" i="7"/>
  <c r="N53" i="7"/>
  <c r="H56" i="7"/>
  <c r="J4" i="7"/>
  <c r="E7" i="7"/>
  <c r="J8" i="7"/>
  <c r="E11" i="7"/>
  <c r="J12" i="7"/>
  <c r="E15" i="7"/>
  <c r="J16" i="7"/>
  <c r="E19" i="7"/>
  <c r="J20" i="7"/>
  <c r="J52" i="7"/>
  <c r="I56" i="7"/>
  <c r="C58" i="7"/>
  <c r="L18" i="7"/>
  <c r="K4" i="7"/>
  <c r="K8" i="7"/>
  <c r="K12" i="7"/>
  <c r="F19" i="7"/>
  <c r="K20" i="7"/>
  <c r="J56" i="7"/>
  <c r="D58" i="7"/>
  <c r="D59" i="7" s="1"/>
  <c r="B56" i="3"/>
  <c r="D17" i="6"/>
  <c r="D21" i="6"/>
  <c r="F21" i="6" s="1"/>
  <c r="D25" i="6"/>
  <c r="D29" i="6"/>
  <c r="D33" i="6"/>
  <c r="D37" i="6"/>
  <c r="D41" i="6"/>
  <c r="D45" i="6"/>
  <c r="D49" i="6"/>
  <c r="D53" i="6"/>
  <c r="D57" i="6"/>
  <c r="D61" i="6"/>
  <c r="L4" i="7"/>
  <c r="B6" i="7"/>
  <c r="G7" i="7"/>
  <c r="L8" i="7"/>
  <c r="B10" i="7"/>
  <c r="G11" i="7"/>
  <c r="L12" i="7"/>
  <c r="B14" i="7"/>
  <c r="G15" i="7"/>
  <c r="L16" i="7"/>
  <c r="B18" i="7"/>
  <c r="G19" i="7"/>
  <c r="L20" i="7"/>
  <c r="B22" i="7"/>
  <c r="G23" i="7"/>
  <c r="L24" i="7"/>
  <c r="B26" i="7"/>
  <c r="L28" i="7"/>
  <c r="B30" i="7"/>
  <c r="L32" i="7"/>
  <c r="B34" i="7"/>
  <c r="L36" i="7"/>
  <c r="B38" i="7"/>
  <c r="L40" i="7"/>
  <c r="B42" i="7"/>
  <c r="L44" i="7"/>
  <c r="B46" i="7"/>
  <c r="L48" i="7"/>
  <c r="B50" i="7"/>
  <c r="L52" i="7"/>
  <c r="E58" i="7"/>
  <c r="E59" i="7" s="1"/>
  <c r="E17" i="6"/>
  <c r="E21" i="6"/>
  <c r="E25" i="6"/>
  <c r="E29" i="6"/>
  <c r="E33" i="6"/>
  <c r="E37" i="6"/>
  <c r="E41" i="6"/>
  <c r="E45" i="6"/>
  <c r="E49" i="6"/>
  <c r="E53" i="6"/>
  <c r="E57" i="6"/>
  <c r="E61" i="6"/>
  <c r="M4" i="7"/>
  <c r="C6" i="7"/>
  <c r="H7" i="7"/>
  <c r="M8" i="7"/>
  <c r="C10" i="7"/>
  <c r="H11" i="7"/>
  <c r="M12" i="7"/>
  <c r="C14" i="7"/>
  <c r="H15" i="7"/>
  <c r="M16" i="7"/>
  <c r="C18" i="7"/>
  <c r="H19" i="7"/>
  <c r="M20" i="7"/>
  <c r="C22" i="7"/>
  <c r="H23" i="7"/>
  <c r="M24" i="7"/>
  <c r="C26" i="7"/>
  <c r="H27" i="7"/>
  <c r="M28" i="7"/>
  <c r="C30" i="7"/>
  <c r="H31" i="7"/>
  <c r="M32" i="7"/>
  <c r="C34" i="7"/>
  <c r="H35" i="7"/>
  <c r="M36" i="7"/>
  <c r="C38" i="7"/>
  <c r="H39" i="7"/>
  <c r="M40" i="7"/>
  <c r="C42" i="7"/>
  <c r="H43" i="7"/>
  <c r="M44" i="7"/>
  <c r="C46" i="7"/>
  <c r="H47" i="7"/>
  <c r="M48" i="7"/>
  <c r="C50" i="7"/>
  <c r="H51" i="7"/>
  <c r="M52" i="7"/>
  <c r="F58" i="7"/>
  <c r="F59" i="7" s="1"/>
  <c r="F11" i="7"/>
  <c r="N4" i="7"/>
  <c r="D6" i="7"/>
  <c r="N8" i="7"/>
  <c r="D10" i="7"/>
  <c r="N12" i="7"/>
  <c r="D14" i="7"/>
  <c r="N16" i="7"/>
  <c r="D18" i="7"/>
  <c r="N20" i="7"/>
  <c r="D22" i="7"/>
  <c r="N24" i="7"/>
  <c r="D26" i="7"/>
  <c r="N28" i="7"/>
  <c r="D30" i="7"/>
  <c r="N32" i="7"/>
  <c r="D34" i="7"/>
  <c r="N36" i="7"/>
  <c r="D38" i="7"/>
  <c r="N40" i="7"/>
  <c r="D42" i="7"/>
  <c r="N44" i="7"/>
  <c r="D46" i="7"/>
  <c r="N48" i="7"/>
  <c r="D50" i="7"/>
  <c r="N52" i="7"/>
  <c r="I4" i="7"/>
  <c r="F7" i="7"/>
  <c r="K16" i="7"/>
  <c r="J7" i="7"/>
  <c r="J11" i="7"/>
  <c r="J15" i="7"/>
  <c r="F29" i="6" l="1"/>
  <c r="L59" i="7"/>
  <c r="O6" i="7"/>
  <c r="O20" i="7"/>
  <c r="O17" i="7"/>
  <c r="O21" i="7"/>
  <c r="O16" i="7"/>
  <c r="O5" i="7"/>
  <c r="O54" i="7"/>
  <c r="M59" i="7"/>
  <c r="O12" i="7"/>
  <c r="O19" i="7"/>
  <c r="O9" i="7"/>
  <c r="O13" i="7"/>
  <c r="O18" i="7"/>
  <c r="O8" i="7"/>
  <c r="O14" i="7"/>
  <c r="F25" i="6"/>
  <c r="O4" i="7"/>
  <c r="F19" i="6"/>
  <c r="D65" i="6"/>
  <c r="O10" i="7"/>
  <c r="O57" i="7"/>
  <c r="E65" i="6"/>
  <c r="F14" i="6"/>
  <c r="O15" i="7"/>
  <c r="O11" i="7"/>
  <c r="O56" i="7"/>
  <c r="O7" i="7"/>
  <c r="F17" i="6"/>
  <c r="C59" i="7"/>
  <c r="O58" i="7"/>
  <c r="O59" i="7" s="1"/>
  <c r="B8" i="6"/>
  <c r="B9" i="6"/>
  <c r="B11" i="6" s="1"/>
  <c r="F65" i="6" l="1"/>
</calcChain>
</file>

<file path=xl/sharedStrings.xml><?xml version="1.0" encoding="utf-8"?>
<sst xmlns="http://schemas.openxmlformats.org/spreadsheetml/2006/main" count="370" uniqueCount="220">
  <si>
    <t>Monthly Household Budget (Excel)</t>
  </si>
  <si>
    <t>Toolkit by GroupChatOn · free template · https://toolkit.groupchaton.com</t>
  </si>
  <si>
    <t>Decide once how much the household means to spend on each thing, then jot down money as it comes in and goes out. The Month sheet compares plan with actual for every category, adds up fixed bills, everyday spending and the money moved to savings, and shows the share of income you kept against your own savings target. The Year sheet lays twelve months side by side so you can see which months are heavy (school fees, festivals, insurance renewals).</t>
  </si>
  <si>
    <t>Colours</t>
  </si>
  <si>
    <t>Yellow cells: type or pick here.</t>
  </si>
  <si>
    <t>Grey and white cells: calculate by themselves. Don't type over them.</t>
  </si>
  <si>
    <t>Steps</t>
  </si>
  <si>
    <t>Open the Settings sheet. Type your household name and currency symbol, pick the month you want to see and type your savings target (for example 20%).</t>
  </si>
  <si>
    <t>Open the Budget sheet. Rename, delete or add categories so they match your home, mark each one Fixed, Variable or Savings and type the amount you plan to spend each month.</t>
  </si>
  <si>
    <t>Each time money comes in, add a row on the Income sheet with the date, source and amount.</t>
  </si>
  <si>
    <t>Each time you spend, add a row on the Spending sheet: date, pick the category, a few words and the amount. Money you move into a recurring deposit, SIP or emergency fund goes in a Savings category.</t>
  </si>
  <si>
    <t>Open the Month sheet to see where the month stands. Red rows are categories where you have spent more than planned.</t>
  </si>
  <si>
    <t>At the end of the month, change the month on the Settings sheet to start looking at the next one. Use the Year sheet to compare months.</t>
  </si>
  <si>
    <t>Tips</t>
  </si>
  <si>
    <t>•</t>
  </si>
  <si>
    <t>Fixed means the amount is the same every month (rent, EMI, school fees); Variable changes (groceries, fuel, electricity). Seeing them apart shows how much of the budget you can actually control.</t>
  </si>
  <si>
    <t>Write spends the same day, even small ones. Many people find a five-minute evening routine easier than sorting a month of UPI messages later.</t>
  </si>
  <si>
    <t>If a spend does not fit any category it is counted as "Unplanned" on the Month sheet; add a category on the Budget sheet if it keeps happening.</t>
  </si>
  <si>
    <t>Yearly payments such as insurance premiums or property tax can be budgeted as one-twelfth every month in a Savings category, so the month they fall due does not hurt.</t>
  </si>
  <si>
    <t>Yellow cells are for typing; grey cells calculate themselves and are protected (Review › Unprotect Sheet if you really must change one). Dates show in your computer's own date format.</t>
  </si>
  <si>
    <t>Full guide, questions and answers, and more free templates:</t>
  </si>
  <si>
    <t>https://toolkit.groupchaton.com/home-money/hm-household-budget-excel/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</si>
  <si>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</si>
  <si>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</si>
  <si>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</si>
  <si>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Yellow cells: type or pick. The other sheets read from here.</t>
  </si>
  <si>
    <t>Household name</t>
  </si>
  <si>
    <t>The Sharma family</t>
  </si>
  <si>
    <t>Currency symbol</t>
  </si>
  <si>
    <t>₹</t>
  </si>
  <si>
    <t>Month to view</t>
  </si>
  <si>
    <t>Savings target (% of income)</t>
  </si>
  <si>
    <t>Year starts (first month)</t>
  </si>
  <si>
    <t>Budget plan</t>
  </si>
  <si>
    <t>Amounts in the currency set on the Settings sheet</t>
  </si>
  <si>
    <t>Category</t>
  </si>
  <si>
    <t>Type</t>
  </si>
  <si>
    <t>Monthly plan</t>
  </si>
  <si>
    <t>Rent / home loan EMI</t>
  </si>
  <si>
    <t>Fixed</t>
  </si>
  <si>
    <t>Electricity</t>
  </si>
  <si>
    <t>Variable</t>
  </si>
  <si>
    <t>Water and cooking gas</t>
  </si>
  <si>
    <t>Mobile and internet</t>
  </si>
  <si>
    <t>Groceries</t>
  </si>
  <si>
    <t>Milk, fruit and vegetables</t>
  </si>
  <si>
    <t>School fees and tuition</t>
  </si>
  <si>
    <t>Fuel and transport</t>
  </si>
  <si>
    <t>House help</t>
  </si>
  <si>
    <t>Insurance premiums (monthly share)</t>
  </si>
  <si>
    <t>Medicines and doctor</t>
  </si>
  <si>
    <t>Eating out and entertainment</t>
  </si>
  <si>
    <t>Clothes and personal care</t>
  </si>
  <si>
    <t>Gifts, festivals and functions</t>
  </si>
  <si>
    <t>Subscriptions and apps</t>
  </si>
  <si>
    <t>Emergency fund</t>
  </si>
  <si>
    <t>Savings</t>
  </si>
  <si>
    <t>Recurring deposit / SIP</t>
  </si>
  <si>
    <t>Other</t>
  </si>
  <si>
    <t>Total planned</t>
  </si>
  <si>
    <t>Income</t>
  </si>
  <si>
    <t>Date</t>
  </si>
  <si>
    <t>Source</t>
  </si>
  <si>
    <t>Earner</t>
  </si>
  <si>
    <t>Amount</t>
  </si>
  <si>
    <t>Note</t>
  </si>
  <si>
    <t>Month</t>
  </si>
  <si>
    <t>Salary</t>
  </si>
  <si>
    <t>Rohit</t>
  </si>
  <si>
    <t>Net, after deductions</t>
  </si>
  <si>
    <t>Neha</t>
  </si>
  <si>
    <t>Tuition classes at home</t>
  </si>
  <si>
    <t>Side income</t>
  </si>
  <si>
    <t>Savings account interest</t>
  </si>
  <si>
    <t>Quarterly credit</t>
  </si>
  <si>
    <t>Spending</t>
  </si>
  <si>
    <t>Description</t>
  </si>
  <si>
    <t>Paid by</t>
  </si>
  <si>
    <t>Home loan EMI</t>
  </si>
  <si>
    <t>Auto-debit</t>
  </si>
  <si>
    <t>Monthly SIP</t>
  </si>
  <si>
    <t>Cook and cleaner salary</t>
  </si>
  <si>
    <t>UPI</t>
  </si>
  <si>
    <t>Monthly ration</t>
  </si>
  <si>
    <t>Maths tuition</t>
  </si>
  <si>
    <t>Broadband + two mobiles</t>
  </si>
  <si>
    <t>Credit card</t>
  </si>
  <si>
    <t>Petrol</t>
  </si>
  <si>
    <t>Vegetable vendor (10 days)</t>
  </si>
  <si>
    <t>Cash</t>
  </si>
  <si>
    <t>Electricity bill</t>
  </si>
  <si>
    <t>Family dinner</t>
  </si>
  <si>
    <t>Paediatrician visit + medicines</t>
  </si>
  <si>
    <t>Top-up shopping</t>
  </si>
  <si>
    <t>Set aside for health insurance renewal</t>
  </si>
  <si>
    <t>Bank transfer</t>
  </si>
  <si>
    <t>Movie and snacks</t>
  </si>
  <si>
    <t>Wedding gift</t>
  </si>
  <si>
    <t>Moved to emergency fund</t>
  </si>
  <si>
    <t>Salon</t>
  </si>
  <si>
    <t>Car service</t>
  </si>
  <si>
    <t>Car service (not in plan)</t>
  </si>
  <si>
    <t>Month view</t>
  </si>
  <si>
    <t>Plan</t>
  </si>
  <si>
    <t>Actual</t>
  </si>
  <si>
    <t>Fixed spending</t>
  </si>
  <si>
    <t>Variable and unplanned spending</t>
  </si>
  <si>
    <t>Moved to savings</t>
  </si>
  <si>
    <t>Unplanned</t>
  </si>
  <si>
    <t>Left over (income − all of the above)</t>
  </si>
  <si>
    <t>Savings rate (income not spent)</t>
  </si>
  <si>
    <t>Your target</t>
  </si>
  <si>
    <t>How the month is going</t>
  </si>
  <si>
    <t>Left (plan − actual)</t>
  </si>
  <si>
    <t>Unplanned (category not on the Budget sheet)</t>
  </si>
  <si>
    <t>Total</t>
  </si>
  <si>
    <t>Year view: spending by month</t>
  </si>
  <si>
    <t>Total spending (not counting savings)</t>
  </si>
  <si>
    <t>Savings rate</t>
  </si>
  <si>
    <t>One</t>
  </si>
  <si>
    <t>Two</t>
  </si>
  <si>
    <t>Debit card</t>
  </si>
  <si>
    <t>Three</t>
  </si>
  <si>
    <t>Four</t>
  </si>
  <si>
    <t>Five</t>
  </si>
  <si>
    <t>Six</t>
  </si>
  <si>
    <t>Cheque</t>
  </si>
  <si>
    <t>Seven</t>
  </si>
  <si>
    <t>Eight</t>
  </si>
  <si>
    <t>Nine</t>
  </si>
  <si>
    <t>Ten</t>
  </si>
  <si>
    <t>Eleven</t>
  </si>
  <si>
    <t>Twelve</t>
  </si>
  <si>
    <t>Thirteen</t>
  </si>
  <si>
    <t>Fourteen</t>
  </si>
  <si>
    <t>Fifteen</t>
  </si>
  <si>
    <t>Sixteen</t>
  </si>
  <si>
    <t>Seventeen</t>
  </si>
  <si>
    <t>Eighteen</t>
  </si>
  <si>
    <t>Nineteen</t>
  </si>
  <si>
    <t>Twenty</t>
  </si>
  <si>
    <t>Twenty-One</t>
  </si>
  <si>
    <t>Twenty-Two</t>
  </si>
  <si>
    <t>Twenty-Three</t>
  </si>
  <si>
    <t>Twenty-Four</t>
  </si>
  <si>
    <t>Twenty-Five</t>
  </si>
  <si>
    <t>Twenty-Six</t>
  </si>
  <si>
    <t>Twenty-Seven</t>
  </si>
  <si>
    <t>Twenty-Eight</t>
  </si>
  <si>
    <t>Twenty-Nine</t>
  </si>
  <si>
    <t>Thirty</t>
  </si>
  <si>
    <t>Thirty-One</t>
  </si>
  <si>
    <t>Thirty-Two</t>
  </si>
  <si>
    <t>Thirty-Three</t>
  </si>
  <si>
    <t>Thirty-Four</t>
  </si>
  <si>
    <t>Thirty-Five</t>
  </si>
  <si>
    <t>Thirty-Six</t>
  </si>
  <si>
    <t>Thirty-Seven</t>
  </si>
  <si>
    <t>Thirty-Eight</t>
  </si>
  <si>
    <t>Thirty-Nine</t>
  </si>
  <si>
    <t>Forty</t>
  </si>
  <si>
    <t>Forty-One</t>
  </si>
  <si>
    <t>Forty-Two</t>
  </si>
  <si>
    <t>Forty-Three</t>
  </si>
  <si>
    <t>Forty-Four</t>
  </si>
  <si>
    <t>Forty-Five</t>
  </si>
  <si>
    <t>Forty-Six</t>
  </si>
  <si>
    <t>Forty-Seven</t>
  </si>
  <si>
    <t>Forty-Eight</t>
  </si>
  <si>
    <t>Forty-Nine</t>
  </si>
  <si>
    <t>Fifty</t>
  </si>
  <si>
    <t>Fifty-One</t>
  </si>
  <si>
    <t>Fifty-Two</t>
  </si>
  <si>
    <t>Fifty-Three</t>
  </si>
  <si>
    <t>Fifty-Four</t>
  </si>
  <si>
    <t>Fifty-Five</t>
  </si>
  <si>
    <t>Fifty-Six</t>
  </si>
  <si>
    <t>Fifty-Seven</t>
  </si>
  <si>
    <t>Fifty-Eight</t>
  </si>
  <si>
    <t>Fifty-Nine</t>
  </si>
  <si>
    <t>Sixty</t>
  </si>
  <si>
    <t>Sixty-One</t>
  </si>
  <si>
    <t>Sixty-Two</t>
  </si>
  <si>
    <t>Sixty-Three</t>
  </si>
  <si>
    <t>Sixty-Four</t>
  </si>
  <si>
    <t>Sixty-Five</t>
  </si>
  <si>
    <t>Sixty-Six</t>
  </si>
  <si>
    <t>Sixty-Seven</t>
  </si>
  <si>
    <t>Sixty-Eight</t>
  </si>
  <si>
    <t>Sixty-Nine</t>
  </si>
  <si>
    <t>Seventy</t>
  </si>
  <si>
    <t>Seventy-One</t>
  </si>
  <si>
    <t>Seventy-Two</t>
  </si>
  <si>
    <t>Seventy-Three</t>
  </si>
  <si>
    <t>Seventy-Four</t>
  </si>
  <si>
    <t>Seventy-Five</t>
  </si>
  <si>
    <t>Seventy-Six</t>
  </si>
  <si>
    <t>Seventy-Seven</t>
  </si>
  <si>
    <t>Seventy-Eight</t>
  </si>
  <si>
    <t>Seventy-Nine</t>
  </si>
  <si>
    <t>Eighty</t>
  </si>
  <si>
    <t>Eighty-One</t>
  </si>
  <si>
    <t>Eighty-Two</t>
  </si>
  <si>
    <t>Eighty-Three</t>
  </si>
  <si>
    <t>Eighty-Four</t>
  </si>
  <si>
    <t>Eighty-Five</t>
  </si>
  <si>
    <t>Eighty-Six</t>
  </si>
  <si>
    <t>Eighty-Seven</t>
  </si>
  <si>
    <t>Eighty-Eight</t>
  </si>
  <si>
    <t>Eighty-Nine</t>
  </si>
  <si>
    <t>Ninety</t>
  </si>
  <si>
    <t>Ninety-One</t>
  </si>
  <si>
    <t>Ninety-Two</t>
  </si>
  <si>
    <t>Ninety-Three</t>
  </si>
  <si>
    <t>Ninety-Four</t>
  </si>
  <si>
    <t>Ninety-Five</t>
  </si>
  <si>
    <t>Ninety-Six</t>
  </si>
  <si>
    <t>Ninety-Seven</t>
  </si>
  <si>
    <t>Ninety-Eight</t>
  </si>
  <si>
    <t>Ninety-Nine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</si>
</sst>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mmm\-yyyy"/>
    <numFmt numFmtId="166" formatCode="0.0%"/>
    <numFmt numFmtId="167" formatCode="#,##0;\-#,##0;&quot;–&quot;"/>
  </numFmts>
  <fonts count="13"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b/>
      <sz val="11"/>
      <color rgb="FFFFFFFF"/>
      <name val="Calibri"/>
    </font>
    <font>
      <sz val="9"/>
      <color rgb="FF14213D"/>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164" fontId="0" fillId="2" borderId="1" xfId="0" applyNumberFormat="1" applyFill="1" applyBorder="1" applyAlignment="1" applyProtection="1">
      <alignment horizontal="left" vertical="center"/>
      <protection locked="0"/>
    </xf>
    <xf numFmtId="9" fontId="0" fillId="2" borderId="1" xfId="0" applyNumberFormat="1" applyFill="1" applyBorder="1" applyAlignment="1" applyProtection="1">
      <alignment horizontal="left" vertical="center"/>
      <protection locked="0"/>
    </xf>
    <xf numFmtId="0" fontId="10" fillId="4" borderId="1" xfId="0" applyFont="1" applyFill="1" applyBorder="1" applyAlignment="1">
      <alignment horizontal="center" vertical="center" wrapText="1"/>
    </xf>
    <xf numFmtId="0" fontId="0" fillId="2" borderId="1" xfId="0" applyFill="1" applyBorder="1" applyProtection="1">
      <protection locked="0"/>
    </xf>
    <xf numFmtId="3" fontId="0" fillId="2" borderId="1" xfId="0" applyNumberFormat="1" applyFill="1" applyBorder="1" applyProtection="1">
      <protection locked="0"/>
    </xf>
    <xf numFmtId="0" fontId="6" fillId="5" borderId="1" xfId="0" applyFont="1" applyFill="1" applyBorder="1"/>
    <xf numFmtId="3" fontId="6" fillId="5" borderId="1" xfId="0" applyNumberFormat="1" applyFont="1" applyFill="1" applyBorder="1"/>
    <xf numFmtId="0" fontId="0" fillId="0" borderId="1" xfId="0" applyBorder="1"/>
    <xf numFmtId="9" fontId="0" fillId="3" borderId="1" xfId="0" applyNumberFormat="1" applyFill="1" applyBorder="1"/>
    <xf numFmtId="3" fontId="0" fillId="3" borderId="1" xfId="0" applyNumberFormat="1" applyFill="1" applyBorder="1"/>
    <xf numFmtId="14" fontId="0" fillId="2" borderId="1" xfId="0" applyNumberFormat="1" applyFill="1" applyBorder="1" applyProtection="1">
      <protection locked="0"/>
    </xf>
    <xf numFmtId="165" fontId="0" fillId="3" borderId="1" xfId="0" applyNumberFormat="1" applyFill="1" applyBorder="1"/>
    <xf numFmtId="0" fontId="0" fillId="3" borderId="1" xfId="0" applyFill="1" applyBorder="1"/>
    <xf numFmtId="164" fontId="6" fillId="5" borderId="1" xfId="0" applyNumberFormat="1" applyFont="1" applyFill="1" applyBorder="1" applyAlignment="1">
      <alignment horizontal="left" vertical="center"/>
    </xf>
    <xf numFmtId="0" fontId="3" fillId="0" borderId="0" xfId="0" applyFont="1"/>
    <xf numFmtId="3" fontId="0" fillId="3" borderId="1" xfId="0" applyNumberFormat="1" applyFill="1" applyBorder="1" applyAlignment="1">
      <alignment horizontal="right" vertical="center"/>
    </xf>
    <xf numFmtId="3" fontId="6" fillId="3" borderId="1" xfId="0" applyNumberFormat="1" applyFont="1" applyFill="1" applyBorder="1" applyAlignment="1">
      <alignment horizontal="right" vertical="center"/>
    </xf>
    <xf numFmtId="166" fontId="6" fillId="3" borderId="1" xfId="0" applyNumberFormat="1" applyFont="1" applyFill="1" applyBorder="1" applyAlignment="1">
      <alignment horizontal="right" vertical="center"/>
    </xf>
    <xf numFmtId="9" fontId="0" fillId="3" borderId="1" xfId="0" applyNumberFormat="1" applyFill="1" applyBorder="1" applyAlignment="1">
      <alignment horizontal="right" vertical="center"/>
    </xf>
    <xf numFmtId="0" fontId="6" fillId="3" borderId="1" xfId="0" applyFont="1" applyFill="1" applyBorder="1" applyAlignment="1">
      <alignment horizontal="left" vertical="center"/>
    </xf>
    <xf numFmtId="0" fontId="10" fillId="0" borderId="1" xfId="0" applyFont="1" applyBorder="1" applyAlignment="1">
      <alignment horizontal="center" vertical="center" wrapText="1"/>
    </xf>
    <xf numFmtId="17" fontId="11" fillId="4" borderId="1" xfId="0" applyNumberFormat="1" applyFont="1" applyFill="1" applyBorder="1" applyAlignment="1">
      <alignment horizontal="center" vertical="center"/>
    </xf>
    <xf numFmtId="0" fontId="12" fillId="0" borderId="1" xfId="0" applyFont="1" applyBorder="1"/>
    <xf numFmtId="167" fontId="0" fillId="3" borderId="1" xfId="0" applyNumberFormat="1" applyFill="1" applyBorder="1"/>
    <xf numFmtId="167" fontId="6" fillId="5" borderId="1" xfId="0" applyNumberFormat="1" applyFont="1" applyFill="1" applyBorder="1"/>
    <xf numFmtId="9" fontId="6" fillId="5" borderId="1" xfId="0" applyNumberFormat="1" applyFont="1" applyFill="1" applyBorder="1"/>
  </cellXfs>
  <cellStyles count="1">
    <cellStyle name="Normal" xfId="0" builtinId="0"/>
  </cellStyles>
  <dxfs count="4">
    <dxf>
      <fill>
        <patternFill patternType="solid">
          <fgColor rgb="FFD1FAE5"/>
        </patternFill>
      </fill>
    </dxf>
    <dxf>
      <fill>
        <patternFill patternType="solid">
          <fgColor rgb="FFFDE68A"/>
        </patternFill>
      </fill>
    </dxf>
    <dxf>
      <fill>
        <patternFill patternType="solid">
          <fgColor rgb="FFFECACA"/>
        </patternFill>
      </fill>
    </dxf>
    <dxf>
      <fill>
        <patternFill patternType="solid">
          <fgColor rgb="FFFECAC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t>Plan vs actual</a:t>
            </a:r>
          </a:p>
        </c:rich>
      </c:tx>
      <c:overlay val="1"/>
    </c:title>
    <c:autoTitleDeleted val="0"/>
    <c:plotArea>
      <c:layout/>
      <c:barChart>
        <c:barDir val="col"/>
        <c:grouping val="clustered"/>
        <c:varyColors val="1"/>
        <c:ser>
          <c:idx val="0"/>
          <c:order val="0"/>
          <c:tx>
            <c:strRef>
              <c:f>Month!$E$3</c:f>
              <c:strCache>
                <c:ptCount val="1"/>
                <c:pt idx="0">
                  <c:v>Plan</c:v>
                </c:pt>
              </c:strCache>
            </c:strRef>
          </c:tx>
          <c:spPr>
            <a:solidFill>
              <a:srgbClr val="94A3B8"/>
            </a:solidFill>
            <a:ln>
              <a:prstDash val="solid"/>
            </a:ln>
          </c:spPr>
          <c:invertIfNegative val="1"/>
          <c:cat>
            <c:strRef>
              <c:f>Month!$D$4:$D$7</c:f>
              <c:strCache>
                <c:ptCount val="4"/>
                <c:pt idx="0">
                  <c:v>Fixed</c:v>
                </c:pt>
                <c:pt idx="1">
                  <c:v>Variable</c:v>
                </c:pt>
                <c:pt idx="2">
                  <c:v>Savings</c:v>
                </c:pt>
                <c:pt idx="3">
                  <c:v>Unplanned</c:v>
                </c:pt>
              </c:strCache>
            </c:strRef>
          </c:cat>
          <c:val>
            <c:numRef>
              <c:f>Month!$E$4:$E$7</c:f>
              <c:numCache>
                <c:formatCode>#,##0</c:formatCode>
                <c:ptCount val="4"/>
                <c:pt idx="0">
                  <c:v>42900</c:v>
                </c:pt>
                <c:pt idx="1">
                  <c:v>31300</c:v>
                </c:pt>
                <c:pt idx="2">
                  <c:v>20000</c:v>
                </c:pt>
                <c:pt idx="3">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1163-40A8-BD13-9153D344C6F1}"/>
            </c:ext>
          </c:extLst>
        </c:ser>
        <c:ser>
          <c:idx val="1"/>
          <c:order val="1"/>
          <c:tx>
            <c:strRef>
              <c:f>Month!$F$3</c:f>
              <c:strCache>
                <c:ptCount val="1"/>
                <c:pt idx="0">
                  <c:v>Actual</c:v>
                </c:pt>
              </c:strCache>
            </c:strRef>
          </c:tx>
          <c:spPr>
            <a:solidFill>
              <a:srgbClr val="DB2777"/>
            </a:solidFill>
            <a:ln>
              <a:prstDash val="solid"/>
            </a:ln>
          </c:spPr>
          <c:invertIfNegative val="1"/>
          <c:cat>
            <c:strRef>
              <c:f>Month!$D$4:$D$7</c:f>
              <c:strCache>
                <c:ptCount val="4"/>
                <c:pt idx="0">
                  <c:v>Fixed</c:v>
                </c:pt>
                <c:pt idx="1">
                  <c:v>Variable</c:v>
                </c:pt>
                <c:pt idx="2">
                  <c:v>Savings</c:v>
                </c:pt>
                <c:pt idx="3">
                  <c:v>Unplanned</c:v>
                </c:pt>
              </c:strCache>
            </c:strRef>
          </c:cat>
          <c:val>
            <c:numRef>
              <c:f>Month!$F$4:$F$7</c:f>
              <c:numCache>
                <c:formatCode>#,##0</c:formatCode>
                <c:ptCount val="4"/>
                <c:pt idx="0">
                  <c:v>36997</c:v>
                </c:pt>
                <c:pt idx="1">
                  <c:v>23380</c:v>
                </c:pt>
                <c:pt idx="2">
                  <c:v>20000</c:v>
                </c:pt>
                <c:pt idx="3">
                  <c:v>4200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1163-40A8-BD13-9153D344C6F1}"/>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numFmt formatCode="#,##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7</xdr:col>
      <xdr:colOff>0</xdr:colOff>
      <xdr:row>2</xdr:row>
      <xdr:rowOff>0</xdr:rowOff>
    </xdr:from>
    <xdr:ext cx="4680000" cy="270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home-money/hm-household-budget-excel/"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9"/>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18" customHeight="1" x14ac:dyDescent="0.3">
      <c r="A13" s="7">
        <v>3</v>
      </c>
      <c r="B13" s="3" t="s">
        <v>9</v>
      </c>
    </row>
    <row r="14" spans="1:2" ht="45" customHeight="1" x14ac:dyDescent="0.3">
      <c r="A14" s="7">
        <v>4</v>
      </c>
      <c r="B14" s="3" t="s">
        <v>10</v>
      </c>
    </row>
    <row r="15" spans="1:2" ht="30" customHeight="1" x14ac:dyDescent="0.3">
      <c r="A15" s="7">
        <v>5</v>
      </c>
      <c r="B15" s="3" t="s">
        <v>11</v>
      </c>
    </row>
    <row r="16" spans="1:2" ht="30" customHeight="1" x14ac:dyDescent="0.3">
      <c r="A16" s="7">
        <v>6</v>
      </c>
      <c r="B16" s="3" t="s">
        <v>12</v>
      </c>
    </row>
    <row r="18" spans="1:2" ht="18" customHeight="1" x14ac:dyDescent="0.3">
      <c r="B18" s="4" t="s">
        <v>13</v>
      </c>
    </row>
    <row r="19" spans="1:2" ht="45" customHeight="1" x14ac:dyDescent="0.3">
      <c r="A19" t="s">
        <v>14</v>
      </c>
      <c r="B19" s="3" t="s">
        <v>15</v>
      </c>
    </row>
    <row r="20" spans="1:2" ht="30" customHeight="1" x14ac:dyDescent="0.3">
      <c r="A20" t="s">
        <v>14</v>
      </c>
      <c r="B20" s="3" t="s">
        <v>16</v>
      </c>
    </row>
    <row r="21" spans="1:2" ht="30" customHeight="1" x14ac:dyDescent="0.3">
      <c r="A21" t="s">
        <v>14</v>
      </c>
      <c r="B21" s="3" t="s">
        <v>17</v>
      </c>
    </row>
    <row r="22" spans="1:2" ht="30" customHeight="1" x14ac:dyDescent="0.3">
      <c r="A22" t="s">
        <v>14</v>
      </c>
      <c r="B22" s="3" t="s">
        <v>18</v>
      </c>
    </row>
    <row r="23" spans="1:2" ht="30" customHeight="1" x14ac:dyDescent="0.3">
      <c r="A23" t="s">
        <v>14</v>
      </c>
      <c r="B23" s="3" t="s">
        <v>19</v>
      </c>
    </row>
    <row r="25" spans="1:2" ht="18" customHeight="1" x14ac:dyDescent="0.3">
      <c r="B25" s="8" t="s">
        <v>20</v>
      </c>
    </row>
    <row r="26" spans="1:2" x14ac:dyDescent="0.3">
      <c r="B26" s="9" t="s">
        <v>21</v>
      </c>
    </row>
    <row r="28" spans="1:2" x14ac:dyDescent="0.3">
      <c r="B28" s="10" t="s">
        <v>22</v>
      </c>
    </row>
    <row r="29" spans="1:2" ht="45" customHeight="1" x14ac:dyDescent="0.3">
      <c r="B29" s="11" t="s">
        <v>23</v>
      </c>
    </row>
  </sheetData>
  <hyperlinks>
    <hyperlink ref="B26" r:id="rId1" xr:uid="{00000000-0004-0000-0000-000000000000}"/>
    <hyperlink ref="B28"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7"/>
  <sheetViews>
    <sheetView showGridLines="0" workbookViewId="0"/>
  </sheetViews>
  <sheetFormatPr defaultRowHeight="14.4" x14ac:dyDescent="0.3"/>
  <cols>
    <col min="1" max="1" width="34" customWidth="1"/>
    <col min="2" max="2" width="24" customWidth="1"/>
  </cols>
  <sheetData>
    <row r="1" spans="1:2" ht="25.95" customHeight="1" x14ac:dyDescent="0.4">
      <c r="A1" s="1" t="s">
        <v>24</v>
      </c>
    </row>
    <row r="2" spans="1:2" x14ac:dyDescent="0.3">
      <c r="A2" s="2" t="s">
        <v>25</v>
      </c>
    </row>
    <row r="3" spans="1:2" x14ac:dyDescent="0.3">
      <c r="A3" s="12" t="s">
        <v>26</v>
      </c>
      <c r="B3" s="13" t="s">
        <v>27</v>
      </c>
    </row>
    <row r="4" spans="1:2" x14ac:dyDescent="0.3">
      <c r="A4" s="12" t="s">
        <v>28</v>
      </c>
      <c r="B4" s="13" t="s">
        <v>29</v>
      </c>
    </row>
    <row r="5" spans="1:2" x14ac:dyDescent="0.3">
      <c r="A5" s="12" t="s">
        <v>30</v>
      </c>
      <c r="B5" s="14">
        <v>46327</v>
      </c>
    </row>
    <row r="6" spans="1:2" x14ac:dyDescent="0.3">
      <c r="A6" s="12" t="s">
        <v>31</v>
      </c>
      <c r="B6" s="15">
        <v>0.2</v>
      </c>
    </row>
    <row r="7" spans="1:2" x14ac:dyDescent="0.3">
      <c r="A7" s="12" t="s">
        <v>32</v>
      </c>
      <c r="B7" s="14">
        <v>46023</v>
      </c>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B2777"/>
    <pageSetUpPr fitToPage="1"/>
  </sheetPr>
  <dimension ref="A1:C58"/>
  <sheetViews>
    <sheetView showGridLines="0" workbookViewId="0">
      <pane ySplit="3" topLeftCell="A4" activePane="bottomLeft" state="frozen"/>
      <selection pane="bottomLeft"/>
    </sheetView>
  </sheetViews>
  <sheetFormatPr defaultRowHeight="14.4" x14ac:dyDescent="0.3"/>
  <cols>
    <col min="1" max="1" width="34" customWidth="1"/>
    <col min="2" max="2" width="14" customWidth="1"/>
    <col min="3" max="3" width="16" customWidth="1"/>
  </cols>
  <sheetData>
    <row r="1" spans="1:3" ht="25.95" customHeight="1" x14ac:dyDescent="0.4">
      <c r="A1" s="1" t="s">
        <v>33</v>
      </c>
    </row>
    <row r="2" spans="1:3" x14ac:dyDescent="0.3">
      <c r="A2" s="2" t="s">
        <v>34</v>
      </c>
    </row>
    <row r="3" spans="1:3" ht="31.95" customHeight="1" x14ac:dyDescent="0.3">
      <c r="A3" s="16" t="s">
        <v>35</v>
      </c>
      <c r="B3" s="16" t="s">
        <v>36</v>
      </c>
      <c r="C3" s="16" t="s">
        <v>37</v>
      </c>
    </row>
    <row r="4" spans="1:3" x14ac:dyDescent="0.3">
      <c r="A4" s="17" t="s">
        <v>38</v>
      </c>
      <c r="B4" s="17" t="s">
        <v>39</v>
      </c>
      <c r="C4" s="18">
        <v>18000</v>
      </c>
    </row>
    <row r="5" spans="1:3" x14ac:dyDescent="0.3">
      <c r="A5" s="17" t="s">
        <v>40</v>
      </c>
      <c r="B5" s="17" t="s">
        <v>41</v>
      </c>
      <c r="C5" s="18">
        <v>2200</v>
      </c>
    </row>
    <row r="6" spans="1:3" x14ac:dyDescent="0.3">
      <c r="A6" s="17" t="s">
        <v>42</v>
      </c>
      <c r="B6" s="17" t="s">
        <v>41</v>
      </c>
      <c r="C6" s="18">
        <v>1100</v>
      </c>
    </row>
    <row r="7" spans="1:3" x14ac:dyDescent="0.3">
      <c r="A7" s="17" t="s">
        <v>43</v>
      </c>
      <c r="B7" s="17" t="s">
        <v>39</v>
      </c>
      <c r="C7" s="18">
        <v>1500</v>
      </c>
    </row>
    <row r="8" spans="1:3" x14ac:dyDescent="0.3">
      <c r="A8" s="17" t="s">
        <v>44</v>
      </c>
      <c r="B8" s="17" t="s">
        <v>41</v>
      </c>
      <c r="C8" s="18">
        <v>9000</v>
      </c>
    </row>
    <row r="9" spans="1:3" x14ac:dyDescent="0.3">
      <c r="A9" s="17" t="s">
        <v>45</v>
      </c>
      <c r="B9" s="17" t="s">
        <v>41</v>
      </c>
      <c r="C9" s="18">
        <v>4500</v>
      </c>
    </row>
    <row r="10" spans="1:3" x14ac:dyDescent="0.3">
      <c r="A10" s="17" t="s">
        <v>46</v>
      </c>
      <c r="B10" s="17" t="s">
        <v>39</v>
      </c>
      <c r="C10" s="18">
        <v>7500</v>
      </c>
    </row>
    <row r="11" spans="1:3" x14ac:dyDescent="0.3">
      <c r="A11" s="17" t="s">
        <v>47</v>
      </c>
      <c r="B11" s="17" t="s">
        <v>41</v>
      </c>
      <c r="C11" s="18">
        <v>4000</v>
      </c>
    </row>
    <row r="12" spans="1:3" x14ac:dyDescent="0.3">
      <c r="A12" s="17" t="s">
        <v>48</v>
      </c>
      <c r="B12" s="17" t="s">
        <v>39</v>
      </c>
      <c r="C12" s="18">
        <v>11500</v>
      </c>
    </row>
    <row r="13" spans="1:3" x14ac:dyDescent="0.3">
      <c r="A13" s="17" t="s">
        <v>49</v>
      </c>
      <c r="B13" s="17" t="s">
        <v>39</v>
      </c>
      <c r="C13" s="18">
        <v>3500</v>
      </c>
    </row>
    <row r="14" spans="1:3" x14ac:dyDescent="0.3">
      <c r="A14" s="17" t="s">
        <v>50</v>
      </c>
      <c r="B14" s="17" t="s">
        <v>41</v>
      </c>
      <c r="C14" s="18">
        <v>1500</v>
      </c>
    </row>
    <row r="15" spans="1:3" x14ac:dyDescent="0.3">
      <c r="A15" s="17" t="s">
        <v>51</v>
      </c>
      <c r="B15" s="17" t="s">
        <v>41</v>
      </c>
      <c r="C15" s="18">
        <v>3000</v>
      </c>
    </row>
    <row r="16" spans="1:3" x14ac:dyDescent="0.3">
      <c r="A16" s="17" t="s">
        <v>52</v>
      </c>
      <c r="B16" s="17" t="s">
        <v>41</v>
      </c>
      <c r="C16" s="18">
        <v>2500</v>
      </c>
    </row>
    <row r="17" spans="1:3" x14ac:dyDescent="0.3">
      <c r="A17" s="17" t="s">
        <v>53</v>
      </c>
      <c r="B17" s="17" t="s">
        <v>41</v>
      </c>
      <c r="C17" s="18">
        <v>2000</v>
      </c>
    </row>
    <row r="18" spans="1:3" x14ac:dyDescent="0.3">
      <c r="A18" s="17" t="s">
        <v>54</v>
      </c>
      <c r="B18" s="17" t="s">
        <v>39</v>
      </c>
      <c r="C18" s="18">
        <v>900</v>
      </c>
    </row>
    <row r="19" spans="1:3" x14ac:dyDescent="0.3">
      <c r="A19" s="17" t="s">
        <v>55</v>
      </c>
      <c r="B19" s="17" t="s">
        <v>56</v>
      </c>
      <c r="C19" s="18">
        <v>5000</v>
      </c>
    </row>
    <row r="20" spans="1:3" x14ac:dyDescent="0.3">
      <c r="A20" s="17" t="s">
        <v>57</v>
      </c>
      <c r="B20" s="17" t="s">
        <v>56</v>
      </c>
      <c r="C20" s="18">
        <v>15000</v>
      </c>
    </row>
    <row r="21" spans="1:3" x14ac:dyDescent="0.3">
      <c r="A21" s="17" t="s">
        <v>58</v>
      </c>
      <c r="B21" s="17" t="s">
        <v>41</v>
      </c>
      <c r="C21" s="18">
        <v>1500</v>
      </c>
    </row>
    <row r="22" spans="1:3" x14ac:dyDescent="0.3">
      <c r="A22" s="17"/>
      <c r="B22" s="17"/>
      <c r="C22" s="18"/>
    </row>
    <row r="23" spans="1:3" x14ac:dyDescent="0.3">
      <c r="A23" s="17"/>
      <c r="B23" s="17"/>
      <c r="C23" s="18"/>
    </row>
    <row r="24" spans="1:3" x14ac:dyDescent="0.3">
      <c r="A24" s="17"/>
      <c r="B24" s="17"/>
      <c r="C24" s="18"/>
    </row>
    <row r="25" spans="1:3" x14ac:dyDescent="0.3">
      <c r="A25" s="17"/>
      <c r="B25" s="17"/>
      <c r="C25" s="18"/>
    </row>
    <row r="26" spans="1:3" x14ac:dyDescent="0.3">
      <c r="A26" s="17"/>
      <c r="B26" s="17"/>
      <c r="C26" s="18"/>
    </row>
    <row r="27" spans="1:3" x14ac:dyDescent="0.3">
      <c r="A27" s="17"/>
      <c r="B27" s="17"/>
      <c r="C27" s="18"/>
    </row>
    <row r="28" spans="1:3" x14ac:dyDescent="0.3">
      <c r="A28" s="17"/>
      <c r="B28" s="17"/>
      <c r="C28" s="18"/>
    </row>
    <row r="29" spans="1:3" x14ac:dyDescent="0.3">
      <c r="A29" s="17"/>
      <c r="B29" s="17"/>
      <c r="C29" s="18"/>
    </row>
    <row r="30" spans="1:3" x14ac:dyDescent="0.3">
      <c r="A30" s="17"/>
      <c r="B30" s="17"/>
      <c r="C30" s="18"/>
    </row>
    <row r="31" spans="1:3" x14ac:dyDescent="0.3">
      <c r="A31" s="17"/>
      <c r="B31" s="17"/>
      <c r="C31" s="18"/>
    </row>
    <row r="32" spans="1:3" x14ac:dyDescent="0.3">
      <c r="A32" s="17"/>
      <c r="B32" s="17"/>
      <c r="C32" s="18"/>
    </row>
    <row r="33" spans="1:3" x14ac:dyDescent="0.3">
      <c r="A33" s="17"/>
      <c r="B33" s="17"/>
      <c r="C33" s="18"/>
    </row>
    <row r="34" spans="1:3" x14ac:dyDescent="0.3">
      <c r="A34" s="17"/>
      <c r="B34" s="17"/>
      <c r="C34" s="18"/>
    </row>
    <row r="35" spans="1:3" x14ac:dyDescent="0.3">
      <c r="A35" s="17"/>
      <c r="B35" s="17"/>
      <c r="C35" s="18"/>
    </row>
    <row r="36" spans="1:3" x14ac:dyDescent="0.3">
      <c r="A36" s="17"/>
      <c r="B36" s="17"/>
      <c r="C36" s="18"/>
    </row>
    <row r="37" spans="1:3" x14ac:dyDescent="0.3">
      <c r="A37" s="17"/>
      <c r="B37" s="17"/>
      <c r="C37" s="18"/>
    </row>
    <row r="38" spans="1:3" x14ac:dyDescent="0.3">
      <c r="A38" s="17"/>
      <c r="B38" s="17"/>
      <c r="C38" s="18"/>
    </row>
    <row r="39" spans="1:3" x14ac:dyDescent="0.3">
      <c r="A39" s="17"/>
      <c r="B39" s="17"/>
      <c r="C39" s="18"/>
    </row>
    <row r="40" spans="1:3" x14ac:dyDescent="0.3">
      <c r="A40" s="17"/>
      <c r="B40" s="17"/>
      <c r="C40" s="18"/>
    </row>
    <row r="41" spans="1:3" x14ac:dyDescent="0.3">
      <c r="A41" s="17"/>
      <c r="B41" s="17"/>
      <c r="C41" s="18"/>
    </row>
    <row r="42" spans="1:3" x14ac:dyDescent="0.3">
      <c r="A42" s="17"/>
      <c r="B42" s="17"/>
      <c r="C42" s="18"/>
    </row>
    <row r="43" spans="1:3" x14ac:dyDescent="0.3">
      <c r="A43" s="17"/>
      <c r="B43" s="17"/>
      <c r="C43" s="18"/>
    </row>
    <row r="44" spans="1:3" x14ac:dyDescent="0.3">
      <c r="A44" s="17"/>
      <c r="B44" s="17"/>
      <c r="C44" s="18"/>
    </row>
    <row r="45" spans="1:3" x14ac:dyDescent="0.3">
      <c r="A45" s="17"/>
      <c r="B45" s="17"/>
      <c r="C45" s="18"/>
    </row>
    <row r="46" spans="1:3" x14ac:dyDescent="0.3">
      <c r="A46" s="17"/>
      <c r="B46" s="17"/>
      <c r="C46" s="18"/>
    </row>
    <row r="47" spans="1:3" x14ac:dyDescent="0.3">
      <c r="A47" s="17"/>
      <c r="B47" s="17"/>
      <c r="C47" s="18"/>
    </row>
    <row r="48" spans="1:3" x14ac:dyDescent="0.3">
      <c r="A48" s="17"/>
      <c r="B48" s="17"/>
      <c r="C48" s="18"/>
    </row>
    <row r="49" spans="1:3" x14ac:dyDescent="0.3">
      <c r="A49" s="17"/>
      <c r="B49" s="17"/>
      <c r="C49" s="18"/>
    </row>
    <row r="50" spans="1:3" x14ac:dyDescent="0.3">
      <c r="A50" s="17"/>
      <c r="B50" s="17"/>
      <c r="C50" s="18"/>
    </row>
    <row r="51" spans="1:3" x14ac:dyDescent="0.3">
      <c r="A51" s="17"/>
      <c r="B51" s="17"/>
      <c r="C51" s="18"/>
    </row>
    <row r="52" spans="1:3" x14ac:dyDescent="0.3">
      <c r="A52" s="17"/>
      <c r="B52" s="17"/>
      <c r="C52" s="18"/>
    </row>
    <row r="53" spans="1:3" x14ac:dyDescent="0.3">
      <c r="A53" s="17"/>
      <c r="B53" s="17"/>
      <c r="C53" s="18"/>
    </row>
    <row r="55" spans="1:3" x14ac:dyDescent="0.3">
      <c r="A55" s="19" t="s">
        <v>59</v>
      </c>
      <c r="C55" s="20">
        <f>SUM(C4:C53)</f>
        <v>94200</v>
      </c>
    </row>
    <row r="56" spans="1:3" x14ac:dyDescent="0.3">
      <c r="A56" s="21" t="s">
        <v>39</v>
      </c>
      <c r="B56" s="22">
        <f>IF($C$55=0,"",C56/$C$55)</f>
        <v>0.45541401273885351</v>
      </c>
      <c r="C56" s="23">
        <f>SUMIF($B$4:$B$53,A56,$C$4:$C$53)</f>
        <v>42900</v>
      </c>
    </row>
    <row r="57" spans="1:3" x14ac:dyDescent="0.3">
      <c r="A57" s="21" t="s">
        <v>41</v>
      </c>
      <c r="B57" s="22">
        <f>IF($C$55=0,"",C57/$C$55)</f>
        <v>0.33227176220806792</v>
      </c>
      <c r="C57" s="23">
        <f>SUMIF($B$4:$B$53,A57,$C$4:$C$53)</f>
        <v>31300</v>
      </c>
    </row>
    <row r="58" spans="1:3" x14ac:dyDescent="0.3">
      <c r="A58" s="21" t="s">
        <v>56</v>
      </c>
      <c r="B58" s="22">
        <f>IF($C$55=0,"",C58/$C$55)</f>
        <v>0.21231422505307856</v>
      </c>
      <c r="C58" s="23">
        <f>SUMIF($B$4:$B$53,A58,$C$4:$C$53)</f>
        <v>20000</v>
      </c>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200-000000000000}">
          <x14:formula1>
            <xm:f>Lists!$C$1:$C$3</xm:f>
          </x14:formula1>
          <xm:sqref>B4:B53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03"/>
  <sheetViews>
    <sheetView showGridLines="0" workbookViewId="0">
      <pane ySplit="3" topLeftCell="A4" activePane="bottomLeft" state="frozen"/>
      <selection pane="bottomLeft"/>
    </sheetView>
  </sheetViews>
  <sheetFormatPr defaultRowHeight="14.4" x14ac:dyDescent="0.3"/>
  <cols>
    <col min="1" max="1" width="13" customWidth="1"/>
    <col min="2" max="2" width="30" customWidth="1"/>
    <col min="3" max="3" width="18" customWidth="1"/>
    <col min="4" max="4" width="14" customWidth="1"/>
    <col min="5" max="5" width="32" customWidth="1"/>
    <col min="6" max="6" width="12" customWidth="1"/>
  </cols>
  <sheetData>
    <row r="1" spans="1:6" ht="25.95" customHeight="1" x14ac:dyDescent="0.4">
      <c r="A1" s="1" t="s">
        <v>60</v>
      </c>
    </row>
    <row r="2" spans="1:6" x14ac:dyDescent="0.3">
      <c r="A2" s="2" t="s">
        <v>34</v>
      </c>
    </row>
    <row r="3" spans="1:6" ht="31.95" customHeight="1" x14ac:dyDescent="0.3">
      <c r="A3" s="16" t="s">
        <v>61</v>
      </c>
      <c r="B3" s="16" t="s">
        <v>62</v>
      </c>
      <c r="C3" s="16" t="s">
        <v>63</v>
      </c>
      <c r="D3" s="16" t="s">
        <v>64</v>
      </c>
      <c r="E3" s="16" t="s">
        <v>65</v>
      </c>
      <c r="F3" s="16" t="s">
        <v>66</v>
      </c>
    </row>
    <row r="4" spans="1:6" x14ac:dyDescent="0.3">
      <c r="A4" s="24">
        <v>46296</v>
      </c>
      <c r="B4" s="17" t="s">
        <v>67</v>
      </c>
      <c r="C4" s="17" t="s">
        <v>68</v>
      </c>
      <c r="D4" s="18">
        <v>58000</v>
      </c>
      <c r="E4" s="17" t="s">
        <v>69</v>
      </c>
      <c r="F4" s="25">
        <f t="shared" ref="F4:F35" si="0">IF($A4="","",DATE(YEAR($A4),MONTH($A4),1))</f>
        <v>46296</v>
      </c>
    </row>
    <row r="5" spans="1:6" x14ac:dyDescent="0.3">
      <c r="A5" s="24">
        <v>46297</v>
      </c>
      <c r="B5" s="17" t="s">
        <v>67</v>
      </c>
      <c r="C5" s="17" t="s">
        <v>70</v>
      </c>
      <c r="D5" s="18">
        <v>36000</v>
      </c>
      <c r="E5" s="17"/>
      <c r="F5" s="25">
        <f t="shared" si="0"/>
        <v>46296</v>
      </c>
    </row>
    <row r="6" spans="1:6" x14ac:dyDescent="0.3">
      <c r="A6" s="24">
        <v>46310</v>
      </c>
      <c r="B6" s="17" t="s">
        <v>71</v>
      </c>
      <c r="C6" s="17" t="s">
        <v>70</v>
      </c>
      <c r="D6" s="18">
        <v>4500</v>
      </c>
      <c r="E6" s="17" t="s">
        <v>72</v>
      </c>
      <c r="F6" s="25">
        <f t="shared" si="0"/>
        <v>46296</v>
      </c>
    </row>
    <row r="7" spans="1:6" x14ac:dyDescent="0.3">
      <c r="A7" s="24">
        <v>46327</v>
      </c>
      <c r="B7" s="17" t="s">
        <v>67</v>
      </c>
      <c r="C7" s="17" t="s">
        <v>68</v>
      </c>
      <c r="D7" s="18">
        <v>58000</v>
      </c>
      <c r="E7" s="17" t="s">
        <v>69</v>
      </c>
      <c r="F7" s="25">
        <f t="shared" si="0"/>
        <v>46327</v>
      </c>
    </row>
    <row r="8" spans="1:6" x14ac:dyDescent="0.3">
      <c r="A8" s="24">
        <v>46328</v>
      </c>
      <c r="B8" s="17" t="s">
        <v>67</v>
      </c>
      <c r="C8" s="17" t="s">
        <v>70</v>
      </c>
      <c r="D8" s="18">
        <v>36000</v>
      </c>
      <c r="E8" s="17"/>
      <c r="F8" s="25">
        <f t="shared" si="0"/>
        <v>46327</v>
      </c>
    </row>
    <row r="9" spans="1:6" x14ac:dyDescent="0.3">
      <c r="A9" s="24">
        <v>46341</v>
      </c>
      <c r="B9" s="17" t="s">
        <v>71</v>
      </c>
      <c r="C9" s="17" t="s">
        <v>70</v>
      </c>
      <c r="D9" s="18">
        <v>4500</v>
      </c>
      <c r="E9" s="17" t="s">
        <v>72</v>
      </c>
      <c r="F9" s="25">
        <f t="shared" si="0"/>
        <v>46327</v>
      </c>
    </row>
    <row r="10" spans="1:6" x14ac:dyDescent="0.3">
      <c r="A10" s="24">
        <v>46346</v>
      </c>
      <c r="B10" s="17" t="s">
        <v>73</v>
      </c>
      <c r="C10" s="17" t="s">
        <v>70</v>
      </c>
      <c r="D10" s="18">
        <v>620</v>
      </c>
      <c r="E10" s="17" t="s">
        <v>74</v>
      </c>
      <c r="F10" s="25">
        <f t="shared" si="0"/>
        <v>46327</v>
      </c>
    </row>
    <row r="11" spans="1:6" x14ac:dyDescent="0.3">
      <c r="A11" s="24"/>
      <c r="B11" s="17"/>
      <c r="C11" s="17"/>
      <c r="D11" s="18"/>
      <c r="E11" s="17"/>
      <c r="F11" s="25" t="str">
        <f t="shared" si="0"/>
        <v/>
      </c>
    </row>
    <row r="12" spans="1:6" x14ac:dyDescent="0.3">
      <c r="A12" s="24"/>
      <c r="B12" s="17"/>
      <c r="C12" s="17"/>
      <c r="D12" s="18"/>
      <c r="E12" s="17"/>
      <c r="F12" s="25" t="str">
        <f t="shared" si="0"/>
        <v/>
      </c>
    </row>
    <row r="13" spans="1:6" x14ac:dyDescent="0.3">
      <c r="A13" s="24"/>
      <c r="B13" s="17"/>
      <c r="C13" s="17"/>
      <c r="D13" s="18"/>
      <c r="E13" s="17"/>
      <c r="F13" s="25" t="str">
        <f t="shared" si="0"/>
        <v/>
      </c>
    </row>
    <row r="14" spans="1:6" x14ac:dyDescent="0.3">
      <c r="A14" s="24"/>
      <c r="B14" s="17"/>
      <c r="C14" s="17"/>
      <c r="D14" s="18"/>
      <c r="E14" s="17"/>
      <c r="F14" s="25" t="str">
        <f t="shared" si="0"/>
        <v/>
      </c>
    </row>
    <row r="15" spans="1:6" x14ac:dyDescent="0.3">
      <c r="A15" s="24"/>
      <c r="B15" s="17"/>
      <c r="C15" s="17"/>
      <c r="D15" s="18"/>
      <c r="E15" s="17"/>
      <c r="F15" s="25" t="str">
        <f t="shared" si="0"/>
        <v/>
      </c>
    </row>
    <row r="16" spans="1:6" x14ac:dyDescent="0.3">
      <c r="A16" s="24"/>
      <c r="B16" s="17"/>
      <c r="C16" s="17"/>
      <c r="D16" s="18"/>
      <c r="E16" s="17"/>
      <c r="F16" s="25" t="str">
        <f t="shared" si="0"/>
        <v/>
      </c>
    </row>
    <row r="17" spans="1:6" x14ac:dyDescent="0.3">
      <c r="A17" s="24"/>
      <c r="B17" s="17"/>
      <c r="C17" s="17"/>
      <c r="D17" s="18"/>
      <c r="E17" s="17"/>
      <c r="F17" s="25" t="str">
        <f t="shared" si="0"/>
        <v/>
      </c>
    </row>
    <row r="18" spans="1:6" x14ac:dyDescent="0.3">
      <c r="A18" s="24"/>
      <c r="B18" s="17"/>
      <c r="C18" s="17"/>
      <c r="D18" s="18"/>
      <c r="E18" s="17"/>
      <c r="F18" s="25" t="str">
        <f t="shared" si="0"/>
        <v/>
      </c>
    </row>
    <row r="19" spans="1:6" x14ac:dyDescent="0.3">
      <c r="A19" s="24"/>
      <c r="B19" s="17"/>
      <c r="C19" s="17"/>
      <c r="D19" s="18"/>
      <c r="E19" s="17"/>
      <c r="F19" s="25" t="str">
        <f t="shared" si="0"/>
        <v/>
      </c>
    </row>
    <row r="20" spans="1:6" x14ac:dyDescent="0.3">
      <c r="A20" s="24"/>
      <c r="B20" s="17"/>
      <c r="C20" s="17"/>
      <c r="D20" s="18"/>
      <c r="E20" s="17"/>
      <c r="F20" s="25" t="str">
        <f t="shared" si="0"/>
        <v/>
      </c>
    </row>
    <row r="21" spans="1:6" x14ac:dyDescent="0.3">
      <c r="A21" s="24"/>
      <c r="B21" s="17"/>
      <c r="C21" s="17"/>
      <c r="D21" s="18"/>
      <c r="E21" s="17"/>
      <c r="F21" s="25" t="str">
        <f t="shared" si="0"/>
        <v/>
      </c>
    </row>
    <row r="22" spans="1:6" x14ac:dyDescent="0.3">
      <c r="A22" s="24"/>
      <c r="B22" s="17"/>
      <c r="C22" s="17"/>
      <c r="D22" s="18"/>
      <c r="E22" s="17"/>
      <c r="F22" s="25" t="str">
        <f t="shared" si="0"/>
        <v/>
      </c>
    </row>
    <row r="23" spans="1:6" x14ac:dyDescent="0.3">
      <c r="A23" s="24"/>
      <c r="B23" s="17"/>
      <c r="C23" s="17"/>
      <c r="D23" s="18"/>
      <c r="E23" s="17"/>
      <c r="F23" s="25" t="str">
        <f t="shared" si="0"/>
        <v/>
      </c>
    </row>
    <row r="24" spans="1:6" x14ac:dyDescent="0.3">
      <c r="A24" s="24"/>
      <c r="B24" s="17"/>
      <c r="C24" s="17"/>
      <c r="D24" s="18"/>
      <c r="E24" s="17"/>
      <c r="F24" s="25" t="str">
        <f t="shared" si="0"/>
        <v/>
      </c>
    </row>
    <row r="25" spans="1:6" x14ac:dyDescent="0.3">
      <c r="A25" s="24"/>
      <c r="B25" s="17"/>
      <c r="C25" s="17"/>
      <c r="D25" s="18"/>
      <c r="E25" s="17"/>
      <c r="F25" s="25" t="str">
        <f t="shared" si="0"/>
        <v/>
      </c>
    </row>
    <row r="26" spans="1:6" x14ac:dyDescent="0.3">
      <c r="A26" s="24"/>
      <c r="B26" s="17"/>
      <c r="C26" s="17"/>
      <c r="D26" s="18"/>
      <c r="E26" s="17"/>
      <c r="F26" s="25" t="str">
        <f t="shared" si="0"/>
        <v/>
      </c>
    </row>
    <row r="27" spans="1:6" x14ac:dyDescent="0.3">
      <c r="A27" s="24"/>
      <c r="B27" s="17"/>
      <c r="C27" s="17"/>
      <c r="D27" s="18"/>
      <c r="E27" s="17"/>
      <c r="F27" s="25" t="str">
        <f t="shared" si="0"/>
        <v/>
      </c>
    </row>
    <row r="28" spans="1:6" x14ac:dyDescent="0.3">
      <c r="A28" s="24"/>
      <c r="B28" s="17"/>
      <c r="C28" s="17"/>
      <c r="D28" s="18"/>
      <c r="E28" s="17"/>
      <c r="F28" s="25" t="str">
        <f t="shared" si="0"/>
        <v/>
      </c>
    </row>
    <row r="29" spans="1:6" x14ac:dyDescent="0.3">
      <c r="A29" s="24"/>
      <c r="B29" s="17"/>
      <c r="C29" s="17"/>
      <c r="D29" s="18"/>
      <c r="E29" s="17"/>
      <c r="F29" s="25" t="str">
        <f t="shared" si="0"/>
        <v/>
      </c>
    </row>
    <row r="30" spans="1:6" x14ac:dyDescent="0.3">
      <c r="A30" s="24"/>
      <c r="B30" s="17"/>
      <c r="C30" s="17"/>
      <c r="D30" s="18"/>
      <c r="E30" s="17"/>
      <c r="F30" s="25" t="str">
        <f t="shared" si="0"/>
        <v/>
      </c>
    </row>
    <row r="31" spans="1:6" x14ac:dyDescent="0.3">
      <c r="A31" s="24"/>
      <c r="B31" s="17"/>
      <c r="C31" s="17"/>
      <c r="D31" s="18"/>
      <c r="E31" s="17"/>
      <c r="F31" s="25" t="str">
        <f t="shared" si="0"/>
        <v/>
      </c>
    </row>
    <row r="32" spans="1:6" x14ac:dyDescent="0.3">
      <c r="A32" s="24"/>
      <c r="B32" s="17"/>
      <c r="C32" s="17"/>
      <c r="D32" s="18"/>
      <c r="E32" s="17"/>
      <c r="F32" s="25" t="str">
        <f t="shared" si="0"/>
        <v/>
      </c>
    </row>
    <row r="33" spans="1:6" x14ac:dyDescent="0.3">
      <c r="A33" s="24"/>
      <c r="B33" s="17"/>
      <c r="C33" s="17"/>
      <c r="D33" s="18"/>
      <c r="E33" s="17"/>
      <c r="F33" s="25" t="str">
        <f t="shared" si="0"/>
        <v/>
      </c>
    </row>
    <row r="34" spans="1:6" x14ac:dyDescent="0.3">
      <c r="A34" s="24"/>
      <c r="B34" s="17"/>
      <c r="C34" s="17"/>
      <c r="D34" s="18"/>
      <c r="E34" s="17"/>
      <c r="F34" s="25" t="str">
        <f t="shared" si="0"/>
        <v/>
      </c>
    </row>
    <row r="35" spans="1:6" x14ac:dyDescent="0.3">
      <c r="A35" s="24"/>
      <c r="B35" s="17"/>
      <c r="C35" s="17"/>
      <c r="D35" s="18"/>
      <c r="E35" s="17"/>
      <c r="F35" s="25" t="str">
        <f t="shared" si="0"/>
        <v/>
      </c>
    </row>
    <row r="36" spans="1:6" x14ac:dyDescent="0.3">
      <c r="A36" s="24"/>
      <c r="B36" s="17"/>
      <c r="C36" s="17"/>
      <c r="D36" s="18"/>
      <c r="E36" s="17"/>
      <c r="F36" s="25" t="str">
        <f t="shared" ref="F36:F67" si="1">IF($A36="","",DATE(YEAR($A36),MONTH($A36),1))</f>
        <v/>
      </c>
    </row>
    <row r="37" spans="1:6" x14ac:dyDescent="0.3">
      <c r="A37" s="24"/>
      <c r="B37" s="17"/>
      <c r="C37" s="17"/>
      <c r="D37" s="18"/>
      <c r="E37" s="17"/>
      <c r="F37" s="25" t="str">
        <f t="shared" si="1"/>
        <v/>
      </c>
    </row>
    <row r="38" spans="1:6" x14ac:dyDescent="0.3">
      <c r="A38" s="24"/>
      <c r="B38" s="17"/>
      <c r="C38" s="17"/>
      <c r="D38" s="18"/>
      <c r="E38" s="17"/>
      <c r="F38" s="25" t="str">
        <f t="shared" si="1"/>
        <v/>
      </c>
    </row>
    <row r="39" spans="1:6" x14ac:dyDescent="0.3">
      <c r="A39" s="24"/>
      <c r="B39" s="17"/>
      <c r="C39" s="17"/>
      <c r="D39" s="18"/>
      <c r="E39" s="17"/>
      <c r="F39" s="25" t="str">
        <f t="shared" si="1"/>
        <v/>
      </c>
    </row>
    <row r="40" spans="1:6" x14ac:dyDescent="0.3">
      <c r="A40" s="24"/>
      <c r="B40" s="17"/>
      <c r="C40" s="17"/>
      <c r="D40" s="18"/>
      <c r="E40" s="17"/>
      <c r="F40" s="25" t="str">
        <f t="shared" si="1"/>
        <v/>
      </c>
    </row>
    <row r="41" spans="1:6" x14ac:dyDescent="0.3">
      <c r="A41" s="24"/>
      <c r="B41" s="17"/>
      <c r="C41" s="17"/>
      <c r="D41" s="18"/>
      <c r="E41" s="17"/>
      <c r="F41" s="25" t="str">
        <f t="shared" si="1"/>
        <v/>
      </c>
    </row>
    <row r="42" spans="1:6" x14ac:dyDescent="0.3">
      <c r="A42" s="24"/>
      <c r="B42" s="17"/>
      <c r="C42" s="17"/>
      <c r="D42" s="18"/>
      <c r="E42" s="17"/>
      <c r="F42" s="25" t="str">
        <f t="shared" si="1"/>
        <v/>
      </c>
    </row>
    <row r="43" spans="1:6" x14ac:dyDescent="0.3">
      <c r="A43" s="24"/>
      <c r="B43" s="17"/>
      <c r="C43" s="17"/>
      <c r="D43" s="18"/>
      <c r="E43" s="17"/>
      <c r="F43" s="25" t="str">
        <f t="shared" si="1"/>
        <v/>
      </c>
    </row>
    <row r="44" spans="1:6" x14ac:dyDescent="0.3">
      <c r="A44" s="24"/>
      <c r="B44" s="17"/>
      <c r="C44" s="17"/>
      <c r="D44" s="18"/>
      <c r="E44" s="17"/>
      <c r="F44" s="25" t="str">
        <f t="shared" si="1"/>
        <v/>
      </c>
    </row>
    <row r="45" spans="1:6" x14ac:dyDescent="0.3">
      <c r="A45" s="24"/>
      <c r="B45" s="17"/>
      <c r="C45" s="17"/>
      <c r="D45" s="18"/>
      <c r="E45" s="17"/>
      <c r="F45" s="25" t="str">
        <f t="shared" si="1"/>
        <v/>
      </c>
    </row>
    <row r="46" spans="1:6" x14ac:dyDescent="0.3">
      <c r="A46" s="24"/>
      <c r="B46" s="17"/>
      <c r="C46" s="17"/>
      <c r="D46" s="18"/>
      <c r="E46" s="17"/>
      <c r="F46" s="25" t="str">
        <f t="shared" si="1"/>
        <v/>
      </c>
    </row>
    <row r="47" spans="1:6" x14ac:dyDescent="0.3">
      <c r="A47" s="24"/>
      <c r="B47" s="17"/>
      <c r="C47" s="17"/>
      <c r="D47" s="18"/>
      <c r="E47" s="17"/>
      <c r="F47" s="25" t="str">
        <f t="shared" si="1"/>
        <v/>
      </c>
    </row>
    <row r="48" spans="1:6" x14ac:dyDescent="0.3">
      <c r="A48" s="24"/>
      <c r="B48" s="17"/>
      <c r="C48" s="17"/>
      <c r="D48" s="18"/>
      <c r="E48" s="17"/>
      <c r="F48" s="25" t="str">
        <f t="shared" si="1"/>
        <v/>
      </c>
    </row>
    <row r="49" spans="1:6" x14ac:dyDescent="0.3">
      <c r="A49" s="24"/>
      <c r="B49" s="17"/>
      <c r="C49" s="17"/>
      <c r="D49" s="18"/>
      <c r="E49" s="17"/>
      <c r="F49" s="25" t="str">
        <f t="shared" si="1"/>
        <v/>
      </c>
    </row>
    <row r="50" spans="1:6" x14ac:dyDescent="0.3">
      <c r="A50" s="24"/>
      <c r="B50" s="17"/>
      <c r="C50" s="17"/>
      <c r="D50" s="18"/>
      <c r="E50" s="17"/>
      <c r="F50" s="25" t="str">
        <f t="shared" si="1"/>
        <v/>
      </c>
    </row>
    <row r="51" spans="1:6" x14ac:dyDescent="0.3">
      <c r="A51" s="24"/>
      <c r="B51" s="17"/>
      <c r="C51" s="17"/>
      <c r="D51" s="18"/>
      <c r="E51" s="17"/>
      <c r="F51" s="25" t="str">
        <f t="shared" si="1"/>
        <v/>
      </c>
    </row>
    <row r="52" spans="1:6" x14ac:dyDescent="0.3">
      <c r="A52" s="24"/>
      <c r="B52" s="17"/>
      <c r="C52" s="17"/>
      <c r="D52" s="18"/>
      <c r="E52" s="17"/>
      <c r="F52" s="25" t="str">
        <f t="shared" si="1"/>
        <v/>
      </c>
    </row>
    <row r="53" spans="1:6" x14ac:dyDescent="0.3">
      <c r="A53" s="24"/>
      <c r="B53" s="17"/>
      <c r="C53" s="17"/>
      <c r="D53" s="18"/>
      <c r="E53" s="17"/>
      <c r="F53" s="25" t="str">
        <f t="shared" si="1"/>
        <v/>
      </c>
    </row>
    <row r="54" spans="1:6" x14ac:dyDescent="0.3">
      <c r="A54" s="24"/>
      <c r="B54" s="17"/>
      <c r="C54" s="17"/>
      <c r="D54" s="18"/>
      <c r="E54" s="17"/>
      <c r="F54" s="25" t="str">
        <f t="shared" si="1"/>
        <v/>
      </c>
    </row>
    <row r="55" spans="1:6" x14ac:dyDescent="0.3">
      <c r="A55" s="24"/>
      <c r="B55" s="17"/>
      <c r="C55" s="17"/>
      <c r="D55" s="18"/>
      <c r="E55" s="17"/>
      <c r="F55" s="25" t="str">
        <f t="shared" si="1"/>
        <v/>
      </c>
    </row>
    <row r="56" spans="1:6" x14ac:dyDescent="0.3">
      <c r="A56" s="24"/>
      <c r="B56" s="17"/>
      <c r="C56" s="17"/>
      <c r="D56" s="18"/>
      <c r="E56" s="17"/>
      <c r="F56" s="25" t="str">
        <f t="shared" si="1"/>
        <v/>
      </c>
    </row>
    <row r="57" spans="1:6" x14ac:dyDescent="0.3">
      <c r="A57" s="24"/>
      <c r="B57" s="17"/>
      <c r="C57" s="17"/>
      <c r="D57" s="18"/>
      <c r="E57" s="17"/>
      <c r="F57" s="25" t="str">
        <f t="shared" si="1"/>
        <v/>
      </c>
    </row>
    <row r="58" spans="1:6" x14ac:dyDescent="0.3">
      <c r="A58" s="24"/>
      <c r="B58" s="17"/>
      <c r="C58" s="17"/>
      <c r="D58" s="18"/>
      <c r="E58" s="17"/>
      <c r="F58" s="25" t="str">
        <f t="shared" si="1"/>
        <v/>
      </c>
    </row>
    <row r="59" spans="1:6" x14ac:dyDescent="0.3">
      <c r="A59" s="24"/>
      <c r="B59" s="17"/>
      <c r="C59" s="17"/>
      <c r="D59" s="18"/>
      <c r="E59" s="17"/>
      <c r="F59" s="25" t="str">
        <f t="shared" si="1"/>
        <v/>
      </c>
    </row>
    <row r="60" spans="1:6" x14ac:dyDescent="0.3">
      <c r="A60" s="24"/>
      <c r="B60" s="17"/>
      <c r="C60" s="17"/>
      <c r="D60" s="18"/>
      <c r="E60" s="17"/>
      <c r="F60" s="25" t="str">
        <f t="shared" si="1"/>
        <v/>
      </c>
    </row>
    <row r="61" spans="1:6" x14ac:dyDescent="0.3">
      <c r="A61" s="24"/>
      <c r="B61" s="17"/>
      <c r="C61" s="17"/>
      <c r="D61" s="18"/>
      <c r="E61" s="17"/>
      <c r="F61" s="25" t="str">
        <f t="shared" si="1"/>
        <v/>
      </c>
    </row>
    <row r="62" spans="1:6" x14ac:dyDescent="0.3">
      <c r="A62" s="24"/>
      <c r="B62" s="17"/>
      <c r="C62" s="17"/>
      <c r="D62" s="18"/>
      <c r="E62" s="17"/>
      <c r="F62" s="25" t="str">
        <f t="shared" si="1"/>
        <v/>
      </c>
    </row>
    <row r="63" spans="1:6" x14ac:dyDescent="0.3">
      <c r="A63" s="24"/>
      <c r="B63" s="17"/>
      <c r="C63" s="17"/>
      <c r="D63" s="18"/>
      <c r="E63" s="17"/>
      <c r="F63" s="25" t="str">
        <f t="shared" si="1"/>
        <v/>
      </c>
    </row>
    <row r="64" spans="1:6" x14ac:dyDescent="0.3">
      <c r="A64" s="24"/>
      <c r="B64" s="17"/>
      <c r="C64" s="17"/>
      <c r="D64" s="18"/>
      <c r="E64" s="17"/>
      <c r="F64" s="25" t="str">
        <f t="shared" si="1"/>
        <v/>
      </c>
    </row>
    <row r="65" spans="1:6" x14ac:dyDescent="0.3">
      <c r="A65" s="24"/>
      <c r="B65" s="17"/>
      <c r="C65" s="17"/>
      <c r="D65" s="18"/>
      <c r="E65" s="17"/>
      <c r="F65" s="25" t="str">
        <f t="shared" si="1"/>
        <v/>
      </c>
    </row>
    <row r="66" spans="1:6" x14ac:dyDescent="0.3">
      <c r="A66" s="24"/>
      <c r="B66" s="17"/>
      <c r="C66" s="17"/>
      <c r="D66" s="18"/>
      <c r="E66" s="17"/>
      <c r="F66" s="25" t="str">
        <f t="shared" si="1"/>
        <v/>
      </c>
    </row>
    <row r="67" spans="1:6" x14ac:dyDescent="0.3">
      <c r="A67" s="24"/>
      <c r="B67" s="17"/>
      <c r="C67" s="17"/>
      <c r="D67" s="18"/>
      <c r="E67" s="17"/>
      <c r="F67" s="25" t="str">
        <f t="shared" si="1"/>
        <v/>
      </c>
    </row>
    <row r="68" spans="1:6" x14ac:dyDescent="0.3">
      <c r="A68" s="24"/>
      <c r="B68" s="17"/>
      <c r="C68" s="17"/>
      <c r="D68" s="18"/>
      <c r="E68" s="17"/>
      <c r="F68" s="25" t="str">
        <f t="shared" ref="F68:F99" si="2">IF($A68="","",DATE(YEAR($A68),MONTH($A68),1))</f>
        <v/>
      </c>
    </row>
    <row r="69" spans="1:6" x14ac:dyDescent="0.3">
      <c r="A69" s="24"/>
      <c r="B69" s="17"/>
      <c r="C69" s="17"/>
      <c r="D69" s="18"/>
      <c r="E69" s="17"/>
      <c r="F69" s="25" t="str">
        <f t="shared" si="2"/>
        <v/>
      </c>
    </row>
    <row r="70" spans="1:6" x14ac:dyDescent="0.3">
      <c r="A70" s="24"/>
      <c r="B70" s="17"/>
      <c r="C70" s="17"/>
      <c r="D70" s="18"/>
      <c r="E70" s="17"/>
      <c r="F70" s="25" t="str">
        <f t="shared" si="2"/>
        <v/>
      </c>
    </row>
    <row r="71" spans="1:6" x14ac:dyDescent="0.3">
      <c r="A71" s="24"/>
      <c r="B71" s="17"/>
      <c r="C71" s="17"/>
      <c r="D71" s="18"/>
      <c r="E71" s="17"/>
      <c r="F71" s="25" t="str">
        <f t="shared" si="2"/>
        <v/>
      </c>
    </row>
    <row r="72" spans="1:6" x14ac:dyDescent="0.3">
      <c r="A72" s="24"/>
      <c r="B72" s="17"/>
      <c r="C72" s="17"/>
      <c r="D72" s="18"/>
      <c r="E72" s="17"/>
      <c r="F72" s="25" t="str">
        <f t="shared" si="2"/>
        <v/>
      </c>
    </row>
    <row r="73" spans="1:6" x14ac:dyDescent="0.3">
      <c r="A73" s="24"/>
      <c r="B73" s="17"/>
      <c r="C73" s="17"/>
      <c r="D73" s="18"/>
      <c r="E73" s="17"/>
      <c r="F73" s="25" t="str">
        <f t="shared" si="2"/>
        <v/>
      </c>
    </row>
    <row r="74" spans="1:6" x14ac:dyDescent="0.3">
      <c r="A74" s="24"/>
      <c r="B74" s="17"/>
      <c r="C74" s="17"/>
      <c r="D74" s="18"/>
      <c r="E74" s="17"/>
      <c r="F74" s="25" t="str">
        <f t="shared" si="2"/>
        <v/>
      </c>
    </row>
    <row r="75" spans="1:6" x14ac:dyDescent="0.3">
      <c r="A75" s="24"/>
      <c r="B75" s="17"/>
      <c r="C75" s="17"/>
      <c r="D75" s="18"/>
      <c r="E75" s="17"/>
      <c r="F75" s="25" t="str">
        <f t="shared" si="2"/>
        <v/>
      </c>
    </row>
    <row r="76" spans="1:6" x14ac:dyDescent="0.3">
      <c r="A76" s="24"/>
      <c r="B76" s="17"/>
      <c r="C76" s="17"/>
      <c r="D76" s="18"/>
      <c r="E76" s="17"/>
      <c r="F76" s="25" t="str">
        <f t="shared" si="2"/>
        <v/>
      </c>
    </row>
    <row r="77" spans="1:6" x14ac:dyDescent="0.3">
      <c r="A77" s="24"/>
      <c r="B77" s="17"/>
      <c r="C77" s="17"/>
      <c r="D77" s="18"/>
      <c r="E77" s="17"/>
      <c r="F77" s="25" t="str">
        <f t="shared" si="2"/>
        <v/>
      </c>
    </row>
    <row r="78" spans="1:6" x14ac:dyDescent="0.3">
      <c r="A78" s="24"/>
      <c r="B78" s="17"/>
      <c r="C78" s="17"/>
      <c r="D78" s="18"/>
      <c r="E78" s="17"/>
      <c r="F78" s="25" t="str">
        <f t="shared" si="2"/>
        <v/>
      </c>
    </row>
    <row r="79" spans="1:6" x14ac:dyDescent="0.3">
      <c r="A79" s="24"/>
      <c r="B79" s="17"/>
      <c r="C79" s="17"/>
      <c r="D79" s="18"/>
      <c r="E79" s="17"/>
      <c r="F79" s="25" t="str">
        <f t="shared" si="2"/>
        <v/>
      </c>
    </row>
    <row r="80" spans="1:6" x14ac:dyDescent="0.3">
      <c r="A80" s="24"/>
      <c r="B80" s="17"/>
      <c r="C80" s="17"/>
      <c r="D80" s="18"/>
      <c r="E80" s="17"/>
      <c r="F80" s="25" t="str">
        <f t="shared" si="2"/>
        <v/>
      </c>
    </row>
    <row r="81" spans="1:6" x14ac:dyDescent="0.3">
      <c r="A81" s="24"/>
      <c r="B81" s="17"/>
      <c r="C81" s="17"/>
      <c r="D81" s="18"/>
      <c r="E81" s="17"/>
      <c r="F81" s="25" t="str">
        <f t="shared" si="2"/>
        <v/>
      </c>
    </row>
    <row r="82" spans="1:6" x14ac:dyDescent="0.3">
      <c r="A82" s="24"/>
      <c r="B82" s="17"/>
      <c r="C82" s="17"/>
      <c r="D82" s="18"/>
      <c r="E82" s="17"/>
      <c r="F82" s="25" t="str">
        <f t="shared" si="2"/>
        <v/>
      </c>
    </row>
    <row r="83" spans="1:6" x14ac:dyDescent="0.3">
      <c r="A83" s="24"/>
      <c r="B83" s="17"/>
      <c r="C83" s="17"/>
      <c r="D83" s="18"/>
      <c r="E83" s="17"/>
      <c r="F83" s="25" t="str">
        <f t="shared" si="2"/>
        <v/>
      </c>
    </row>
    <row r="84" spans="1:6" x14ac:dyDescent="0.3">
      <c r="A84" s="24"/>
      <c r="B84" s="17"/>
      <c r="C84" s="17"/>
      <c r="D84" s="18"/>
      <c r="E84" s="17"/>
      <c r="F84" s="25" t="str">
        <f t="shared" si="2"/>
        <v/>
      </c>
    </row>
    <row r="85" spans="1:6" x14ac:dyDescent="0.3">
      <c r="A85" s="24"/>
      <c r="B85" s="17"/>
      <c r="C85" s="17"/>
      <c r="D85" s="18"/>
      <c r="E85" s="17"/>
      <c r="F85" s="25" t="str">
        <f t="shared" si="2"/>
        <v/>
      </c>
    </row>
    <row r="86" spans="1:6" x14ac:dyDescent="0.3">
      <c r="A86" s="24"/>
      <c r="B86" s="17"/>
      <c r="C86" s="17"/>
      <c r="D86" s="18"/>
      <c r="E86" s="17"/>
      <c r="F86" s="25" t="str">
        <f t="shared" si="2"/>
        <v/>
      </c>
    </row>
    <row r="87" spans="1:6" x14ac:dyDescent="0.3">
      <c r="A87" s="24"/>
      <c r="B87" s="17"/>
      <c r="C87" s="17"/>
      <c r="D87" s="18"/>
      <c r="E87" s="17"/>
      <c r="F87" s="25" t="str">
        <f t="shared" si="2"/>
        <v/>
      </c>
    </row>
    <row r="88" spans="1:6" x14ac:dyDescent="0.3">
      <c r="A88" s="24"/>
      <c r="B88" s="17"/>
      <c r="C88" s="17"/>
      <c r="D88" s="18"/>
      <c r="E88" s="17"/>
      <c r="F88" s="25" t="str">
        <f t="shared" si="2"/>
        <v/>
      </c>
    </row>
    <row r="89" spans="1:6" x14ac:dyDescent="0.3">
      <c r="A89" s="24"/>
      <c r="B89" s="17"/>
      <c r="C89" s="17"/>
      <c r="D89" s="18"/>
      <c r="E89" s="17"/>
      <c r="F89" s="25" t="str">
        <f t="shared" si="2"/>
        <v/>
      </c>
    </row>
    <row r="90" spans="1:6" x14ac:dyDescent="0.3">
      <c r="A90" s="24"/>
      <c r="B90" s="17"/>
      <c r="C90" s="17"/>
      <c r="D90" s="18"/>
      <c r="E90" s="17"/>
      <c r="F90" s="25" t="str">
        <f t="shared" si="2"/>
        <v/>
      </c>
    </row>
    <row r="91" spans="1:6" x14ac:dyDescent="0.3">
      <c r="A91" s="24"/>
      <c r="B91" s="17"/>
      <c r="C91" s="17"/>
      <c r="D91" s="18"/>
      <c r="E91" s="17"/>
      <c r="F91" s="25" t="str">
        <f t="shared" si="2"/>
        <v/>
      </c>
    </row>
    <row r="92" spans="1:6" x14ac:dyDescent="0.3">
      <c r="A92" s="24"/>
      <c r="B92" s="17"/>
      <c r="C92" s="17"/>
      <c r="D92" s="18"/>
      <c r="E92" s="17"/>
      <c r="F92" s="25" t="str">
        <f t="shared" si="2"/>
        <v/>
      </c>
    </row>
    <row r="93" spans="1:6" x14ac:dyDescent="0.3">
      <c r="A93" s="24"/>
      <c r="B93" s="17"/>
      <c r="C93" s="17"/>
      <c r="D93" s="18"/>
      <c r="E93" s="17"/>
      <c r="F93" s="25" t="str">
        <f t="shared" si="2"/>
        <v/>
      </c>
    </row>
    <row r="94" spans="1:6" x14ac:dyDescent="0.3">
      <c r="A94" s="24"/>
      <c r="B94" s="17"/>
      <c r="C94" s="17"/>
      <c r="D94" s="18"/>
      <c r="E94" s="17"/>
      <c r="F94" s="25" t="str">
        <f t="shared" si="2"/>
        <v/>
      </c>
    </row>
    <row r="95" spans="1:6" x14ac:dyDescent="0.3">
      <c r="A95" s="24"/>
      <c r="B95" s="17"/>
      <c r="C95" s="17"/>
      <c r="D95" s="18"/>
      <c r="E95" s="17"/>
      <c r="F95" s="25" t="str">
        <f t="shared" si="2"/>
        <v/>
      </c>
    </row>
    <row r="96" spans="1:6" x14ac:dyDescent="0.3">
      <c r="A96" s="24"/>
      <c r="B96" s="17"/>
      <c r="C96" s="17"/>
      <c r="D96" s="18"/>
      <c r="E96" s="17"/>
      <c r="F96" s="25" t="str">
        <f t="shared" si="2"/>
        <v/>
      </c>
    </row>
    <row r="97" spans="1:6" x14ac:dyDescent="0.3">
      <c r="A97" s="24"/>
      <c r="B97" s="17"/>
      <c r="C97" s="17"/>
      <c r="D97" s="18"/>
      <c r="E97" s="17"/>
      <c r="F97" s="25" t="str">
        <f t="shared" si="2"/>
        <v/>
      </c>
    </row>
    <row r="98" spans="1:6" x14ac:dyDescent="0.3">
      <c r="A98" s="24"/>
      <c r="B98" s="17"/>
      <c r="C98" s="17"/>
      <c r="D98" s="18"/>
      <c r="E98" s="17"/>
      <c r="F98" s="25" t="str">
        <f t="shared" si="2"/>
        <v/>
      </c>
    </row>
    <row r="99" spans="1:6" x14ac:dyDescent="0.3">
      <c r="A99" s="24"/>
      <c r="B99" s="17"/>
      <c r="C99" s="17"/>
      <c r="D99" s="18"/>
      <c r="E99" s="17"/>
      <c r="F99" s="25" t="str">
        <f t="shared" si="2"/>
        <v/>
      </c>
    </row>
    <row r="100" spans="1:6" x14ac:dyDescent="0.3">
      <c r="A100" s="24"/>
      <c r="B100" s="17"/>
      <c r="C100" s="17"/>
      <c r="D100" s="18"/>
      <c r="E100" s="17"/>
      <c r="F100" s="25" t="str">
        <f t="shared" ref="F100:F131" si="3">IF($A100="","",DATE(YEAR($A100),MONTH($A100),1))</f>
        <v/>
      </c>
    </row>
    <row r="101" spans="1:6" x14ac:dyDescent="0.3">
      <c r="A101" s="24"/>
      <c r="B101" s="17"/>
      <c r="C101" s="17"/>
      <c r="D101" s="18"/>
      <c r="E101" s="17"/>
      <c r="F101" s="25" t="str">
        <f t="shared" si="3"/>
        <v/>
      </c>
    </row>
    <row r="102" spans="1:6" x14ac:dyDescent="0.3">
      <c r="A102" s="24"/>
      <c r="B102" s="17"/>
      <c r="C102" s="17"/>
      <c r="D102" s="18"/>
      <c r="E102" s="17"/>
      <c r="F102" s="25" t="str">
        <f t="shared" si="3"/>
        <v/>
      </c>
    </row>
    <row r="103" spans="1:6" x14ac:dyDescent="0.3">
      <c r="A103" s="24"/>
      <c r="B103" s="17"/>
      <c r="C103" s="17"/>
      <c r="D103" s="18"/>
      <c r="E103" s="17"/>
      <c r="F103" s="25" t="str">
        <f t="shared" si="3"/>
        <v/>
      </c>
    </row>
    <row r="104" spans="1:6" x14ac:dyDescent="0.3">
      <c r="A104" s="24"/>
      <c r="B104" s="17"/>
      <c r="C104" s="17"/>
      <c r="D104" s="18"/>
      <c r="E104" s="17"/>
      <c r="F104" s="25" t="str">
        <f t="shared" si="3"/>
        <v/>
      </c>
    </row>
    <row r="105" spans="1:6" x14ac:dyDescent="0.3">
      <c r="A105" s="24"/>
      <c r="B105" s="17"/>
      <c r="C105" s="17"/>
      <c r="D105" s="18"/>
      <c r="E105" s="17"/>
      <c r="F105" s="25" t="str">
        <f t="shared" si="3"/>
        <v/>
      </c>
    </row>
    <row r="106" spans="1:6" x14ac:dyDescent="0.3">
      <c r="A106" s="24"/>
      <c r="B106" s="17"/>
      <c r="C106" s="17"/>
      <c r="D106" s="18"/>
      <c r="E106" s="17"/>
      <c r="F106" s="25" t="str">
        <f t="shared" si="3"/>
        <v/>
      </c>
    </row>
    <row r="107" spans="1:6" x14ac:dyDescent="0.3">
      <c r="A107" s="24"/>
      <c r="B107" s="17"/>
      <c r="C107" s="17"/>
      <c r="D107" s="18"/>
      <c r="E107" s="17"/>
      <c r="F107" s="25" t="str">
        <f t="shared" si="3"/>
        <v/>
      </c>
    </row>
    <row r="108" spans="1:6" x14ac:dyDescent="0.3">
      <c r="A108" s="24"/>
      <c r="B108" s="17"/>
      <c r="C108" s="17"/>
      <c r="D108" s="18"/>
      <c r="E108" s="17"/>
      <c r="F108" s="25" t="str">
        <f t="shared" si="3"/>
        <v/>
      </c>
    </row>
    <row r="109" spans="1:6" x14ac:dyDescent="0.3">
      <c r="A109" s="24"/>
      <c r="B109" s="17"/>
      <c r="C109" s="17"/>
      <c r="D109" s="18"/>
      <c r="E109" s="17"/>
      <c r="F109" s="25" t="str">
        <f t="shared" si="3"/>
        <v/>
      </c>
    </row>
    <row r="110" spans="1:6" x14ac:dyDescent="0.3">
      <c r="A110" s="24"/>
      <c r="B110" s="17"/>
      <c r="C110" s="17"/>
      <c r="D110" s="18"/>
      <c r="E110" s="17"/>
      <c r="F110" s="25" t="str">
        <f t="shared" si="3"/>
        <v/>
      </c>
    </row>
    <row r="111" spans="1:6" x14ac:dyDescent="0.3">
      <c r="A111" s="24"/>
      <c r="B111" s="17"/>
      <c r="C111" s="17"/>
      <c r="D111" s="18"/>
      <c r="E111" s="17"/>
      <c r="F111" s="25" t="str">
        <f t="shared" si="3"/>
        <v/>
      </c>
    </row>
    <row r="112" spans="1:6" x14ac:dyDescent="0.3">
      <c r="A112" s="24"/>
      <c r="B112" s="17"/>
      <c r="C112" s="17"/>
      <c r="D112" s="18"/>
      <c r="E112" s="17"/>
      <c r="F112" s="25" t="str">
        <f t="shared" si="3"/>
        <v/>
      </c>
    </row>
    <row r="113" spans="1:6" x14ac:dyDescent="0.3">
      <c r="A113" s="24"/>
      <c r="B113" s="17"/>
      <c r="C113" s="17"/>
      <c r="D113" s="18"/>
      <c r="E113" s="17"/>
      <c r="F113" s="25" t="str">
        <f t="shared" si="3"/>
        <v/>
      </c>
    </row>
    <row r="114" spans="1:6" x14ac:dyDescent="0.3">
      <c r="A114" s="24"/>
      <c r="B114" s="17"/>
      <c r="C114" s="17"/>
      <c r="D114" s="18"/>
      <c r="E114" s="17"/>
      <c r="F114" s="25" t="str">
        <f t="shared" si="3"/>
        <v/>
      </c>
    </row>
    <row r="115" spans="1:6" x14ac:dyDescent="0.3">
      <c r="A115" s="24"/>
      <c r="B115" s="17"/>
      <c r="C115" s="17"/>
      <c r="D115" s="18"/>
      <c r="E115" s="17"/>
      <c r="F115" s="25" t="str">
        <f t="shared" si="3"/>
        <v/>
      </c>
    </row>
    <row r="116" spans="1:6" x14ac:dyDescent="0.3">
      <c r="A116" s="24"/>
      <c r="B116" s="17"/>
      <c r="C116" s="17"/>
      <c r="D116" s="18"/>
      <c r="E116" s="17"/>
      <c r="F116" s="25" t="str">
        <f t="shared" si="3"/>
        <v/>
      </c>
    </row>
    <row r="117" spans="1:6" x14ac:dyDescent="0.3">
      <c r="A117" s="24"/>
      <c r="B117" s="17"/>
      <c r="C117" s="17"/>
      <c r="D117" s="18"/>
      <c r="E117" s="17"/>
      <c r="F117" s="25" t="str">
        <f t="shared" si="3"/>
        <v/>
      </c>
    </row>
    <row r="118" spans="1:6" x14ac:dyDescent="0.3">
      <c r="A118" s="24"/>
      <c r="B118" s="17"/>
      <c r="C118" s="17"/>
      <c r="D118" s="18"/>
      <c r="E118" s="17"/>
      <c r="F118" s="25" t="str">
        <f t="shared" si="3"/>
        <v/>
      </c>
    </row>
    <row r="119" spans="1:6" x14ac:dyDescent="0.3">
      <c r="A119" s="24"/>
      <c r="B119" s="17"/>
      <c r="C119" s="17"/>
      <c r="D119" s="18"/>
      <c r="E119" s="17"/>
      <c r="F119" s="25" t="str">
        <f t="shared" si="3"/>
        <v/>
      </c>
    </row>
    <row r="120" spans="1:6" x14ac:dyDescent="0.3">
      <c r="A120" s="24"/>
      <c r="B120" s="17"/>
      <c r="C120" s="17"/>
      <c r="D120" s="18"/>
      <c r="E120" s="17"/>
      <c r="F120" s="25" t="str">
        <f t="shared" si="3"/>
        <v/>
      </c>
    </row>
    <row r="121" spans="1:6" x14ac:dyDescent="0.3">
      <c r="A121" s="24"/>
      <c r="B121" s="17"/>
      <c r="C121" s="17"/>
      <c r="D121" s="18"/>
      <c r="E121" s="17"/>
      <c r="F121" s="25" t="str">
        <f t="shared" si="3"/>
        <v/>
      </c>
    </row>
    <row r="122" spans="1:6" x14ac:dyDescent="0.3">
      <c r="A122" s="24"/>
      <c r="B122" s="17"/>
      <c r="C122" s="17"/>
      <c r="D122" s="18"/>
      <c r="E122" s="17"/>
      <c r="F122" s="25" t="str">
        <f t="shared" si="3"/>
        <v/>
      </c>
    </row>
    <row r="123" spans="1:6" x14ac:dyDescent="0.3">
      <c r="A123" s="24"/>
      <c r="B123" s="17"/>
      <c r="C123" s="17"/>
      <c r="D123" s="18"/>
      <c r="E123" s="17"/>
      <c r="F123" s="25" t="str">
        <f t="shared" si="3"/>
        <v/>
      </c>
    </row>
    <row r="124" spans="1:6" x14ac:dyDescent="0.3">
      <c r="A124" s="24"/>
      <c r="B124" s="17"/>
      <c r="C124" s="17"/>
      <c r="D124" s="18"/>
      <c r="E124" s="17"/>
      <c r="F124" s="25" t="str">
        <f t="shared" si="3"/>
        <v/>
      </c>
    </row>
    <row r="125" spans="1:6" x14ac:dyDescent="0.3">
      <c r="A125" s="24"/>
      <c r="B125" s="17"/>
      <c r="C125" s="17"/>
      <c r="D125" s="18"/>
      <c r="E125" s="17"/>
      <c r="F125" s="25" t="str">
        <f t="shared" si="3"/>
        <v/>
      </c>
    </row>
    <row r="126" spans="1:6" x14ac:dyDescent="0.3">
      <c r="A126" s="24"/>
      <c r="B126" s="17"/>
      <c r="C126" s="17"/>
      <c r="D126" s="18"/>
      <c r="E126" s="17"/>
      <c r="F126" s="25" t="str">
        <f t="shared" si="3"/>
        <v/>
      </c>
    </row>
    <row r="127" spans="1:6" x14ac:dyDescent="0.3">
      <c r="A127" s="24"/>
      <c r="B127" s="17"/>
      <c r="C127" s="17"/>
      <c r="D127" s="18"/>
      <c r="E127" s="17"/>
      <c r="F127" s="25" t="str">
        <f t="shared" si="3"/>
        <v/>
      </c>
    </row>
    <row r="128" spans="1:6" x14ac:dyDescent="0.3">
      <c r="A128" s="24"/>
      <c r="B128" s="17"/>
      <c r="C128" s="17"/>
      <c r="D128" s="18"/>
      <c r="E128" s="17"/>
      <c r="F128" s="25" t="str">
        <f t="shared" si="3"/>
        <v/>
      </c>
    </row>
    <row r="129" spans="1:6" x14ac:dyDescent="0.3">
      <c r="A129" s="24"/>
      <c r="B129" s="17"/>
      <c r="C129" s="17"/>
      <c r="D129" s="18"/>
      <c r="E129" s="17"/>
      <c r="F129" s="25" t="str">
        <f t="shared" si="3"/>
        <v/>
      </c>
    </row>
    <row r="130" spans="1:6" x14ac:dyDescent="0.3">
      <c r="A130" s="24"/>
      <c r="B130" s="17"/>
      <c r="C130" s="17"/>
      <c r="D130" s="18"/>
      <c r="E130" s="17"/>
      <c r="F130" s="25" t="str">
        <f t="shared" si="3"/>
        <v/>
      </c>
    </row>
    <row r="131" spans="1:6" x14ac:dyDescent="0.3">
      <c r="A131" s="24"/>
      <c r="B131" s="17"/>
      <c r="C131" s="17"/>
      <c r="D131" s="18"/>
      <c r="E131" s="17"/>
      <c r="F131" s="25" t="str">
        <f t="shared" si="3"/>
        <v/>
      </c>
    </row>
    <row r="132" spans="1:6" x14ac:dyDescent="0.3">
      <c r="A132" s="24"/>
      <c r="B132" s="17"/>
      <c r="C132" s="17"/>
      <c r="D132" s="18"/>
      <c r="E132" s="17"/>
      <c r="F132" s="25" t="str">
        <f t="shared" ref="F132:F163" si="4">IF($A132="","",DATE(YEAR($A132),MONTH($A132),1))</f>
        <v/>
      </c>
    </row>
    <row r="133" spans="1:6" x14ac:dyDescent="0.3">
      <c r="A133" s="24"/>
      <c r="B133" s="17"/>
      <c r="C133" s="17"/>
      <c r="D133" s="18"/>
      <c r="E133" s="17"/>
      <c r="F133" s="25" t="str">
        <f t="shared" si="4"/>
        <v/>
      </c>
    </row>
    <row r="134" spans="1:6" x14ac:dyDescent="0.3">
      <c r="A134" s="24"/>
      <c r="B134" s="17"/>
      <c r="C134" s="17"/>
      <c r="D134" s="18"/>
      <c r="E134" s="17"/>
      <c r="F134" s="25" t="str">
        <f t="shared" si="4"/>
        <v/>
      </c>
    </row>
    <row r="135" spans="1:6" x14ac:dyDescent="0.3">
      <c r="A135" s="24"/>
      <c r="B135" s="17"/>
      <c r="C135" s="17"/>
      <c r="D135" s="18"/>
      <c r="E135" s="17"/>
      <c r="F135" s="25" t="str">
        <f t="shared" si="4"/>
        <v/>
      </c>
    </row>
    <row r="136" spans="1:6" x14ac:dyDescent="0.3">
      <c r="A136" s="24"/>
      <c r="B136" s="17"/>
      <c r="C136" s="17"/>
      <c r="D136" s="18"/>
      <c r="E136" s="17"/>
      <c r="F136" s="25" t="str">
        <f t="shared" si="4"/>
        <v/>
      </c>
    </row>
    <row r="137" spans="1:6" x14ac:dyDescent="0.3">
      <c r="A137" s="24"/>
      <c r="B137" s="17"/>
      <c r="C137" s="17"/>
      <c r="D137" s="18"/>
      <c r="E137" s="17"/>
      <c r="F137" s="25" t="str">
        <f t="shared" si="4"/>
        <v/>
      </c>
    </row>
    <row r="138" spans="1:6" x14ac:dyDescent="0.3">
      <c r="A138" s="24"/>
      <c r="B138" s="17"/>
      <c r="C138" s="17"/>
      <c r="D138" s="18"/>
      <c r="E138" s="17"/>
      <c r="F138" s="25" t="str">
        <f t="shared" si="4"/>
        <v/>
      </c>
    </row>
    <row r="139" spans="1:6" x14ac:dyDescent="0.3">
      <c r="A139" s="24"/>
      <c r="B139" s="17"/>
      <c r="C139" s="17"/>
      <c r="D139" s="18"/>
      <c r="E139" s="17"/>
      <c r="F139" s="25" t="str">
        <f t="shared" si="4"/>
        <v/>
      </c>
    </row>
    <row r="140" spans="1:6" x14ac:dyDescent="0.3">
      <c r="A140" s="24"/>
      <c r="B140" s="17"/>
      <c r="C140" s="17"/>
      <c r="D140" s="18"/>
      <c r="E140" s="17"/>
      <c r="F140" s="25" t="str">
        <f t="shared" si="4"/>
        <v/>
      </c>
    </row>
    <row r="141" spans="1:6" x14ac:dyDescent="0.3">
      <c r="A141" s="24"/>
      <c r="B141" s="17"/>
      <c r="C141" s="17"/>
      <c r="D141" s="18"/>
      <c r="E141" s="17"/>
      <c r="F141" s="25" t="str">
        <f t="shared" si="4"/>
        <v/>
      </c>
    </row>
    <row r="142" spans="1:6" x14ac:dyDescent="0.3">
      <c r="A142" s="24"/>
      <c r="B142" s="17"/>
      <c r="C142" s="17"/>
      <c r="D142" s="18"/>
      <c r="E142" s="17"/>
      <c r="F142" s="25" t="str">
        <f t="shared" si="4"/>
        <v/>
      </c>
    </row>
    <row r="143" spans="1:6" x14ac:dyDescent="0.3">
      <c r="A143" s="24"/>
      <c r="B143" s="17"/>
      <c r="C143" s="17"/>
      <c r="D143" s="18"/>
      <c r="E143" s="17"/>
      <c r="F143" s="25" t="str">
        <f t="shared" si="4"/>
        <v/>
      </c>
    </row>
    <row r="144" spans="1:6" x14ac:dyDescent="0.3">
      <c r="A144" s="24"/>
      <c r="B144" s="17"/>
      <c r="C144" s="17"/>
      <c r="D144" s="18"/>
      <c r="E144" s="17"/>
      <c r="F144" s="25" t="str">
        <f t="shared" si="4"/>
        <v/>
      </c>
    </row>
    <row r="145" spans="1:6" x14ac:dyDescent="0.3">
      <c r="A145" s="24"/>
      <c r="B145" s="17"/>
      <c r="C145" s="17"/>
      <c r="D145" s="18"/>
      <c r="E145" s="17"/>
      <c r="F145" s="25" t="str">
        <f t="shared" si="4"/>
        <v/>
      </c>
    </row>
    <row r="146" spans="1:6" x14ac:dyDescent="0.3">
      <c r="A146" s="24"/>
      <c r="B146" s="17"/>
      <c r="C146" s="17"/>
      <c r="D146" s="18"/>
      <c r="E146" s="17"/>
      <c r="F146" s="25" t="str">
        <f t="shared" si="4"/>
        <v/>
      </c>
    </row>
    <row r="147" spans="1:6" x14ac:dyDescent="0.3">
      <c r="A147" s="24"/>
      <c r="B147" s="17"/>
      <c r="C147" s="17"/>
      <c r="D147" s="18"/>
      <c r="E147" s="17"/>
      <c r="F147" s="25" t="str">
        <f t="shared" si="4"/>
        <v/>
      </c>
    </row>
    <row r="148" spans="1:6" x14ac:dyDescent="0.3">
      <c r="A148" s="24"/>
      <c r="B148" s="17"/>
      <c r="C148" s="17"/>
      <c r="D148" s="18"/>
      <c r="E148" s="17"/>
      <c r="F148" s="25" t="str">
        <f t="shared" si="4"/>
        <v/>
      </c>
    </row>
    <row r="149" spans="1:6" x14ac:dyDescent="0.3">
      <c r="A149" s="24"/>
      <c r="B149" s="17"/>
      <c r="C149" s="17"/>
      <c r="D149" s="18"/>
      <c r="E149" s="17"/>
      <c r="F149" s="25" t="str">
        <f t="shared" si="4"/>
        <v/>
      </c>
    </row>
    <row r="150" spans="1:6" x14ac:dyDescent="0.3">
      <c r="A150" s="24"/>
      <c r="B150" s="17"/>
      <c r="C150" s="17"/>
      <c r="D150" s="18"/>
      <c r="E150" s="17"/>
      <c r="F150" s="25" t="str">
        <f t="shared" si="4"/>
        <v/>
      </c>
    </row>
    <row r="151" spans="1:6" x14ac:dyDescent="0.3">
      <c r="A151" s="24"/>
      <c r="B151" s="17"/>
      <c r="C151" s="17"/>
      <c r="D151" s="18"/>
      <c r="E151" s="17"/>
      <c r="F151" s="25" t="str">
        <f t="shared" si="4"/>
        <v/>
      </c>
    </row>
    <row r="152" spans="1:6" x14ac:dyDescent="0.3">
      <c r="A152" s="24"/>
      <c r="B152" s="17"/>
      <c r="C152" s="17"/>
      <c r="D152" s="18"/>
      <c r="E152" s="17"/>
      <c r="F152" s="25" t="str">
        <f t="shared" si="4"/>
        <v/>
      </c>
    </row>
    <row r="153" spans="1:6" x14ac:dyDescent="0.3">
      <c r="A153" s="24"/>
      <c r="B153" s="17"/>
      <c r="C153" s="17"/>
      <c r="D153" s="18"/>
      <c r="E153" s="17"/>
      <c r="F153" s="25" t="str">
        <f t="shared" si="4"/>
        <v/>
      </c>
    </row>
    <row r="154" spans="1:6" x14ac:dyDescent="0.3">
      <c r="A154" s="24"/>
      <c r="B154" s="17"/>
      <c r="C154" s="17"/>
      <c r="D154" s="18"/>
      <c r="E154" s="17"/>
      <c r="F154" s="25" t="str">
        <f t="shared" si="4"/>
        <v/>
      </c>
    </row>
    <row r="155" spans="1:6" x14ac:dyDescent="0.3">
      <c r="A155" s="24"/>
      <c r="B155" s="17"/>
      <c r="C155" s="17"/>
      <c r="D155" s="18"/>
      <c r="E155" s="17"/>
      <c r="F155" s="25" t="str">
        <f t="shared" si="4"/>
        <v/>
      </c>
    </row>
    <row r="156" spans="1:6" x14ac:dyDescent="0.3">
      <c r="A156" s="24"/>
      <c r="B156" s="17"/>
      <c r="C156" s="17"/>
      <c r="D156" s="18"/>
      <c r="E156" s="17"/>
      <c r="F156" s="25" t="str">
        <f t="shared" si="4"/>
        <v/>
      </c>
    </row>
    <row r="157" spans="1:6" x14ac:dyDescent="0.3">
      <c r="A157" s="24"/>
      <c r="B157" s="17"/>
      <c r="C157" s="17"/>
      <c r="D157" s="18"/>
      <c r="E157" s="17"/>
      <c r="F157" s="25" t="str">
        <f t="shared" si="4"/>
        <v/>
      </c>
    </row>
    <row r="158" spans="1:6" x14ac:dyDescent="0.3">
      <c r="A158" s="24"/>
      <c r="B158" s="17"/>
      <c r="C158" s="17"/>
      <c r="D158" s="18"/>
      <c r="E158" s="17"/>
      <c r="F158" s="25" t="str">
        <f t="shared" si="4"/>
        <v/>
      </c>
    </row>
    <row r="159" spans="1:6" x14ac:dyDescent="0.3">
      <c r="A159" s="24"/>
      <c r="B159" s="17"/>
      <c r="C159" s="17"/>
      <c r="D159" s="18"/>
      <c r="E159" s="17"/>
      <c r="F159" s="25" t="str">
        <f t="shared" si="4"/>
        <v/>
      </c>
    </row>
    <row r="160" spans="1:6" x14ac:dyDescent="0.3">
      <c r="A160" s="24"/>
      <c r="B160" s="17"/>
      <c r="C160" s="17"/>
      <c r="D160" s="18"/>
      <c r="E160" s="17"/>
      <c r="F160" s="25" t="str">
        <f t="shared" si="4"/>
        <v/>
      </c>
    </row>
    <row r="161" spans="1:6" x14ac:dyDescent="0.3">
      <c r="A161" s="24"/>
      <c r="B161" s="17"/>
      <c r="C161" s="17"/>
      <c r="D161" s="18"/>
      <c r="E161" s="17"/>
      <c r="F161" s="25" t="str">
        <f t="shared" si="4"/>
        <v/>
      </c>
    </row>
    <row r="162" spans="1:6" x14ac:dyDescent="0.3">
      <c r="A162" s="24"/>
      <c r="B162" s="17"/>
      <c r="C162" s="17"/>
      <c r="D162" s="18"/>
      <c r="E162" s="17"/>
      <c r="F162" s="25" t="str">
        <f t="shared" si="4"/>
        <v/>
      </c>
    </row>
    <row r="163" spans="1:6" x14ac:dyDescent="0.3">
      <c r="A163" s="24"/>
      <c r="B163" s="17"/>
      <c r="C163" s="17"/>
      <c r="D163" s="18"/>
      <c r="E163" s="17"/>
      <c r="F163" s="25" t="str">
        <f t="shared" si="4"/>
        <v/>
      </c>
    </row>
    <row r="164" spans="1:6" x14ac:dyDescent="0.3">
      <c r="A164" s="24"/>
      <c r="B164" s="17"/>
      <c r="C164" s="17"/>
      <c r="D164" s="18"/>
      <c r="E164" s="17"/>
      <c r="F164" s="25" t="str">
        <f t="shared" ref="F164:F195" si="5">IF($A164="","",DATE(YEAR($A164),MONTH($A164),1))</f>
        <v/>
      </c>
    </row>
    <row r="165" spans="1:6" x14ac:dyDescent="0.3">
      <c r="A165" s="24"/>
      <c r="B165" s="17"/>
      <c r="C165" s="17"/>
      <c r="D165" s="18"/>
      <c r="E165" s="17"/>
      <c r="F165" s="25" t="str">
        <f t="shared" si="5"/>
        <v/>
      </c>
    </row>
    <row r="166" spans="1:6" x14ac:dyDescent="0.3">
      <c r="A166" s="24"/>
      <c r="B166" s="17"/>
      <c r="C166" s="17"/>
      <c r="D166" s="18"/>
      <c r="E166" s="17"/>
      <c r="F166" s="25" t="str">
        <f t="shared" si="5"/>
        <v/>
      </c>
    </row>
    <row r="167" spans="1:6" x14ac:dyDescent="0.3">
      <c r="A167" s="24"/>
      <c r="B167" s="17"/>
      <c r="C167" s="17"/>
      <c r="D167" s="18"/>
      <c r="E167" s="17"/>
      <c r="F167" s="25" t="str">
        <f t="shared" si="5"/>
        <v/>
      </c>
    </row>
    <row r="168" spans="1:6" x14ac:dyDescent="0.3">
      <c r="A168" s="24"/>
      <c r="B168" s="17"/>
      <c r="C168" s="17"/>
      <c r="D168" s="18"/>
      <c r="E168" s="17"/>
      <c r="F168" s="25" t="str">
        <f t="shared" si="5"/>
        <v/>
      </c>
    </row>
    <row r="169" spans="1:6" x14ac:dyDescent="0.3">
      <c r="A169" s="24"/>
      <c r="B169" s="17"/>
      <c r="C169" s="17"/>
      <c r="D169" s="18"/>
      <c r="E169" s="17"/>
      <c r="F169" s="25" t="str">
        <f t="shared" si="5"/>
        <v/>
      </c>
    </row>
    <row r="170" spans="1:6" x14ac:dyDescent="0.3">
      <c r="A170" s="24"/>
      <c r="B170" s="17"/>
      <c r="C170" s="17"/>
      <c r="D170" s="18"/>
      <c r="E170" s="17"/>
      <c r="F170" s="25" t="str">
        <f t="shared" si="5"/>
        <v/>
      </c>
    </row>
    <row r="171" spans="1:6" x14ac:dyDescent="0.3">
      <c r="A171" s="24"/>
      <c r="B171" s="17"/>
      <c r="C171" s="17"/>
      <c r="D171" s="18"/>
      <c r="E171" s="17"/>
      <c r="F171" s="25" t="str">
        <f t="shared" si="5"/>
        <v/>
      </c>
    </row>
    <row r="172" spans="1:6" x14ac:dyDescent="0.3">
      <c r="A172" s="24"/>
      <c r="B172" s="17"/>
      <c r="C172" s="17"/>
      <c r="D172" s="18"/>
      <c r="E172" s="17"/>
      <c r="F172" s="25" t="str">
        <f t="shared" si="5"/>
        <v/>
      </c>
    </row>
    <row r="173" spans="1:6" x14ac:dyDescent="0.3">
      <c r="A173" s="24"/>
      <c r="B173" s="17"/>
      <c r="C173" s="17"/>
      <c r="D173" s="18"/>
      <c r="E173" s="17"/>
      <c r="F173" s="25" t="str">
        <f t="shared" si="5"/>
        <v/>
      </c>
    </row>
    <row r="174" spans="1:6" x14ac:dyDescent="0.3">
      <c r="A174" s="24"/>
      <c r="B174" s="17"/>
      <c r="C174" s="17"/>
      <c r="D174" s="18"/>
      <c r="E174" s="17"/>
      <c r="F174" s="25" t="str">
        <f t="shared" si="5"/>
        <v/>
      </c>
    </row>
    <row r="175" spans="1:6" x14ac:dyDescent="0.3">
      <c r="A175" s="24"/>
      <c r="B175" s="17"/>
      <c r="C175" s="17"/>
      <c r="D175" s="18"/>
      <c r="E175" s="17"/>
      <c r="F175" s="25" t="str">
        <f t="shared" si="5"/>
        <v/>
      </c>
    </row>
    <row r="176" spans="1:6" x14ac:dyDescent="0.3">
      <c r="A176" s="24"/>
      <c r="B176" s="17"/>
      <c r="C176" s="17"/>
      <c r="D176" s="18"/>
      <c r="E176" s="17"/>
      <c r="F176" s="25" t="str">
        <f t="shared" si="5"/>
        <v/>
      </c>
    </row>
    <row r="177" spans="1:6" x14ac:dyDescent="0.3">
      <c r="A177" s="24"/>
      <c r="B177" s="17"/>
      <c r="C177" s="17"/>
      <c r="D177" s="18"/>
      <c r="E177" s="17"/>
      <c r="F177" s="25" t="str">
        <f t="shared" si="5"/>
        <v/>
      </c>
    </row>
    <row r="178" spans="1:6" x14ac:dyDescent="0.3">
      <c r="A178" s="24"/>
      <c r="B178" s="17"/>
      <c r="C178" s="17"/>
      <c r="D178" s="18"/>
      <c r="E178" s="17"/>
      <c r="F178" s="25" t="str">
        <f t="shared" si="5"/>
        <v/>
      </c>
    </row>
    <row r="179" spans="1:6" x14ac:dyDescent="0.3">
      <c r="A179" s="24"/>
      <c r="B179" s="17"/>
      <c r="C179" s="17"/>
      <c r="D179" s="18"/>
      <c r="E179" s="17"/>
      <c r="F179" s="25" t="str">
        <f t="shared" si="5"/>
        <v/>
      </c>
    </row>
    <row r="180" spans="1:6" x14ac:dyDescent="0.3">
      <c r="A180" s="24"/>
      <c r="B180" s="17"/>
      <c r="C180" s="17"/>
      <c r="D180" s="18"/>
      <c r="E180" s="17"/>
      <c r="F180" s="25" t="str">
        <f t="shared" si="5"/>
        <v/>
      </c>
    </row>
    <row r="181" spans="1:6" x14ac:dyDescent="0.3">
      <c r="A181" s="24"/>
      <c r="B181" s="17"/>
      <c r="C181" s="17"/>
      <c r="D181" s="18"/>
      <c r="E181" s="17"/>
      <c r="F181" s="25" t="str">
        <f t="shared" si="5"/>
        <v/>
      </c>
    </row>
    <row r="182" spans="1:6" x14ac:dyDescent="0.3">
      <c r="A182" s="24"/>
      <c r="B182" s="17"/>
      <c r="C182" s="17"/>
      <c r="D182" s="18"/>
      <c r="E182" s="17"/>
      <c r="F182" s="25" t="str">
        <f t="shared" si="5"/>
        <v/>
      </c>
    </row>
    <row r="183" spans="1:6" x14ac:dyDescent="0.3">
      <c r="A183" s="24"/>
      <c r="B183" s="17"/>
      <c r="C183" s="17"/>
      <c r="D183" s="18"/>
      <c r="E183" s="17"/>
      <c r="F183" s="25" t="str">
        <f t="shared" si="5"/>
        <v/>
      </c>
    </row>
    <row r="184" spans="1:6" x14ac:dyDescent="0.3">
      <c r="A184" s="24"/>
      <c r="B184" s="17"/>
      <c r="C184" s="17"/>
      <c r="D184" s="18"/>
      <c r="E184" s="17"/>
      <c r="F184" s="25" t="str">
        <f t="shared" si="5"/>
        <v/>
      </c>
    </row>
    <row r="185" spans="1:6" x14ac:dyDescent="0.3">
      <c r="A185" s="24"/>
      <c r="B185" s="17"/>
      <c r="C185" s="17"/>
      <c r="D185" s="18"/>
      <c r="E185" s="17"/>
      <c r="F185" s="25" t="str">
        <f t="shared" si="5"/>
        <v/>
      </c>
    </row>
    <row r="186" spans="1:6" x14ac:dyDescent="0.3">
      <c r="A186" s="24"/>
      <c r="B186" s="17"/>
      <c r="C186" s="17"/>
      <c r="D186" s="18"/>
      <c r="E186" s="17"/>
      <c r="F186" s="25" t="str">
        <f t="shared" si="5"/>
        <v/>
      </c>
    </row>
    <row r="187" spans="1:6" x14ac:dyDescent="0.3">
      <c r="A187" s="24"/>
      <c r="B187" s="17"/>
      <c r="C187" s="17"/>
      <c r="D187" s="18"/>
      <c r="E187" s="17"/>
      <c r="F187" s="25" t="str">
        <f t="shared" si="5"/>
        <v/>
      </c>
    </row>
    <row r="188" spans="1:6" x14ac:dyDescent="0.3">
      <c r="A188" s="24"/>
      <c r="B188" s="17"/>
      <c r="C188" s="17"/>
      <c r="D188" s="18"/>
      <c r="E188" s="17"/>
      <c r="F188" s="25" t="str">
        <f t="shared" si="5"/>
        <v/>
      </c>
    </row>
    <row r="189" spans="1:6" x14ac:dyDescent="0.3">
      <c r="A189" s="24"/>
      <c r="B189" s="17"/>
      <c r="C189" s="17"/>
      <c r="D189" s="18"/>
      <c r="E189" s="17"/>
      <c r="F189" s="25" t="str">
        <f t="shared" si="5"/>
        <v/>
      </c>
    </row>
    <row r="190" spans="1:6" x14ac:dyDescent="0.3">
      <c r="A190" s="24"/>
      <c r="B190" s="17"/>
      <c r="C190" s="17"/>
      <c r="D190" s="18"/>
      <c r="E190" s="17"/>
      <c r="F190" s="25" t="str">
        <f t="shared" si="5"/>
        <v/>
      </c>
    </row>
    <row r="191" spans="1:6" x14ac:dyDescent="0.3">
      <c r="A191" s="24"/>
      <c r="B191" s="17"/>
      <c r="C191" s="17"/>
      <c r="D191" s="18"/>
      <c r="E191" s="17"/>
      <c r="F191" s="25" t="str">
        <f t="shared" si="5"/>
        <v/>
      </c>
    </row>
    <row r="192" spans="1:6" x14ac:dyDescent="0.3">
      <c r="A192" s="24"/>
      <c r="B192" s="17"/>
      <c r="C192" s="17"/>
      <c r="D192" s="18"/>
      <c r="E192" s="17"/>
      <c r="F192" s="25" t="str">
        <f t="shared" si="5"/>
        <v/>
      </c>
    </row>
    <row r="193" spans="1:6" x14ac:dyDescent="0.3">
      <c r="A193" s="24"/>
      <c r="B193" s="17"/>
      <c r="C193" s="17"/>
      <c r="D193" s="18"/>
      <c r="E193" s="17"/>
      <c r="F193" s="25" t="str">
        <f t="shared" si="5"/>
        <v/>
      </c>
    </row>
    <row r="194" spans="1:6" x14ac:dyDescent="0.3">
      <c r="A194" s="24"/>
      <c r="B194" s="17"/>
      <c r="C194" s="17"/>
      <c r="D194" s="18"/>
      <c r="E194" s="17"/>
      <c r="F194" s="25" t="str">
        <f t="shared" si="5"/>
        <v/>
      </c>
    </row>
    <row r="195" spans="1:6" x14ac:dyDescent="0.3">
      <c r="A195" s="24"/>
      <c r="B195" s="17"/>
      <c r="C195" s="17"/>
      <c r="D195" s="18"/>
      <c r="E195" s="17"/>
      <c r="F195" s="25" t="str">
        <f t="shared" si="5"/>
        <v/>
      </c>
    </row>
    <row r="196" spans="1:6" x14ac:dyDescent="0.3">
      <c r="A196" s="24"/>
      <c r="B196" s="17"/>
      <c r="C196" s="17"/>
      <c r="D196" s="18"/>
      <c r="E196" s="17"/>
      <c r="F196" s="25" t="str">
        <f t="shared" ref="F196:F203" si="6">IF($A196="","",DATE(YEAR($A196),MONTH($A196),1))</f>
        <v/>
      </c>
    </row>
    <row r="197" spans="1:6" x14ac:dyDescent="0.3">
      <c r="A197" s="24"/>
      <c r="B197" s="17"/>
      <c r="C197" s="17"/>
      <c r="D197" s="18"/>
      <c r="E197" s="17"/>
      <c r="F197" s="25" t="str">
        <f t="shared" si="6"/>
        <v/>
      </c>
    </row>
    <row r="198" spans="1:6" x14ac:dyDescent="0.3">
      <c r="A198" s="24"/>
      <c r="B198" s="17"/>
      <c r="C198" s="17"/>
      <c r="D198" s="18"/>
      <c r="E198" s="17"/>
      <c r="F198" s="25" t="str">
        <f t="shared" si="6"/>
        <v/>
      </c>
    </row>
    <row r="199" spans="1:6" x14ac:dyDescent="0.3">
      <c r="A199" s="24"/>
      <c r="B199" s="17"/>
      <c r="C199" s="17"/>
      <c r="D199" s="18"/>
      <c r="E199" s="17"/>
      <c r="F199" s="25" t="str">
        <f t="shared" si="6"/>
        <v/>
      </c>
    </row>
    <row r="200" spans="1:6" x14ac:dyDescent="0.3">
      <c r="A200" s="24"/>
      <c r="B200" s="17"/>
      <c r="C200" s="17"/>
      <c r="D200" s="18"/>
      <c r="E200" s="17"/>
      <c r="F200" s="25" t="str">
        <f t="shared" si="6"/>
        <v/>
      </c>
    </row>
    <row r="201" spans="1:6" x14ac:dyDescent="0.3">
      <c r="A201" s="24"/>
      <c r="B201" s="17"/>
      <c r="C201" s="17"/>
      <c r="D201" s="18"/>
      <c r="E201" s="17"/>
      <c r="F201" s="25" t="str">
        <f t="shared" si="6"/>
        <v/>
      </c>
    </row>
    <row r="202" spans="1:6" x14ac:dyDescent="0.3">
      <c r="A202" s="24"/>
      <c r="B202" s="17"/>
      <c r="C202" s="17"/>
      <c r="D202" s="18"/>
      <c r="E202" s="17"/>
      <c r="F202" s="25" t="str">
        <f t="shared" si="6"/>
        <v/>
      </c>
    </row>
    <row r="203" spans="1:6" x14ac:dyDescent="0.3">
      <c r="A203" s="24"/>
      <c r="B203" s="17"/>
      <c r="C203" s="17"/>
      <c r="D203" s="18"/>
      <c r="E203" s="17"/>
      <c r="F203" s="25" t="str">
        <f t="shared" si="6"/>
        <v/>
      </c>
    </row>
  </sheetData>
  <pageMargins left="0.4" right="0.4" top="1" bottom="1" header="0.5" footer="0.5"/>
  <pageSetup paperSize="9" fitToHeight="0"/>
  <headerFooter>
    <oddFooter>&amp;C&amp;8 Toolkit by GroupChatOn  ·  toolkit.groupchaton.com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B2777"/>
    <pageSetUpPr fitToPage="1"/>
  </sheetPr>
  <dimension ref="A1:G1003"/>
  <sheetViews>
    <sheetView showGridLines="0" workbookViewId="0">
      <pane ySplit="3" topLeftCell="A4" activePane="bottomLeft" state="frozen"/>
      <selection pane="bottomLeft"/>
    </sheetView>
  </sheetViews>
  <sheetFormatPr defaultRowHeight="14.4" x14ac:dyDescent="0.3"/>
  <cols>
    <col min="1" max="1" width="13" customWidth="1"/>
    <col min="2" max="2" width="28" customWidth="1"/>
    <col min="3" max="3" width="34" customWidth="1"/>
    <col min="4" max="4" width="14" customWidth="1"/>
    <col min="5" max="5" width="16" customWidth="1"/>
    <col min="6" max="7" width="12" customWidth="1"/>
  </cols>
  <sheetData>
    <row r="1" spans="1:7" ht="25.95" customHeight="1" x14ac:dyDescent="0.4">
      <c r="A1" s="1" t="s">
        <v>75</v>
      </c>
    </row>
    <row r="2" spans="1:7" x14ac:dyDescent="0.3">
      <c r="A2" s="2" t="s">
        <v>34</v>
      </c>
    </row>
    <row r="3" spans="1:7" ht="31.95" customHeight="1" x14ac:dyDescent="0.3">
      <c r="A3" s="16" t="s">
        <v>61</v>
      </c>
      <c r="B3" s="16" t="s">
        <v>35</v>
      </c>
      <c r="C3" s="16" t="s">
        <v>76</v>
      </c>
      <c r="D3" s="16" t="s">
        <v>64</v>
      </c>
      <c r="E3" s="16" t="s">
        <v>77</v>
      </c>
      <c r="F3" s="16" t="s">
        <v>66</v>
      </c>
      <c r="G3" s="16" t="s">
        <v>36</v>
      </c>
    </row>
    <row r="4" spans="1:7" x14ac:dyDescent="0.3">
      <c r="A4" s="24">
        <v>46296</v>
      </c>
      <c r="B4" s="17" t="s">
        <v>38</v>
      </c>
      <c r="C4" s="17" t="s">
        <v>78</v>
      </c>
      <c r="D4" s="18">
        <v>18000</v>
      </c>
      <c r="E4" s="17" t="s">
        <v>79</v>
      </c>
      <c r="F4" s="25">
        <f t="shared" ref="F4:F67" si="0">IF($A4="","",DATE(YEAR($A4),MONTH($A4),1))</f>
        <v>46296</v>
      </c>
      <c r="G4" s="26" t="str">
        <f>IF($B4="","",IFERROR(INDEX(Budget!$B$4:$B$53,MATCH($B4,Budget!$A$4:$A$53,0)),"Unplanned"))</f>
        <v>Fixed</v>
      </c>
    </row>
    <row r="5" spans="1:7" x14ac:dyDescent="0.3">
      <c r="A5" s="24">
        <v>46296</v>
      </c>
      <c r="B5" s="17" t="s">
        <v>57</v>
      </c>
      <c r="C5" s="17" t="s">
        <v>80</v>
      </c>
      <c r="D5" s="18">
        <v>15000</v>
      </c>
      <c r="E5" s="17" t="s">
        <v>79</v>
      </c>
      <c r="F5" s="25">
        <f t="shared" si="0"/>
        <v>46296</v>
      </c>
      <c r="G5" s="26" t="str">
        <f>IF($B5="","",IFERROR(INDEX(Budget!$B$4:$B$53,MATCH($B5,Budget!$A$4:$A$53,0)),"Unplanned"))</f>
        <v>Savings</v>
      </c>
    </row>
    <row r="6" spans="1:7" x14ac:dyDescent="0.3">
      <c r="A6" s="24">
        <v>46297</v>
      </c>
      <c r="B6" s="17" t="s">
        <v>48</v>
      </c>
      <c r="C6" s="17" t="s">
        <v>81</v>
      </c>
      <c r="D6" s="18">
        <v>11500</v>
      </c>
      <c r="E6" s="17" t="s">
        <v>82</v>
      </c>
      <c r="F6" s="25">
        <f t="shared" si="0"/>
        <v>46296</v>
      </c>
      <c r="G6" s="26" t="str">
        <f>IF($B6="","",IFERROR(INDEX(Budget!$B$4:$B$53,MATCH($B6,Budget!$A$4:$A$53,0)),"Unplanned"))</f>
        <v>Fixed</v>
      </c>
    </row>
    <row r="7" spans="1:7" x14ac:dyDescent="0.3">
      <c r="A7" s="24">
        <v>46298</v>
      </c>
      <c r="B7" s="17" t="s">
        <v>44</v>
      </c>
      <c r="C7" s="17" t="s">
        <v>83</v>
      </c>
      <c r="D7" s="18">
        <v>6400</v>
      </c>
      <c r="E7" s="17" t="s">
        <v>82</v>
      </c>
      <c r="F7" s="25">
        <f t="shared" si="0"/>
        <v>46296</v>
      </c>
      <c r="G7" s="26" t="str">
        <f>IF($B7="","",IFERROR(INDEX(Budget!$B$4:$B$53,MATCH($B7,Budget!$A$4:$A$53,0)),"Unplanned"))</f>
        <v>Variable</v>
      </c>
    </row>
    <row r="8" spans="1:7" x14ac:dyDescent="0.3">
      <c r="A8" s="24">
        <v>46300</v>
      </c>
      <c r="B8" s="17" t="s">
        <v>46</v>
      </c>
      <c r="C8" s="17" t="s">
        <v>84</v>
      </c>
      <c r="D8" s="18">
        <v>2500</v>
      </c>
      <c r="E8" s="17" t="s">
        <v>82</v>
      </c>
      <c r="F8" s="25">
        <f t="shared" si="0"/>
        <v>46296</v>
      </c>
      <c r="G8" s="26" t="str">
        <f>IF($B8="","",IFERROR(INDEX(Budget!$B$4:$B$53,MATCH($B8,Budget!$A$4:$A$53,0)),"Unplanned"))</f>
        <v>Fixed</v>
      </c>
    </row>
    <row r="9" spans="1:7" x14ac:dyDescent="0.3">
      <c r="A9" s="24">
        <v>46302</v>
      </c>
      <c r="B9" s="17" t="s">
        <v>43</v>
      </c>
      <c r="C9" s="17" t="s">
        <v>85</v>
      </c>
      <c r="D9" s="18">
        <v>1497</v>
      </c>
      <c r="E9" s="17" t="s">
        <v>86</v>
      </c>
      <c r="F9" s="25">
        <f t="shared" si="0"/>
        <v>46296</v>
      </c>
      <c r="G9" s="26" t="str">
        <f>IF($B9="","",IFERROR(INDEX(Budget!$B$4:$B$53,MATCH($B9,Budget!$A$4:$A$53,0)),"Unplanned"))</f>
        <v>Fixed</v>
      </c>
    </row>
    <row r="10" spans="1:7" x14ac:dyDescent="0.3">
      <c r="A10" s="24">
        <v>46304</v>
      </c>
      <c r="B10" s="17" t="s">
        <v>47</v>
      </c>
      <c r="C10" s="17" t="s">
        <v>87</v>
      </c>
      <c r="D10" s="18">
        <v>2200</v>
      </c>
      <c r="E10" s="17" t="s">
        <v>86</v>
      </c>
      <c r="F10" s="25">
        <f t="shared" si="0"/>
        <v>46296</v>
      </c>
      <c r="G10" s="26" t="str">
        <f>IF($B10="","",IFERROR(INDEX(Budget!$B$4:$B$53,MATCH($B10,Budget!$A$4:$A$53,0)),"Unplanned"))</f>
        <v>Variable</v>
      </c>
    </row>
    <row r="11" spans="1:7" x14ac:dyDescent="0.3">
      <c r="A11" s="24">
        <v>46305</v>
      </c>
      <c r="B11" s="17" t="s">
        <v>45</v>
      </c>
      <c r="C11" s="17" t="s">
        <v>88</v>
      </c>
      <c r="D11" s="18">
        <v>1450</v>
      </c>
      <c r="E11" s="17" t="s">
        <v>89</v>
      </c>
      <c r="F11" s="25">
        <f t="shared" si="0"/>
        <v>46296</v>
      </c>
      <c r="G11" s="26" t="str">
        <f>IF($B11="","",IFERROR(INDEX(Budget!$B$4:$B$53,MATCH($B11,Budget!$A$4:$A$53,0)),"Unplanned"))</f>
        <v>Variable</v>
      </c>
    </row>
    <row r="12" spans="1:7" x14ac:dyDescent="0.3">
      <c r="A12" s="24">
        <v>46307</v>
      </c>
      <c r="B12" s="17" t="s">
        <v>40</v>
      </c>
      <c r="C12" s="17" t="s">
        <v>90</v>
      </c>
      <c r="D12" s="18">
        <v>2650</v>
      </c>
      <c r="E12" s="17" t="s">
        <v>82</v>
      </c>
      <c r="F12" s="25">
        <f t="shared" si="0"/>
        <v>46296</v>
      </c>
      <c r="G12" s="26" t="str">
        <f>IF($B12="","",IFERROR(INDEX(Budget!$B$4:$B$53,MATCH($B12,Budget!$A$4:$A$53,0)),"Unplanned"))</f>
        <v>Variable</v>
      </c>
    </row>
    <row r="13" spans="1:7" x14ac:dyDescent="0.3">
      <c r="A13" s="24">
        <v>46309</v>
      </c>
      <c r="B13" s="17" t="s">
        <v>51</v>
      </c>
      <c r="C13" s="17" t="s">
        <v>91</v>
      </c>
      <c r="D13" s="18">
        <v>2350</v>
      </c>
      <c r="E13" s="17" t="s">
        <v>86</v>
      </c>
      <c r="F13" s="25">
        <f t="shared" si="0"/>
        <v>46296</v>
      </c>
      <c r="G13" s="26" t="str">
        <f>IF($B13="","",IFERROR(INDEX(Budget!$B$4:$B$53,MATCH($B13,Budget!$A$4:$A$53,0)),"Unplanned"))</f>
        <v>Variable</v>
      </c>
    </row>
    <row r="14" spans="1:7" x14ac:dyDescent="0.3">
      <c r="A14" s="24">
        <v>46311</v>
      </c>
      <c r="B14" s="17" t="s">
        <v>50</v>
      </c>
      <c r="C14" s="17" t="s">
        <v>92</v>
      </c>
      <c r="D14" s="18">
        <v>1180</v>
      </c>
      <c r="E14" s="17" t="s">
        <v>82</v>
      </c>
      <c r="F14" s="25">
        <f t="shared" si="0"/>
        <v>46296</v>
      </c>
      <c r="G14" s="26" t="str">
        <f>IF($B14="","",IFERROR(INDEX(Budget!$B$4:$B$53,MATCH($B14,Budget!$A$4:$A$53,0)),"Unplanned"))</f>
        <v>Variable</v>
      </c>
    </row>
    <row r="15" spans="1:7" x14ac:dyDescent="0.3">
      <c r="A15" s="24">
        <v>46313</v>
      </c>
      <c r="B15" s="17" t="s">
        <v>44</v>
      </c>
      <c r="C15" s="17" t="s">
        <v>93</v>
      </c>
      <c r="D15" s="18">
        <v>1900</v>
      </c>
      <c r="E15" s="17" t="s">
        <v>82</v>
      </c>
      <c r="F15" s="25">
        <f t="shared" si="0"/>
        <v>46296</v>
      </c>
      <c r="G15" s="26" t="str">
        <f>IF($B15="","",IFERROR(INDEX(Budget!$B$4:$B$53,MATCH($B15,Budget!$A$4:$A$53,0)),"Unplanned"))</f>
        <v>Variable</v>
      </c>
    </row>
    <row r="16" spans="1:7" x14ac:dyDescent="0.3">
      <c r="A16" s="24">
        <v>46315</v>
      </c>
      <c r="B16" s="17" t="s">
        <v>49</v>
      </c>
      <c r="C16" s="17" t="s">
        <v>94</v>
      </c>
      <c r="D16" s="18">
        <v>3500</v>
      </c>
      <c r="E16" s="17" t="s">
        <v>95</v>
      </c>
      <c r="F16" s="25">
        <f t="shared" si="0"/>
        <v>46296</v>
      </c>
      <c r="G16" s="26" t="str">
        <f>IF($B16="","",IFERROR(INDEX(Budget!$B$4:$B$53,MATCH($B16,Budget!$A$4:$A$53,0)),"Unplanned"))</f>
        <v>Fixed</v>
      </c>
    </row>
    <row r="17" spans="1:7" x14ac:dyDescent="0.3">
      <c r="A17" s="24">
        <v>46317</v>
      </c>
      <c r="B17" s="17" t="s">
        <v>51</v>
      </c>
      <c r="C17" s="17" t="s">
        <v>96</v>
      </c>
      <c r="D17" s="18">
        <v>1250</v>
      </c>
      <c r="E17" s="17" t="s">
        <v>82</v>
      </c>
      <c r="F17" s="25">
        <f t="shared" si="0"/>
        <v>46296</v>
      </c>
      <c r="G17" s="26" t="str">
        <f>IF($B17="","",IFERROR(INDEX(Budget!$B$4:$B$53,MATCH($B17,Budget!$A$4:$A$53,0)),"Unplanned"))</f>
        <v>Variable</v>
      </c>
    </row>
    <row r="18" spans="1:7" x14ac:dyDescent="0.3">
      <c r="A18" s="24">
        <v>46319</v>
      </c>
      <c r="B18" s="17" t="s">
        <v>53</v>
      </c>
      <c r="C18" s="17" t="s">
        <v>97</v>
      </c>
      <c r="D18" s="18">
        <v>3100</v>
      </c>
      <c r="E18" s="17" t="s">
        <v>89</v>
      </c>
      <c r="F18" s="25">
        <f t="shared" si="0"/>
        <v>46296</v>
      </c>
      <c r="G18" s="26" t="str">
        <f>IF($B18="","",IFERROR(INDEX(Budget!$B$4:$B$53,MATCH($B18,Budget!$A$4:$A$53,0)),"Unplanned"))</f>
        <v>Variable</v>
      </c>
    </row>
    <row r="19" spans="1:7" x14ac:dyDescent="0.3">
      <c r="A19" s="24">
        <v>46321</v>
      </c>
      <c r="B19" s="17" t="s">
        <v>55</v>
      </c>
      <c r="C19" s="17" t="s">
        <v>98</v>
      </c>
      <c r="D19" s="18">
        <v>5000</v>
      </c>
      <c r="E19" s="17" t="s">
        <v>95</v>
      </c>
      <c r="F19" s="25">
        <f t="shared" si="0"/>
        <v>46296</v>
      </c>
      <c r="G19" s="26" t="str">
        <f>IF($B19="","",IFERROR(INDEX(Budget!$B$4:$B$53,MATCH($B19,Budget!$A$4:$A$53,0)),"Unplanned"))</f>
        <v>Savings</v>
      </c>
    </row>
    <row r="20" spans="1:7" x14ac:dyDescent="0.3">
      <c r="A20" s="24">
        <v>46322</v>
      </c>
      <c r="B20" s="17" t="s">
        <v>52</v>
      </c>
      <c r="C20" s="17" t="s">
        <v>99</v>
      </c>
      <c r="D20" s="18">
        <v>900</v>
      </c>
      <c r="E20" s="17" t="s">
        <v>82</v>
      </c>
      <c r="F20" s="25">
        <f t="shared" si="0"/>
        <v>46296</v>
      </c>
      <c r="G20" s="26" t="str">
        <f>IF($B20="","",IFERROR(INDEX(Budget!$B$4:$B$53,MATCH($B20,Budget!$A$4:$A$53,0)),"Unplanned"))</f>
        <v>Variable</v>
      </c>
    </row>
    <row r="21" spans="1:7" x14ac:dyDescent="0.3">
      <c r="A21" s="24">
        <v>46323</v>
      </c>
      <c r="B21" s="17" t="s">
        <v>100</v>
      </c>
      <c r="C21" s="17" t="s">
        <v>101</v>
      </c>
      <c r="D21" s="18">
        <v>4200</v>
      </c>
      <c r="E21" s="17" t="s">
        <v>86</v>
      </c>
      <c r="F21" s="25">
        <f t="shared" si="0"/>
        <v>46296</v>
      </c>
      <c r="G21" s="26" t="str">
        <f>IF($B21="","",IFERROR(INDEX(Budget!$B$4:$B$53,MATCH($B21,Budget!$A$4:$A$53,0)),"Unplanned"))</f>
        <v>Unplanned</v>
      </c>
    </row>
    <row r="22" spans="1:7" x14ac:dyDescent="0.3">
      <c r="A22" s="24">
        <v>46327</v>
      </c>
      <c r="B22" s="17" t="s">
        <v>38</v>
      </c>
      <c r="C22" s="17" t="s">
        <v>78</v>
      </c>
      <c r="D22" s="18">
        <v>18000</v>
      </c>
      <c r="E22" s="17" t="s">
        <v>79</v>
      </c>
      <c r="F22" s="25">
        <f t="shared" si="0"/>
        <v>46327</v>
      </c>
      <c r="G22" s="26" t="str">
        <f>IF($B22="","",IFERROR(INDEX(Budget!$B$4:$B$53,MATCH($B22,Budget!$A$4:$A$53,0)),"Unplanned"))</f>
        <v>Fixed</v>
      </c>
    </row>
    <row r="23" spans="1:7" x14ac:dyDescent="0.3">
      <c r="A23" s="24">
        <v>46327</v>
      </c>
      <c r="B23" s="17" t="s">
        <v>57</v>
      </c>
      <c r="C23" s="17" t="s">
        <v>80</v>
      </c>
      <c r="D23" s="18">
        <v>15000</v>
      </c>
      <c r="E23" s="17" t="s">
        <v>79</v>
      </c>
      <c r="F23" s="25">
        <f t="shared" si="0"/>
        <v>46327</v>
      </c>
      <c r="G23" s="26" t="str">
        <f>IF($B23="","",IFERROR(INDEX(Budget!$B$4:$B$53,MATCH($B23,Budget!$A$4:$A$53,0)),"Unplanned"))</f>
        <v>Savings</v>
      </c>
    </row>
    <row r="24" spans="1:7" x14ac:dyDescent="0.3">
      <c r="A24" s="24">
        <v>46328</v>
      </c>
      <c r="B24" s="17" t="s">
        <v>48</v>
      </c>
      <c r="C24" s="17" t="s">
        <v>81</v>
      </c>
      <c r="D24" s="18">
        <v>11500</v>
      </c>
      <c r="E24" s="17" t="s">
        <v>82</v>
      </c>
      <c r="F24" s="25">
        <f t="shared" si="0"/>
        <v>46327</v>
      </c>
      <c r="G24" s="26" t="str">
        <f>IF($B24="","",IFERROR(INDEX(Budget!$B$4:$B$53,MATCH($B24,Budget!$A$4:$A$53,0)),"Unplanned"))</f>
        <v>Fixed</v>
      </c>
    </row>
    <row r="25" spans="1:7" x14ac:dyDescent="0.3">
      <c r="A25" s="24">
        <v>46329</v>
      </c>
      <c r="B25" s="17" t="s">
        <v>44</v>
      </c>
      <c r="C25" s="17" t="s">
        <v>83</v>
      </c>
      <c r="D25" s="18">
        <v>6400</v>
      </c>
      <c r="E25" s="17" t="s">
        <v>82</v>
      </c>
      <c r="F25" s="25">
        <f t="shared" si="0"/>
        <v>46327</v>
      </c>
      <c r="G25" s="26" t="str">
        <f>IF($B25="","",IFERROR(INDEX(Budget!$B$4:$B$53,MATCH($B25,Budget!$A$4:$A$53,0)),"Unplanned"))</f>
        <v>Variable</v>
      </c>
    </row>
    <row r="26" spans="1:7" x14ac:dyDescent="0.3">
      <c r="A26" s="24">
        <v>46331</v>
      </c>
      <c r="B26" s="17" t="s">
        <v>46</v>
      </c>
      <c r="C26" s="17" t="s">
        <v>84</v>
      </c>
      <c r="D26" s="18">
        <v>2500</v>
      </c>
      <c r="E26" s="17" t="s">
        <v>82</v>
      </c>
      <c r="F26" s="25">
        <f t="shared" si="0"/>
        <v>46327</v>
      </c>
      <c r="G26" s="26" t="str">
        <f>IF($B26="","",IFERROR(INDEX(Budget!$B$4:$B$53,MATCH($B26,Budget!$A$4:$A$53,0)),"Unplanned"))</f>
        <v>Fixed</v>
      </c>
    </row>
    <row r="27" spans="1:7" x14ac:dyDescent="0.3">
      <c r="A27" s="24">
        <v>46333</v>
      </c>
      <c r="B27" s="17" t="s">
        <v>43</v>
      </c>
      <c r="C27" s="17" t="s">
        <v>85</v>
      </c>
      <c r="D27" s="18">
        <v>1497</v>
      </c>
      <c r="E27" s="17" t="s">
        <v>86</v>
      </c>
      <c r="F27" s="25">
        <f t="shared" si="0"/>
        <v>46327</v>
      </c>
      <c r="G27" s="26" t="str">
        <f>IF($B27="","",IFERROR(INDEX(Budget!$B$4:$B$53,MATCH($B27,Budget!$A$4:$A$53,0)),"Unplanned"))</f>
        <v>Fixed</v>
      </c>
    </row>
    <row r="28" spans="1:7" x14ac:dyDescent="0.3">
      <c r="A28" s="24">
        <v>46335</v>
      </c>
      <c r="B28" s="17" t="s">
        <v>47</v>
      </c>
      <c r="C28" s="17" t="s">
        <v>87</v>
      </c>
      <c r="D28" s="18">
        <v>2200</v>
      </c>
      <c r="E28" s="17" t="s">
        <v>86</v>
      </c>
      <c r="F28" s="25">
        <f t="shared" si="0"/>
        <v>46327</v>
      </c>
      <c r="G28" s="26" t="str">
        <f>IF($B28="","",IFERROR(INDEX(Budget!$B$4:$B$53,MATCH($B28,Budget!$A$4:$A$53,0)),"Unplanned"))</f>
        <v>Variable</v>
      </c>
    </row>
    <row r="29" spans="1:7" x14ac:dyDescent="0.3">
      <c r="A29" s="24">
        <v>46336</v>
      </c>
      <c r="B29" s="17" t="s">
        <v>45</v>
      </c>
      <c r="C29" s="17" t="s">
        <v>88</v>
      </c>
      <c r="D29" s="18">
        <v>1450</v>
      </c>
      <c r="E29" s="17" t="s">
        <v>89</v>
      </c>
      <c r="F29" s="25">
        <f t="shared" si="0"/>
        <v>46327</v>
      </c>
      <c r="G29" s="26" t="str">
        <f>IF($B29="","",IFERROR(INDEX(Budget!$B$4:$B$53,MATCH($B29,Budget!$A$4:$A$53,0)),"Unplanned"))</f>
        <v>Variable</v>
      </c>
    </row>
    <row r="30" spans="1:7" x14ac:dyDescent="0.3">
      <c r="A30" s="24">
        <v>46338</v>
      </c>
      <c r="B30" s="17" t="s">
        <v>40</v>
      </c>
      <c r="C30" s="17" t="s">
        <v>90</v>
      </c>
      <c r="D30" s="18">
        <v>2650</v>
      </c>
      <c r="E30" s="17" t="s">
        <v>82</v>
      </c>
      <c r="F30" s="25">
        <f t="shared" si="0"/>
        <v>46327</v>
      </c>
      <c r="G30" s="26" t="str">
        <f>IF($B30="","",IFERROR(INDEX(Budget!$B$4:$B$53,MATCH($B30,Budget!$A$4:$A$53,0)),"Unplanned"))</f>
        <v>Variable</v>
      </c>
    </row>
    <row r="31" spans="1:7" x14ac:dyDescent="0.3">
      <c r="A31" s="24">
        <v>46340</v>
      </c>
      <c r="B31" s="17" t="s">
        <v>51</v>
      </c>
      <c r="C31" s="17" t="s">
        <v>91</v>
      </c>
      <c r="D31" s="18">
        <v>2350</v>
      </c>
      <c r="E31" s="17" t="s">
        <v>86</v>
      </c>
      <c r="F31" s="25">
        <f t="shared" si="0"/>
        <v>46327</v>
      </c>
      <c r="G31" s="26" t="str">
        <f>IF($B31="","",IFERROR(INDEX(Budget!$B$4:$B$53,MATCH($B31,Budget!$A$4:$A$53,0)),"Unplanned"))</f>
        <v>Variable</v>
      </c>
    </row>
    <row r="32" spans="1:7" x14ac:dyDescent="0.3">
      <c r="A32" s="24">
        <v>46342</v>
      </c>
      <c r="B32" s="17" t="s">
        <v>50</v>
      </c>
      <c r="C32" s="17" t="s">
        <v>92</v>
      </c>
      <c r="D32" s="18">
        <v>1180</v>
      </c>
      <c r="E32" s="17" t="s">
        <v>82</v>
      </c>
      <c r="F32" s="25">
        <f t="shared" si="0"/>
        <v>46327</v>
      </c>
      <c r="G32" s="26" t="str">
        <f>IF($B32="","",IFERROR(INDEX(Budget!$B$4:$B$53,MATCH($B32,Budget!$A$4:$A$53,0)),"Unplanned"))</f>
        <v>Variable</v>
      </c>
    </row>
    <row r="33" spans="1:7" x14ac:dyDescent="0.3">
      <c r="A33" s="24">
        <v>46344</v>
      </c>
      <c r="B33" s="17" t="s">
        <v>44</v>
      </c>
      <c r="C33" s="17" t="s">
        <v>93</v>
      </c>
      <c r="D33" s="18">
        <v>1900</v>
      </c>
      <c r="E33" s="17" t="s">
        <v>82</v>
      </c>
      <c r="F33" s="25">
        <f t="shared" si="0"/>
        <v>46327</v>
      </c>
      <c r="G33" s="26" t="str">
        <f>IF($B33="","",IFERROR(INDEX(Budget!$B$4:$B$53,MATCH($B33,Budget!$A$4:$A$53,0)),"Unplanned"))</f>
        <v>Variable</v>
      </c>
    </row>
    <row r="34" spans="1:7" x14ac:dyDescent="0.3">
      <c r="A34" s="24">
        <v>46346</v>
      </c>
      <c r="B34" s="17" t="s">
        <v>49</v>
      </c>
      <c r="C34" s="17" t="s">
        <v>94</v>
      </c>
      <c r="D34" s="18">
        <v>3500</v>
      </c>
      <c r="E34" s="17" t="s">
        <v>95</v>
      </c>
      <c r="F34" s="25">
        <f t="shared" si="0"/>
        <v>46327</v>
      </c>
      <c r="G34" s="26" t="str">
        <f>IF($B34="","",IFERROR(INDEX(Budget!$B$4:$B$53,MATCH($B34,Budget!$A$4:$A$53,0)),"Unplanned"))</f>
        <v>Fixed</v>
      </c>
    </row>
    <row r="35" spans="1:7" x14ac:dyDescent="0.3">
      <c r="A35" s="24">
        <v>46348</v>
      </c>
      <c r="B35" s="17" t="s">
        <v>51</v>
      </c>
      <c r="C35" s="17" t="s">
        <v>96</v>
      </c>
      <c r="D35" s="18">
        <v>1250</v>
      </c>
      <c r="E35" s="17" t="s">
        <v>82</v>
      </c>
      <c r="F35" s="25">
        <f t="shared" si="0"/>
        <v>46327</v>
      </c>
      <c r="G35" s="26" t="str">
        <f>IF($B35="","",IFERROR(INDEX(Budget!$B$4:$B$53,MATCH($B35,Budget!$A$4:$A$53,0)),"Unplanned"))</f>
        <v>Variable</v>
      </c>
    </row>
    <row r="36" spans="1:7" x14ac:dyDescent="0.3">
      <c r="A36" s="24">
        <v>46350</v>
      </c>
      <c r="B36" s="17" t="s">
        <v>53</v>
      </c>
      <c r="C36" s="17" t="s">
        <v>97</v>
      </c>
      <c r="D36" s="18">
        <v>3100</v>
      </c>
      <c r="E36" s="17" t="s">
        <v>89</v>
      </c>
      <c r="F36" s="25">
        <f t="shared" si="0"/>
        <v>46327</v>
      </c>
      <c r="G36" s="26" t="str">
        <f>IF($B36="","",IFERROR(INDEX(Budget!$B$4:$B$53,MATCH($B36,Budget!$A$4:$A$53,0)),"Unplanned"))</f>
        <v>Variable</v>
      </c>
    </row>
    <row r="37" spans="1:7" x14ac:dyDescent="0.3">
      <c r="A37" s="24">
        <v>46352</v>
      </c>
      <c r="B37" s="17" t="s">
        <v>55</v>
      </c>
      <c r="C37" s="17" t="s">
        <v>98</v>
      </c>
      <c r="D37" s="18">
        <v>5000</v>
      </c>
      <c r="E37" s="17" t="s">
        <v>95</v>
      </c>
      <c r="F37" s="25">
        <f t="shared" si="0"/>
        <v>46327</v>
      </c>
      <c r="G37" s="26" t="str">
        <f>IF($B37="","",IFERROR(INDEX(Budget!$B$4:$B$53,MATCH($B37,Budget!$A$4:$A$53,0)),"Unplanned"))</f>
        <v>Savings</v>
      </c>
    </row>
    <row r="38" spans="1:7" x14ac:dyDescent="0.3">
      <c r="A38" s="24">
        <v>46353</v>
      </c>
      <c r="B38" s="17" t="s">
        <v>52</v>
      </c>
      <c r="C38" s="17" t="s">
        <v>99</v>
      </c>
      <c r="D38" s="18">
        <v>900</v>
      </c>
      <c r="E38" s="17" t="s">
        <v>82</v>
      </c>
      <c r="F38" s="25">
        <f t="shared" si="0"/>
        <v>46327</v>
      </c>
      <c r="G38" s="26" t="str">
        <f>IF($B38="","",IFERROR(INDEX(Budget!$B$4:$B$53,MATCH($B38,Budget!$A$4:$A$53,0)),"Unplanned"))</f>
        <v>Variable</v>
      </c>
    </row>
    <row r="39" spans="1:7" x14ac:dyDescent="0.3">
      <c r="A39" s="24">
        <v>46354</v>
      </c>
      <c r="B39" s="17" t="s">
        <v>100</v>
      </c>
      <c r="C39" s="17" t="s">
        <v>101</v>
      </c>
      <c r="D39" s="18">
        <v>4200</v>
      </c>
      <c r="E39" s="17" t="s">
        <v>86</v>
      </c>
      <c r="F39" s="25">
        <f t="shared" si="0"/>
        <v>46327</v>
      </c>
      <c r="G39" s="26" t="str">
        <f>IF($B39="","",IFERROR(INDEX(Budget!$B$4:$B$53,MATCH($B39,Budget!$A$4:$A$53,0)),"Unplanned"))</f>
        <v>Unplanned</v>
      </c>
    </row>
    <row r="40" spans="1:7" x14ac:dyDescent="0.3">
      <c r="A40" s="24"/>
      <c r="B40" s="17"/>
      <c r="C40" s="17"/>
      <c r="D40" s="18"/>
      <c r="E40" s="17"/>
      <c r="F40" s="25" t="str">
        <f t="shared" si="0"/>
        <v/>
      </c>
      <c r="G40" s="26" t="str">
        <f>IF($B40="","",IFERROR(INDEX(Budget!$B$4:$B$53,MATCH($B40,Budget!$A$4:$A$53,0)),"Unplanned"))</f>
        <v/>
      </c>
    </row>
    <row r="41" spans="1:7" x14ac:dyDescent="0.3">
      <c r="A41" s="24"/>
      <c r="B41" s="17"/>
      <c r="C41" s="17"/>
      <c r="D41" s="18"/>
      <c r="E41" s="17"/>
      <c r="F41" s="25" t="str">
        <f t="shared" si="0"/>
        <v/>
      </c>
      <c r="G41" s="26" t="str">
        <f>IF($B41="","",IFERROR(INDEX(Budget!$B$4:$B$53,MATCH($B41,Budget!$A$4:$A$53,0)),"Unplanned"))</f>
        <v/>
      </c>
    </row>
    <row r="42" spans="1:7" x14ac:dyDescent="0.3">
      <c r="A42" s="24"/>
      <c r="B42" s="17"/>
      <c r="C42" s="17"/>
      <c r="D42" s="18"/>
      <c r="E42" s="17"/>
      <c r="F42" s="25" t="str">
        <f t="shared" si="0"/>
        <v/>
      </c>
      <c r="G42" s="26" t="str">
        <f>IF($B42="","",IFERROR(INDEX(Budget!$B$4:$B$53,MATCH($B42,Budget!$A$4:$A$53,0)),"Unplanned"))</f>
        <v/>
      </c>
    </row>
    <row r="43" spans="1:7" x14ac:dyDescent="0.3">
      <c r="A43" s="24"/>
      <c r="B43" s="17"/>
      <c r="C43" s="17"/>
      <c r="D43" s="18"/>
      <c r="E43" s="17"/>
      <c r="F43" s="25" t="str">
        <f t="shared" si="0"/>
        <v/>
      </c>
      <c r="G43" s="26" t="str">
        <f>IF($B43="","",IFERROR(INDEX(Budget!$B$4:$B$53,MATCH($B43,Budget!$A$4:$A$53,0)),"Unplanned"))</f>
        <v/>
      </c>
    </row>
    <row r="44" spans="1:7" x14ac:dyDescent="0.3">
      <c r="A44" s="24"/>
      <c r="B44" s="17"/>
      <c r="C44" s="17"/>
      <c r="D44" s="18"/>
      <c r="E44" s="17"/>
      <c r="F44" s="25" t="str">
        <f t="shared" si="0"/>
        <v/>
      </c>
      <c r="G44" s="26" t="str">
        <f>IF($B44="","",IFERROR(INDEX(Budget!$B$4:$B$53,MATCH($B44,Budget!$A$4:$A$53,0)),"Unplanned"))</f>
        <v/>
      </c>
    </row>
    <row r="45" spans="1:7" x14ac:dyDescent="0.3">
      <c r="A45" s="24"/>
      <c r="B45" s="17"/>
      <c r="C45" s="17"/>
      <c r="D45" s="18"/>
      <c r="E45" s="17"/>
      <c r="F45" s="25" t="str">
        <f t="shared" si="0"/>
        <v/>
      </c>
      <c r="G45" s="26" t="str">
        <f>IF($B45="","",IFERROR(INDEX(Budget!$B$4:$B$53,MATCH($B45,Budget!$A$4:$A$53,0)),"Unplanned"))</f>
        <v/>
      </c>
    </row>
    <row r="46" spans="1:7" x14ac:dyDescent="0.3">
      <c r="A46" s="24"/>
      <c r="B46" s="17"/>
      <c r="C46" s="17"/>
      <c r="D46" s="18"/>
      <c r="E46" s="17"/>
      <c r="F46" s="25" t="str">
        <f t="shared" si="0"/>
        <v/>
      </c>
      <c r="G46" s="26" t="str">
        <f>IF($B46="","",IFERROR(INDEX(Budget!$B$4:$B$53,MATCH($B46,Budget!$A$4:$A$53,0)),"Unplanned"))</f>
        <v/>
      </c>
    </row>
    <row r="47" spans="1:7" x14ac:dyDescent="0.3">
      <c r="A47" s="24"/>
      <c r="B47" s="17"/>
      <c r="C47" s="17"/>
      <c r="D47" s="18"/>
      <c r="E47" s="17"/>
      <c r="F47" s="25" t="str">
        <f t="shared" si="0"/>
        <v/>
      </c>
      <c r="G47" s="26" t="str">
        <f>IF($B47="","",IFERROR(INDEX(Budget!$B$4:$B$53,MATCH($B47,Budget!$A$4:$A$53,0)),"Unplanned"))</f>
        <v/>
      </c>
    </row>
    <row r="48" spans="1:7" x14ac:dyDescent="0.3">
      <c r="A48" s="24"/>
      <c r="B48" s="17"/>
      <c r="C48" s="17"/>
      <c r="D48" s="18"/>
      <c r="E48" s="17"/>
      <c r="F48" s="25" t="str">
        <f t="shared" si="0"/>
        <v/>
      </c>
      <c r="G48" s="26" t="str">
        <f>IF($B48="","",IFERROR(INDEX(Budget!$B$4:$B$53,MATCH($B48,Budget!$A$4:$A$53,0)),"Unplanned"))</f>
        <v/>
      </c>
    </row>
    <row r="49" spans="1:7" x14ac:dyDescent="0.3">
      <c r="A49" s="24"/>
      <c r="B49" s="17"/>
      <c r="C49" s="17"/>
      <c r="D49" s="18"/>
      <c r="E49" s="17"/>
      <c r="F49" s="25" t="str">
        <f t="shared" si="0"/>
        <v/>
      </c>
      <c r="G49" s="26" t="str">
        <f>IF($B49="","",IFERROR(INDEX(Budget!$B$4:$B$53,MATCH($B49,Budget!$A$4:$A$53,0)),"Unplanned"))</f>
        <v/>
      </c>
    </row>
    <row r="50" spans="1:7" x14ac:dyDescent="0.3">
      <c r="A50" s="24"/>
      <c r="B50" s="17"/>
      <c r="C50" s="17"/>
      <c r="D50" s="18"/>
      <c r="E50" s="17"/>
      <c r="F50" s="25" t="str">
        <f t="shared" si="0"/>
        <v/>
      </c>
      <c r="G50" s="26" t="str">
        <f>IF($B50="","",IFERROR(INDEX(Budget!$B$4:$B$53,MATCH($B50,Budget!$A$4:$A$53,0)),"Unplanned"))</f>
        <v/>
      </c>
    </row>
    <row r="51" spans="1:7" x14ac:dyDescent="0.3">
      <c r="A51" s="24"/>
      <c r="B51" s="17"/>
      <c r="C51" s="17"/>
      <c r="D51" s="18"/>
      <c r="E51" s="17"/>
      <c r="F51" s="25" t="str">
        <f t="shared" si="0"/>
        <v/>
      </c>
      <c r="G51" s="26" t="str">
        <f>IF($B51="","",IFERROR(INDEX(Budget!$B$4:$B$53,MATCH($B51,Budget!$A$4:$A$53,0)),"Unplanned"))</f>
        <v/>
      </c>
    </row>
    <row r="52" spans="1:7" x14ac:dyDescent="0.3">
      <c r="A52" s="24"/>
      <c r="B52" s="17"/>
      <c r="C52" s="17"/>
      <c r="D52" s="18"/>
      <c r="E52" s="17"/>
      <c r="F52" s="25" t="str">
        <f t="shared" si="0"/>
        <v/>
      </c>
      <c r="G52" s="26" t="str">
        <f>IF($B52="","",IFERROR(INDEX(Budget!$B$4:$B$53,MATCH($B52,Budget!$A$4:$A$53,0)),"Unplanned"))</f>
        <v/>
      </c>
    </row>
    <row r="53" spans="1:7" x14ac:dyDescent="0.3">
      <c r="A53" s="24"/>
      <c r="B53" s="17"/>
      <c r="C53" s="17"/>
      <c r="D53" s="18"/>
      <c r="E53" s="17"/>
      <c r="F53" s="25" t="str">
        <f t="shared" si="0"/>
        <v/>
      </c>
      <c r="G53" s="26" t="str">
        <f>IF($B53="","",IFERROR(INDEX(Budget!$B$4:$B$53,MATCH($B53,Budget!$A$4:$A$53,0)),"Unplanned"))</f>
        <v/>
      </c>
    </row>
    <row r="54" spans="1:7" x14ac:dyDescent="0.3">
      <c r="A54" s="24"/>
      <c r="B54" s="17"/>
      <c r="C54" s="17"/>
      <c r="D54" s="18"/>
      <c r="E54" s="17"/>
      <c r="F54" s="25" t="str">
        <f t="shared" si="0"/>
        <v/>
      </c>
      <c r="G54" s="26" t="str">
        <f>IF($B54="","",IFERROR(INDEX(Budget!$B$4:$B$53,MATCH($B54,Budget!$A$4:$A$53,0)),"Unplanned"))</f>
        <v/>
      </c>
    </row>
    <row r="55" spans="1:7" x14ac:dyDescent="0.3">
      <c r="A55" s="24"/>
      <c r="B55" s="17"/>
      <c r="C55" s="17"/>
      <c r="D55" s="18"/>
      <c r="E55" s="17"/>
      <c r="F55" s="25" t="str">
        <f t="shared" si="0"/>
        <v/>
      </c>
      <c r="G55" s="26" t="str">
        <f>IF($B55="","",IFERROR(INDEX(Budget!$B$4:$B$53,MATCH($B55,Budget!$A$4:$A$53,0)),"Unplanned"))</f>
        <v/>
      </c>
    </row>
    <row r="56" spans="1:7" x14ac:dyDescent="0.3">
      <c r="A56" s="24"/>
      <c r="B56" s="17"/>
      <c r="C56" s="17"/>
      <c r="D56" s="18"/>
      <c r="E56" s="17"/>
      <c r="F56" s="25" t="str">
        <f t="shared" si="0"/>
        <v/>
      </c>
      <c r="G56" s="26" t="str">
        <f>IF($B56="","",IFERROR(INDEX(Budget!$B$4:$B$53,MATCH($B56,Budget!$A$4:$A$53,0)),"Unplanned"))</f>
        <v/>
      </c>
    </row>
    <row r="57" spans="1:7" x14ac:dyDescent="0.3">
      <c r="A57" s="24"/>
      <c r="B57" s="17"/>
      <c r="C57" s="17"/>
      <c r="D57" s="18"/>
      <c r="E57" s="17"/>
      <c r="F57" s="25" t="str">
        <f t="shared" si="0"/>
        <v/>
      </c>
      <c r="G57" s="26" t="str">
        <f>IF($B57="","",IFERROR(INDEX(Budget!$B$4:$B$53,MATCH($B57,Budget!$A$4:$A$53,0)),"Unplanned"))</f>
        <v/>
      </c>
    </row>
    <row r="58" spans="1:7" x14ac:dyDescent="0.3">
      <c r="A58" s="24"/>
      <c r="B58" s="17"/>
      <c r="C58" s="17"/>
      <c r="D58" s="18"/>
      <c r="E58" s="17"/>
      <c r="F58" s="25" t="str">
        <f t="shared" si="0"/>
        <v/>
      </c>
      <c r="G58" s="26" t="str">
        <f>IF($B58="","",IFERROR(INDEX(Budget!$B$4:$B$53,MATCH($B58,Budget!$A$4:$A$53,0)),"Unplanned"))</f>
        <v/>
      </c>
    </row>
    <row r="59" spans="1:7" x14ac:dyDescent="0.3">
      <c r="A59" s="24"/>
      <c r="B59" s="17"/>
      <c r="C59" s="17"/>
      <c r="D59" s="18"/>
      <c r="E59" s="17"/>
      <c r="F59" s="25" t="str">
        <f t="shared" si="0"/>
        <v/>
      </c>
      <c r="G59" s="26" t="str">
        <f>IF($B59="","",IFERROR(INDEX(Budget!$B$4:$B$53,MATCH($B59,Budget!$A$4:$A$53,0)),"Unplanned"))</f>
        <v/>
      </c>
    </row>
    <row r="60" spans="1:7" x14ac:dyDescent="0.3">
      <c r="A60" s="24"/>
      <c r="B60" s="17"/>
      <c r="C60" s="17"/>
      <c r="D60" s="18"/>
      <c r="E60" s="17"/>
      <c r="F60" s="25" t="str">
        <f t="shared" si="0"/>
        <v/>
      </c>
      <c r="G60" s="26" t="str">
        <f>IF($B60="","",IFERROR(INDEX(Budget!$B$4:$B$53,MATCH($B60,Budget!$A$4:$A$53,0)),"Unplanned"))</f>
        <v/>
      </c>
    </row>
    <row r="61" spans="1:7" x14ac:dyDescent="0.3">
      <c r="A61" s="24"/>
      <c r="B61" s="17"/>
      <c r="C61" s="17"/>
      <c r="D61" s="18"/>
      <c r="E61" s="17"/>
      <c r="F61" s="25" t="str">
        <f t="shared" si="0"/>
        <v/>
      </c>
      <c r="G61" s="26" t="str">
        <f>IF($B61="","",IFERROR(INDEX(Budget!$B$4:$B$53,MATCH($B61,Budget!$A$4:$A$53,0)),"Unplanned"))</f>
        <v/>
      </c>
    </row>
    <row r="62" spans="1:7" x14ac:dyDescent="0.3">
      <c r="A62" s="24"/>
      <c r="B62" s="17"/>
      <c r="C62" s="17"/>
      <c r="D62" s="18"/>
      <c r="E62" s="17"/>
      <c r="F62" s="25" t="str">
        <f t="shared" si="0"/>
        <v/>
      </c>
      <c r="G62" s="26" t="str">
        <f>IF($B62="","",IFERROR(INDEX(Budget!$B$4:$B$53,MATCH($B62,Budget!$A$4:$A$53,0)),"Unplanned"))</f>
        <v/>
      </c>
    </row>
    <row r="63" spans="1:7" x14ac:dyDescent="0.3">
      <c r="A63" s="24"/>
      <c r="B63" s="17"/>
      <c r="C63" s="17"/>
      <c r="D63" s="18"/>
      <c r="E63" s="17"/>
      <c r="F63" s="25" t="str">
        <f t="shared" si="0"/>
        <v/>
      </c>
      <c r="G63" s="26" t="str">
        <f>IF($B63="","",IFERROR(INDEX(Budget!$B$4:$B$53,MATCH($B63,Budget!$A$4:$A$53,0)),"Unplanned"))</f>
        <v/>
      </c>
    </row>
    <row r="64" spans="1:7" x14ac:dyDescent="0.3">
      <c r="A64" s="24"/>
      <c r="B64" s="17"/>
      <c r="C64" s="17"/>
      <c r="D64" s="18"/>
      <c r="E64" s="17"/>
      <c r="F64" s="25" t="str">
        <f t="shared" si="0"/>
        <v/>
      </c>
      <c r="G64" s="26" t="str">
        <f>IF($B64="","",IFERROR(INDEX(Budget!$B$4:$B$53,MATCH($B64,Budget!$A$4:$A$53,0)),"Unplanned"))</f>
        <v/>
      </c>
    </row>
    <row r="65" spans="1:7" x14ac:dyDescent="0.3">
      <c r="A65" s="24"/>
      <c r="B65" s="17"/>
      <c r="C65" s="17"/>
      <c r="D65" s="18"/>
      <c r="E65" s="17"/>
      <c r="F65" s="25" t="str">
        <f t="shared" si="0"/>
        <v/>
      </c>
      <c r="G65" s="26" t="str">
        <f>IF($B65="","",IFERROR(INDEX(Budget!$B$4:$B$53,MATCH($B65,Budget!$A$4:$A$53,0)),"Unplanned"))</f>
        <v/>
      </c>
    </row>
    <row r="66" spans="1:7" x14ac:dyDescent="0.3">
      <c r="A66" s="24"/>
      <c r="B66" s="17"/>
      <c r="C66" s="17"/>
      <c r="D66" s="18"/>
      <c r="E66" s="17"/>
      <c r="F66" s="25" t="str">
        <f t="shared" si="0"/>
        <v/>
      </c>
      <c r="G66" s="26" t="str">
        <f>IF($B66="","",IFERROR(INDEX(Budget!$B$4:$B$53,MATCH($B66,Budget!$A$4:$A$53,0)),"Unplanned"))</f>
        <v/>
      </c>
    </row>
    <row r="67" spans="1:7" x14ac:dyDescent="0.3">
      <c r="A67" s="24"/>
      <c r="B67" s="17"/>
      <c r="C67" s="17"/>
      <c r="D67" s="18"/>
      <c r="E67" s="17"/>
      <c r="F67" s="25" t="str">
        <f t="shared" si="0"/>
        <v/>
      </c>
      <c r="G67" s="26" t="str">
        <f>IF($B67="","",IFERROR(INDEX(Budget!$B$4:$B$53,MATCH($B67,Budget!$A$4:$A$53,0)),"Unplanned"))</f>
        <v/>
      </c>
    </row>
    <row r="68" spans="1:7" x14ac:dyDescent="0.3">
      <c r="A68" s="24"/>
      <c r="B68" s="17"/>
      <c r="C68" s="17"/>
      <c r="D68" s="18"/>
      <c r="E68" s="17"/>
      <c r="F68" s="25" t="str">
        <f t="shared" ref="F68:F131" si="1">IF($A68="","",DATE(YEAR($A68),MONTH($A68),1))</f>
        <v/>
      </c>
      <c r="G68" s="26" t="str">
        <f>IF($B68="","",IFERROR(INDEX(Budget!$B$4:$B$53,MATCH($B68,Budget!$A$4:$A$53,0)),"Unplanned"))</f>
        <v/>
      </c>
    </row>
    <row r="69" spans="1:7" x14ac:dyDescent="0.3">
      <c r="A69" s="24"/>
      <c r="B69" s="17"/>
      <c r="C69" s="17"/>
      <c r="D69" s="18"/>
      <c r="E69" s="17"/>
      <c r="F69" s="25" t="str">
        <f t="shared" si="1"/>
        <v/>
      </c>
      <c r="G69" s="26" t="str">
        <f>IF($B69="","",IFERROR(INDEX(Budget!$B$4:$B$53,MATCH($B69,Budget!$A$4:$A$53,0)),"Unplanned"))</f>
        <v/>
      </c>
    </row>
    <row r="70" spans="1:7" x14ac:dyDescent="0.3">
      <c r="A70" s="24"/>
      <c r="B70" s="17"/>
      <c r="C70" s="17"/>
      <c r="D70" s="18"/>
      <c r="E70" s="17"/>
      <c r="F70" s="25" t="str">
        <f t="shared" si="1"/>
        <v/>
      </c>
      <c r="G70" s="26" t="str">
        <f>IF($B70="","",IFERROR(INDEX(Budget!$B$4:$B$53,MATCH($B70,Budget!$A$4:$A$53,0)),"Unplanned"))</f>
        <v/>
      </c>
    </row>
    <row r="71" spans="1:7" x14ac:dyDescent="0.3">
      <c r="A71" s="24"/>
      <c r="B71" s="17"/>
      <c r="C71" s="17"/>
      <c r="D71" s="18"/>
      <c r="E71" s="17"/>
      <c r="F71" s="25" t="str">
        <f t="shared" si="1"/>
        <v/>
      </c>
      <c r="G71" s="26" t="str">
        <f>IF($B71="","",IFERROR(INDEX(Budget!$B$4:$B$53,MATCH($B71,Budget!$A$4:$A$53,0)),"Unplanned"))</f>
        <v/>
      </c>
    </row>
    <row r="72" spans="1:7" x14ac:dyDescent="0.3">
      <c r="A72" s="24"/>
      <c r="B72" s="17"/>
      <c r="C72" s="17"/>
      <c r="D72" s="18"/>
      <c r="E72" s="17"/>
      <c r="F72" s="25" t="str">
        <f t="shared" si="1"/>
        <v/>
      </c>
      <c r="G72" s="26" t="str">
        <f>IF($B72="","",IFERROR(INDEX(Budget!$B$4:$B$53,MATCH($B72,Budget!$A$4:$A$53,0)),"Unplanned"))</f>
        <v/>
      </c>
    </row>
    <row r="73" spans="1:7" x14ac:dyDescent="0.3">
      <c r="A73" s="24"/>
      <c r="B73" s="17"/>
      <c r="C73" s="17"/>
      <c r="D73" s="18"/>
      <c r="E73" s="17"/>
      <c r="F73" s="25" t="str">
        <f t="shared" si="1"/>
        <v/>
      </c>
      <c r="G73" s="26" t="str">
        <f>IF($B73="","",IFERROR(INDEX(Budget!$B$4:$B$53,MATCH($B73,Budget!$A$4:$A$53,0)),"Unplanned"))</f>
        <v/>
      </c>
    </row>
    <row r="74" spans="1:7" x14ac:dyDescent="0.3">
      <c r="A74" s="24"/>
      <c r="B74" s="17"/>
      <c r="C74" s="17"/>
      <c r="D74" s="18"/>
      <c r="E74" s="17"/>
      <c r="F74" s="25" t="str">
        <f t="shared" si="1"/>
        <v/>
      </c>
      <c r="G74" s="26" t="str">
        <f>IF($B74="","",IFERROR(INDEX(Budget!$B$4:$B$53,MATCH($B74,Budget!$A$4:$A$53,0)),"Unplanned"))</f>
        <v/>
      </c>
    </row>
    <row r="75" spans="1:7" x14ac:dyDescent="0.3">
      <c r="A75" s="24"/>
      <c r="B75" s="17"/>
      <c r="C75" s="17"/>
      <c r="D75" s="18"/>
      <c r="E75" s="17"/>
      <c r="F75" s="25" t="str">
        <f t="shared" si="1"/>
        <v/>
      </c>
      <c r="G75" s="26" t="str">
        <f>IF($B75="","",IFERROR(INDEX(Budget!$B$4:$B$53,MATCH($B75,Budget!$A$4:$A$53,0)),"Unplanned"))</f>
        <v/>
      </c>
    </row>
    <row r="76" spans="1:7" x14ac:dyDescent="0.3">
      <c r="A76" s="24"/>
      <c r="B76" s="17"/>
      <c r="C76" s="17"/>
      <c r="D76" s="18"/>
      <c r="E76" s="17"/>
      <c r="F76" s="25" t="str">
        <f t="shared" si="1"/>
        <v/>
      </c>
      <c r="G76" s="26" t="str">
        <f>IF($B76="","",IFERROR(INDEX(Budget!$B$4:$B$53,MATCH($B76,Budget!$A$4:$A$53,0)),"Unplanned"))</f>
        <v/>
      </c>
    </row>
    <row r="77" spans="1:7" x14ac:dyDescent="0.3">
      <c r="A77" s="24"/>
      <c r="B77" s="17"/>
      <c r="C77" s="17"/>
      <c r="D77" s="18"/>
      <c r="E77" s="17"/>
      <c r="F77" s="25" t="str">
        <f t="shared" si="1"/>
        <v/>
      </c>
      <c r="G77" s="26" t="str">
        <f>IF($B77="","",IFERROR(INDEX(Budget!$B$4:$B$53,MATCH($B77,Budget!$A$4:$A$53,0)),"Unplanned"))</f>
        <v/>
      </c>
    </row>
    <row r="78" spans="1:7" x14ac:dyDescent="0.3">
      <c r="A78" s="24"/>
      <c r="B78" s="17"/>
      <c r="C78" s="17"/>
      <c r="D78" s="18"/>
      <c r="E78" s="17"/>
      <c r="F78" s="25" t="str">
        <f t="shared" si="1"/>
        <v/>
      </c>
      <c r="G78" s="26" t="str">
        <f>IF($B78="","",IFERROR(INDEX(Budget!$B$4:$B$53,MATCH($B78,Budget!$A$4:$A$53,0)),"Unplanned"))</f>
        <v/>
      </c>
    </row>
    <row r="79" spans="1:7" x14ac:dyDescent="0.3">
      <c r="A79" s="24"/>
      <c r="B79" s="17"/>
      <c r="C79" s="17"/>
      <c r="D79" s="18"/>
      <c r="E79" s="17"/>
      <c r="F79" s="25" t="str">
        <f t="shared" si="1"/>
        <v/>
      </c>
      <c r="G79" s="26" t="str">
        <f>IF($B79="","",IFERROR(INDEX(Budget!$B$4:$B$53,MATCH($B79,Budget!$A$4:$A$53,0)),"Unplanned"))</f>
        <v/>
      </c>
    </row>
    <row r="80" spans="1:7" x14ac:dyDescent="0.3">
      <c r="A80" s="24"/>
      <c r="B80" s="17"/>
      <c r="C80" s="17"/>
      <c r="D80" s="18"/>
      <c r="E80" s="17"/>
      <c r="F80" s="25" t="str">
        <f t="shared" si="1"/>
        <v/>
      </c>
      <c r="G80" s="26" t="str">
        <f>IF($B80="","",IFERROR(INDEX(Budget!$B$4:$B$53,MATCH($B80,Budget!$A$4:$A$53,0)),"Unplanned"))</f>
        <v/>
      </c>
    </row>
    <row r="81" spans="1:7" x14ac:dyDescent="0.3">
      <c r="A81" s="24"/>
      <c r="B81" s="17"/>
      <c r="C81" s="17"/>
      <c r="D81" s="18"/>
      <c r="E81" s="17"/>
      <c r="F81" s="25" t="str">
        <f t="shared" si="1"/>
        <v/>
      </c>
      <c r="G81" s="26" t="str">
        <f>IF($B81="","",IFERROR(INDEX(Budget!$B$4:$B$53,MATCH($B81,Budget!$A$4:$A$53,0)),"Unplanned"))</f>
        <v/>
      </c>
    </row>
    <row r="82" spans="1:7" x14ac:dyDescent="0.3">
      <c r="A82" s="24"/>
      <c r="B82" s="17"/>
      <c r="C82" s="17"/>
      <c r="D82" s="18"/>
      <c r="E82" s="17"/>
      <c r="F82" s="25" t="str">
        <f t="shared" si="1"/>
        <v/>
      </c>
      <c r="G82" s="26" t="str">
        <f>IF($B82="","",IFERROR(INDEX(Budget!$B$4:$B$53,MATCH($B82,Budget!$A$4:$A$53,0)),"Unplanned"))</f>
        <v/>
      </c>
    </row>
    <row r="83" spans="1:7" x14ac:dyDescent="0.3">
      <c r="A83" s="24"/>
      <c r="B83" s="17"/>
      <c r="C83" s="17"/>
      <c r="D83" s="18"/>
      <c r="E83" s="17"/>
      <c r="F83" s="25" t="str">
        <f t="shared" si="1"/>
        <v/>
      </c>
      <c r="G83" s="26" t="str">
        <f>IF($B83="","",IFERROR(INDEX(Budget!$B$4:$B$53,MATCH($B83,Budget!$A$4:$A$53,0)),"Unplanned"))</f>
        <v/>
      </c>
    </row>
    <row r="84" spans="1:7" x14ac:dyDescent="0.3">
      <c r="A84" s="24"/>
      <c r="B84" s="17"/>
      <c r="C84" s="17"/>
      <c r="D84" s="18"/>
      <c r="E84" s="17"/>
      <c r="F84" s="25" t="str">
        <f t="shared" si="1"/>
        <v/>
      </c>
      <c r="G84" s="26" t="str">
        <f>IF($B84="","",IFERROR(INDEX(Budget!$B$4:$B$53,MATCH($B84,Budget!$A$4:$A$53,0)),"Unplanned"))</f>
        <v/>
      </c>
    </row>
    <row r="85" spans="1:7" x14ac:dyDescent="0.3">
      <c r="A85" s="24"/>
      <c r="B85" s="17"/>
      <c r="C85" s="17"/>
      <c r="D85" s="18"/>
      <c r="E85" s="17"/>
      <c r="F85" s="25" t="str">
        <f t="shared" si="1"/>
        <v/>
      </c>
      <c r="G85" s="26" t="str">
        <f>IF($B85="","",IFERROR(INDEX(Budget!$B$4:$B$53,MATCH($B85,Budget!$A$4:$A$53,0)),"Unplanned"))</f>
        <v/>
      </c>
    </row>
    <row r="86" spans="1:7" x14ac:dyDescent="0.3">
      <c r="A86" s="24"/>
      <c r="B86" s="17"/>
      <c r="C86" s="17"/>
      <c r="D86" s="18"/>
      <c r="E86" s="17"/>
      <c r="F86" s="25" t="str">
        <f t="shared" si="1"/>
        <v/>
      </c>
      <c r="G86" s="26" t="str">
        <f>IF($B86="","",IFERROR(INDEX(Budget!$B$4:$B$53,MATCH($B86,Budget!$A$4:$A$53,0)),"Unplanned"))</f>
        <v/>
      </c>
    </row>
    <row r="87" spans="1:7" x14ac:dyDescent="0.3">
      <c r="A87" s="24"/>
      <c r="B87" s="17"/>
      <c r="C87" s="17"/>
      <c r="D87" s="18"/>
      <c r="E87" s="17"/>
      <c r="F87" s="25" t="str">
        <f t="shared" si="1"/>
        <v/>
      </c>
      <c r="G87" s="26" t="str">
        <f>IF($B87="","",IFERROR(INDEX(Budget!$B$4:$B$53,MATCH($B87,Budget!$A$4:$A$53,0)),"Unplanned"))</f>
        <v/>
      </c>
    </row>
    <row r="88" spans="1:7" x14ac:dyDescent="0.3">
      <c r="A88" s="24"/>
      <c r="B88" s="17"/>
      <c r="C88" s="17"/>
      <c r="D88" s="18"/>
      <c r="E88" s="17"/>
      <c r="F88" s="25" t="str">
        <f t="shared" si="1"/>
        <v/>
      </c>
      <c r="G88" s="26" t="str">
        <f>IF($B88="","",IFERROR(INDEX(Budget!$B$4:$B$53,MATCH($B88,Budget!$A$4:$A$53,0)),"Unplanned"))</f>
        <v/>
      </c>
    </row>
    <row r="89" spans="1:7" x14ac:dyDescent="0.3">
      <c r="A89" s="24"/>
      <c r="B89" s="17"/>
      <c r="C89" s="17"/>
      <c r="D89" s="18"/>
      <c r="E89" s="17"/>
      <c r="F89" s="25" t="str">
        <f t="shared" si="1"/>
        <v/>
      </c>
      <c r="G89" s="26" t="str">
        <f>IF($B89="","",IFERROR(INDEX(Budget!$B$4:$B$53,MATCH($B89,Budget!$A$4:$A$53,0)),"Unplanned"))</f>
        <v/>
      </c>
    </row>
    <row r="90" spans="1:7" x14ac:dyDescent="0.3">
      <c r="A90" s="24"/>
      <c r="B90" s="17"/>
      <c r="C90" s="17"/>
      <c r="D90" s="18"/>
      <c r="E90" s="17"/>
      <c r="F90" s="25" t="str">
        <f t="shared" si="1"/>
        <v/>
      </c>
      <c r="G90" s="26" t="str">
        <f>IF($B90="","",IFERROR(INDEX(Budget!$B$4:$B$53,MATCH($B90,Budget!$A$4:$A$53,0)),"Unplanned"))</f>
        <v/>
      </c>
    </row>
    <row r="91" spans="1:7" x14ac:dyDescent="0.3">
      <c r="A91" s="24"/>
      <c r="B91" s="17"/>
      <c r="C91" s="17"/>
      <c r="D91" s="18"/>
      <c r="E91" s="17"/>
      <c r="F91" s="25" t="str">
        <f t="shared" si="1"/>
        <v/>
      </c>
      <c r="G91" s="26" t="str">
        <f>IF($B91="","",IFERROR(INDEX(Budget!$B$4:$B$53,MATCH($B91,Budget!$A$4:$A$53,0)),"Unplanned"))</f>
        <v/>
      </c>
    </row>
    <row r="92" spans="1:7" x14ac:dyDescent="0.3">
      <c r="A92" s="24"/>
      <c r="B92" s="17"/>
      <c r="C92" s="17"/>
      <c r="D92" s="18"/>
      <c r="E92" s="17"/>
      <c r="F92" s="25" t="str">
        <f t="shared" si="1"/>
        <v/>
      </c>
      <c r="G92" s="26" t="str">
        <f>IF($B92="","",IFERROR(INDEX(Budget!$B$4:$B$53,MATCH($B92,Budget!$A$4:$A$53,0)),"Unplanned"))</f>
        <v/>
      </c>
    </row>
    <row r="93" spans="1:7" x14ac:dyDescent="0.3">
      <c r="A93" s="24"/>
      <c r="B93" s="17"/>
      <c r="C93" s="17"/>
      <c r="D93" s="18"/>
      <c r="E93" s="17"/>
      <c r="F93" s="25" t="str">
        <f t="shared" si="1"/>
        <v/>
      </c>
      <c r="G93" s="26" t="str">
        <f>IF($B93="","",IFERROR(INDEX(Budget!$B$4:$B$53,MATCH($B93,Budget!$A$4:$A$53,0)),"Unplanned"))</f>
        <v/>
      </c>
    </row>
    <row r="94" spans="1:7" x14ac:dyDescent="0.3">
      <c r="A94" s="24"/>
      <c r="B94" s="17"/>
      <c r="C94" s="17"/>
      <c r="D94" s="18"/>
      <c r="E94" s="17"/>
      <c r="F94" s="25" t="str">
        <f t="shared" si="1"/>
        <v/>
      </c>
      <c r="G94" s="26" t="str">
        <f>IF($B94="","",IFERROR(INDEX(Budget!$B$4:$B$53,MATCH($B94,Budget!$A$4:$A$53,0)),"Unplanned"))</f>
        <v/>
      </c>
    </row>
    <row r="95" spans="1:7" x14ac:dyDescent="0.3">
      <c r="A95" s="24"/>
      <c r="B95" s="17"/>
      <c r="C95" s="17"/>
      <c r="D95" s="18"/>
      <c r="E95" s="17"/>
      <c r="F95" s="25" t="str">
        <f t="shared" si="1"/>
        <v/>
      </c>
      <c r="G95" s="26" t="str">
        <f>IF($B95="","",IFERROR(INDEX(Budget!$B$4:$B$53,MATCH($B95,Budget!$A$4:$A$53,0)),"Unplanned"))</f>
        <v/>
      </c>
    </row>
    <row r="96" spans="1:7" x14ac:dyDescent="0.3">
      <c r="A96" s="24"/>
      <c r="B96" s="17"/>
      <c r="C96" s="17"/>
      <c r="D96" s="18"/>
      <c r="E96" s="17"/>
      <c r="F96" s="25" t="str">
        <f t="shared" si="1"/>
        <v/>
      </c>
      <c r="G96" s="26" t="str">
        <f>IF($B96="","",IFERROR(INDEX(Budget!$B$4:$B$53,MATCH($B96,Budget!$A$4:$A$53,0)),"Unplanned"))</f>
        <v/>
      </c>
    </row>
    <row r="97" spans="1:7" x14ac:dyDescent="0.3">
      <c r="A97" s="24"/>
      <c r="B97" s="17"/>
      <c r="C97" s="17"/>
      <c r="D97" s="18"/>
      <c r="E97" s="17"/>
      <c r="F97" s="25" t="str">
        <f t="shared" si="1"/>
        <v/>
      </c>
      <c r="G97" s="26" t="str">
        <f>IF($B97="","",IFERROR(INDEX(Budget!$B$4:$B$53,MATCH($B97,Budget!$A$4:$A$53,0)),"Unplanned"))</f>
        <v/>
      </c>
    </row>
    <row r="98" spans="1:7" x14ac:dyDescent="0.3">
      <c r="A98" s="24"/>
      <c r="B98" s="17"/>
      <c r="C98" s="17"/>
      <c r="D98" s="18"/>
      <c r="E98" s="17"/>
      <c r="F98" s="25" t="str">
        <f t="shared" si="1"/>
        <v/>
      </c>
      <c r="G98" s="26" t="str">
        <f>IF($B98="","",IFERROR(INDEX(Budget!$B$4:$B$53,MATCH($B98,Budget!$A$4:$A$53,0)),"Unplanned"))</f>
        <v/>
      </c>
    </row>
    <row r="99" spans="1:7" x14ac:dyDescent="0.3">
      <c r="A99" s="24"/>
      <c r="B99" s="17"/>
      <c r="C99" s="17"/>
      <c r="D99" s="18"/>
      <c r="E99" s="17"/>
      <c r="F99" s="25" t="str">
        <f t="shared" si="1"/>
        <v/>
      </c>
      <c r="G99" s="26" t="str">
        <f>IF($B99="","",IFERROR(INDEX(Budget!$B$4:$B$53,MATCH($B99,Budget!$A$4:$A$53,0)),"Unplanned"))</f>
        <v/>
      </c>
    </row>
    <row r="100" spans="1:7" x14ac:dyDescent="0.3">
      <c r="A100" s="24"/>
      <c r="B100" s="17"/>
      <c r="C100" s="17"/>
      <c r="D100" s="18"/>
      <c r="E100" s="17"/>
      <c r="F100" s="25" t="str">
        <f t="shared" si="1"/>
        <v/>
      </c>
      <c r="G100" s="26" t="str">
        <f>IF($B100="","",IFERROR(INDEX(Budget!$B$4:$B$53,MATCH($B100,Budget!$A$4:$A$53,0)),"Unplanned"))</f>
        <v/>
      </c>
    </row>
    <row r="101" spans="1:7" x14ac:dyDescent="0.3">
      <c r="A101" s="24"/>
      <c r="B101" s="17"/>
      <c r="C101" s="17"/>
      <c r="D101" s="18"/>
      <c r="E101" s="17"/>
      <c r="F101" s="25" t="str">
        <f t="shared" si="1"/>
        <v/>
      </c>
      <c r="G101" s="26" t="str">
        <f>IF($B101="","",IFERROR(INDEX(Budget!$B$4:$B$53,MATCH($B101,Budget!$A$4:$A$53,0)),"Unplanned"))</f>
        <v/>
      </c>
    </row>
    <row r="102" spans="1:7" x14ac:dyDescent="0.3">
      <c r="A102" s="24"/>
      <c r="B102" s="17"/>
      <c r="C102" s="17"/>
      <c r="D102" s="18"/>
      <c r="E102" s="17"/>
      <c r="F102" s="25" t="str">
        <f t="shared" si="1"/>
        <v/>
      </c>
      <c r="G102" s="26" t="str">
        <f>IF($B102="","",IFERROR(INDEX(Budget!$B$4:$B$53,MATCH($B102,Budget!$A$4:$A$53,0)),"Unplanned"))</f>
        <v/>
      </c>
    </row>
    <row r="103" spans="1:7" x14ac:dyDescent="0.3">
      <c r="A103" s="24"/>
      <c r="B103" s="17"/>
      <c r="C103" s="17"/>
      <c r="D103" s="18"/>
      <c r="E103" s="17"/>
      <c r="F103" s="25" t="str">
        <f t="shared" si="1"/>
        <v/>
      </c>
      <c r="G103" s="26" t="str">
        <f>IF($B103="","",IFERROR(INDEX(Budget!$B$4:$B$53,MATCH($B103,Budget!$A$4:$A$53,0)),"Unplanned"))</f>
        <v/>
      </c>
    </row>
    <row r="104" spans="1:7" x14ac:dyDescent="0.3">
      <c r="A104" s="24"/>
      <c r="B104" s="17"/>
      <c r="C104" s="17"/>
      <c r="D104" s="18"/>
      <c r="E104" s="17"/>
      <c r="F104" s="25" t="str">
        <f t="shared" si="1"/>
        <v/>
      </c>
      <c r="G104" s="26" t="str">
        <f>IF($B104="","",IFERROR(INDEX(Budget!$B$4:$B$53,MATCH($B104,Budget!$A$4:$A$53,0)),"Unplanned"))</f>
        <v/>
      </c>
    </row>
    <row r="105" spans="1:7" x14ac:dyDescent="0.3">
      <c r="A105" s="24"/>
      <c r="B105" s="17"/>
      <c r="C105" s="17"/>
      <c r="D105" s="18"/>
      <c r="E105" s="17"/>
      <c r="F105" s="25" t="str">
        <f t="shared" si="1"/>
        <v/>
      </c>
      <c r="G105" s="26" t="str">
        <f>IF($B105="","",IFERROR(INDEX(Budget!$B$4:$B$53,MATCH($B105,Budget!$A$4:$A$53,0)),"Unplanned"))</f>
        <v/>
      </c>
    </row>
    <row r="106" spans="1:7" x14ac:dyDescent="0.3">
      <c r="A106" s="24"/>
      <c r="B106" s="17"/>
      <c r="C106" s="17"/>
      <c r="D106" s="18"/>
      <c r="E106" s="17"/>
      <c r="F106" s="25" t="str">
        <f t="shared" si="1"/>
        <v/>
      </c>
      <c r="G106" s="26" t="str">
        <f>IF($B106="","",IFERROR(INDEX(Budget!$B$4:$B$53,MATCH($B106,Budget!$A$4:$A$53,0)),"Unplanned"))</f>
        <v/>
      </c>
    </row>
    <row r="107" spans="1:7" x14ac:dyDescent="0.3">
      <c r="A107" s="24"/>
      <c r="B107" s="17"/>
      <c r="C107" s="17"/>
      <c r="D107" s="18"/>
      <c r="E107" s="17"/>
      <c r="F107" s="25" t="str">
        <f t="shared" si="1"/>
        <v/>
      </c>
      <c r="G107" s="26" t="str">
        <f>IF($B107="","",IFERROR(INDEX(Budget!$B$4:$B$53,MATCH($B107,Budget!$A$4:$A$53,0)),"Unplanned"))</f>
        <v/>
      </c>
    </row>
    <row r="108" spans="1:7" x14ac:dyDescent="0.3">
      <c r="A108" s="24"/>
      <c r="B108" s="17"/>
      <c r="C108" s="17"/>
      <c r="D108" s="18"/>
      <c r="E108" s="17"/>
      <c r="F108" s="25" t="str">
        <f t="shared" si="1"/>
        <v/>
      </c>
      <c r="G108" s="26" t="str">
        <f>IF($B108="","",IFERROR(INDEX(Budget!$B$4:$B$53,MATCH($B108,Budget!$A$4:$A$53,0)),"Unplanned"))</f>
        <v/>
      </c>
    </row>
    <row r="109" spans="1:7" x14ac:dyDescent="0.3">
      <c r="A109" s="24"/>
      <c r="B109" s="17"/>
      <c r="C109" s="17"/>
      <c r="D109" s="18"/>
      <c r="E109" s="17"/>
      <c r="F109" s="25" t="str">
        <f t="shared" si="1"/>
        <v/>
      </c>
      <c r="G109" s="26" t="str">
        <f>IF($B109="","",IFERROR(INDEX(Budget!$B$4:$B$53,MATCH($B109,Budget!$A$4:$A$53,0)),"Unplanned"))</f>
        <v/>
      </c>
    </row>
    <row r="110" spans="1:7" x14ac:dyDescent="0.3">
      <c r="A110" s="24"/>
      <c r="B110" s="17"/>
      <c r="C110" s="17"/>
      <c r="D110" s="18"/>
      <c r="E110" s="17"/>
      <c r="F110" s="25" t="str">
        <f t="shared" si="1"/>
        <v/>
      </c>
      <c r="G110" s="26" t="str">
        <f>IF($B110="","",IFERROR(INDEX(Budget!$B$4:$B$53,MATCH($B110,Budget!$A$4:$A$53,0)),"Unplanned"))</f>
        <v/>
      </c>
    </row>
    <row r="111" spans="1:7" x14ac:dyDescent="0.3">
      <c r="A111" s="24"/>
      <c r="B111" s="17"/>
      <c r="C111" s="17"/>
      <c r="D111" s="18"/>
      <c r="E111" s="17"/>
      <c r="F111" s="25" t="str">
        <f t="shared" si="1"/>
        <v/>
      </c>
      <c r="G111" s="26" t="str">
        <f>IF($B111="","",IFERROR(INDEX(Budget!$B$4:$B$53,MATCH($B111,Budget!$A$4:$A$53,0)),"Unplanned"))</f>
        <v/>
      </c>
    </row>
    <row r="112" spans="1:7" x14ac:dyDescent="0.3">
      <c r="A112" s="24"/>
      <c r="B112" s="17"/>
      <c r="C112" s="17"/>
      <c r="D112" s="18"/>
      <c r="E112" s="17"/>
      <c r="F112" s="25" t="str">
        <f t="shared" si="1"/>
        <v/>
      </c>
      <c r="G112" s="26" t="str">
        <f>IF($B112="","",IFERROR(INDEX(Budget!$B$4:$B$53,MATCH($B112,Budget!$A$4:$A$53,0)),"Unplanned"))</f>
        <v/>
      </c>
    </row>
    <row r="113" spans="1:7" x14ac:dyDescent="0.3">
      <c r="A113" s="24"/>
      <c r="B113" s="17"/>
      <c r="C113" s="17"/>
      <c r="D113" s="18"/>
      <c r="E113" s="17"/>
      <c r="F113" s="25" t="str">
        <f t="shared" si="1"/>
        <v/>
      </c>
      <c r="G113" s="26" t="str">
        <f>IF($B113="","",IFERROR(INDEX(Budget!$B$4:$B$53,MATCH($B113,Budget!$A$4:$A$53,0)),"Unplanned"))</f>
        <v/>
      </c>
    </row>
    <row r="114" spans="1:7" x14ac:dyDescent="0.3">
      <c r="A114" s="24"/>
      <c r="B114" s="17"/>
      <c r="C114" s="17"/>
      <c r="D114" s="18"/>
      <c r="E114" s="17"/>
      <c r="F114" s="25" t="str">
        <f t="shared" si="1"/>
        <v/>
      </c>
      <c r="G114" s="26" t="str">
        <f>IF($B114="","",IFERROR(INDEX(Budget!$B$4:$B$53,MATCH($B114,Budget!$A$4:$A$53,0)),"Unplanned"))</f>
        <v/>
      </c>
    </row>
    <row r="115" spans="1:7" x14ac:dyDescent="0.3">
      <c r="A115" s="24"/>
      <c r="B115" s="17"/>
      <c r="C115" s="17"/>
      <c r="D115" s="18"/>
      <c r="E115" s="17"/>
      <c r="F115" s="25" t="str">
        <f t="shared" si="1"/>
        <v/>
      </c>
      <c r="G115" s="26" t="str">
        <f>IF($B115="","",IFERROR(INDEX(Budget!$B$4:$B$53,MATCH($B115,Budget!$A$4:$A$53,0)),"Unplanned"))</f>
        <v/>
      </c>
    </row>
    <row r="116" spans="1:7" x14ac:dyDescent="0.3">
      <c r="A116" s="24"/>
      <c r="B116" s="17"/>
      <c r="C116" s="17"/>
      <c r="D116" s="18"/>
      <c r="E116" s="17"/>
      <c r="F116" s="25" t="str">
        <f t="shared" si="1"/>
        <v/>
      </c>
      <c r="G116" s="26" t="str">
        <f>IF($B116="","",IFERROR(INDEX(Budget!$B$4:$B$53,MATCH($B116,Budget!$A$4:$A$53,0)),"Unplanned"))</f>
        <v/>
      </c>
    </row>
    <row r="117" spans="1:7" x14ac:dyDescent="0.3">
      <c r="A117" s="24"/>
      <c r="B117" s="17"/>
      <c r="C117" s="17"/>
      <c r="D117" s="18"/>
      <c r="E117" s="17"/>
      <c r="F117" s="25" t="str">
        <f t="shared" si="1"/>
        <v/>
      </c>
      <c r="G117" s="26" t="str">
        <f>IF($B117="","",IFERROR(INDEX(Budget!$B$4:$B$53,MATCH($B117,Budget!$A$4:$A$53,0)),"Unplanned"))</f>
        <v/>
      </c>
    </row>
    <row r="118" spans="1:7" x14ac:dyDescent="0.3">
      <c r="A118" s="24"/>
      <c r="B118" s="17"/>
      <c r="C118" s="17"/>
      <c r="D118" s="18"/>
      <c r="E118" s="17"/>
      <c r="F118" s="25" t="str">
        <f t="shared" si="1"/>
        <v/>
      </c>
      <c r="G118" s="26" t="str">
        <f>IF($B118="","",IFERROR(INDEX(Budget!$B$4:$B$53,MATCH($B118,Budget!$A$4:$A$53,0)),"Unplanned"))</f>
        <v/>
      </c>
    </row>
    <row r="119" spans="1:7" x14ac:dyDescent="0.3">
      <c r="A119" s="24"/>
      <c r="B119" s="17"/>
      <c r="C119" s="17"/>
      <c r="D119" s="18"/>
      <c r="E119" s="17"/>
      <c r="F119" s="25" t="str">
        <f t="shared" si="1"/>
        <v/>
      </c>
      <c r="G119" s="26" t="str">
        <f>IF($B119="","",IFERROR(INDEX(Budget!$B$4:$B$53,MATCH($B119,Budget!$A$4:$A$53,0)),"Unplanned"))</f>
        <v/>
      </c>
    </row>
    <row r="120" spans="1:7" x14ac:dyDescent="0.3">
      <c r="A120" s="24"/>
      <c r="B120" s="17"/>
      <c r="C120" s="17"/>
      <c r="D120" s="18"/>
      <c r="E120" s="17"/>
      <c r="F120" s="25" t="str">
        <f t="shared" si="1"/>
        <v/>
      </c>
      <c r="G120" s="26" t="str">
        <f>IF($B120="","",IFERROR(INDEX(Budget!$B$4:$B$53,MATCH($B120,Budget!$A$4:$A$53,0)),"Unplanned"))</f>
        <v/>
      </c>
    </row>
    <row r="121" spans="1:7" x14ac:dyDescent="0.3">
      <c r="A121" s="24"/>
      <c r="B121" s="17"/>
      <c r="C121" s="17"/>
      <c r="D121" s="18"/>
      <c r="E121" s="17"/>
      <c r="F121" s="25" t="str">
        <f t="shared" si="1"/>
        <v/>
      </c>
      <c r="G121" s="26" t="str">
        <f>IF($B121="","",IFERROR(INDEX(Budget!$B$4:$B$53,MATCH($B121,Budget!$A$4:$A$53,0)),"Unplanned"))</f>
        <v/>
      </c>
    </row>
    <row r="122" spans="1:7" x14ac:dyDescent="0.3">
      <c r="A122" s="24"/>
      <c r="B122" s="17"/>
      <c r="C122" s="17"/>
      <c r="D122" s="18"/>
      <c r="E122" s="17"/>
      <c r="F122" s="25" t="str">
        <f t="shared" si="1"/>
        <v/>
      </c>
      <c r="G122" s="26" t="str">
        <f>IF($B122="","",IFERROR(INDEX(Budget!$B$4:$B$53,MATCH($B122,Budget!$A$4:$A$53,0)),"Unplanned"))</f>
        <v/>
      </c>
    </row>
    <row r="123" spans="1:7" x14ac:dyDescent="0.3">
      <c r="A123" s="24"/>
      <c r="B123" s="17"/>
      <c r="C123" s="17"/>
      <c r="D123" s="18"/>
      <c r="E123" s="17"/>
      <c r="F123" s="25" t="str">
        <f t="shared" si="1"/>
        <v/>
      </c>
      <c r="G123" s="26" t="str">
        <f>IF($B123="","",IFERROR(INDEX(Budget!$B$4:$B$53,MATCH($B123,Budget!$A$4:$A$53,0)),"Unplanned"))</f>
        <v/>
      </c>
    </row>
    <row r="124" spans="1:7" x14ac:dyDescent="0.3">
      <c r="A124" s="24"/>
      <c r="B124" s="17"/>
      <c r="C124" s="17"/>
      <c r="D124" s="18"/>
      <c r="E124" s="17"/>
      <c r="F124" s="25" t="str">
        <f t="shared" si="1"/>
        <v/>
      </c>
      <c r="G124" s="26" t="str">
        <f>IF($B124="","",IFERROR(INDEX(Budget!$B$4:$B$53,MATCH($B124,Budget!$A$4:$A$53,0)),"Unplanned"))</f>
        <v/>
      </c>
    </row>
    <row r="125" spans="1:7" x14ac:dyDescent="0.3">
      <c r="A125" s="24"/>
      <c r="B125" s="17"/>
      <c r="C125" s="17"/>
      <c r="D125" s="18"/>
      <c r="E125" s="17"/>
      <c r="F125" s="25" t="str">
        <f t="shared" si="1"/>
        <v/>
      </c>
      <c r="G125" s="26" t="str">
        <f>IF($B125="","",IFERROR(INDEX(Budget!$B$4:$B$53,MATCH($B125,Budget!$A$4:$A$53,0)),"Unplanned"))</f>
        <v/>
      </c>
    </row>
    <row r="126" spans="1:7" x14ac:dyDescent="0.3">
      <c r="A126" s="24"/>
      <c r="B126" s="17"/>
      <c r="C126" s="17"/>
      <c r="D126" s="18"/>
      <c r="E126" s="17"/>
      <c r="F126" s="25" t="str">
        <f t="shared" si="1"/>
        <v/>
      </c>
      <c r="G126" s="26" t="str">
        <f>IF($B126="","",IFERROR(INDEX(Budget!$B$4:$B$53,MATCH($B126,Budget!$A$4:$A$53,0)),"Unplanned"))</f>
        <v/>
      </c>
    </row>
    <row r="127" spans="1:7" x14ac:dyDescent="0.3">
      <c r="A127" s="24"/>
      <c r="B127" s="17"/>
      <c r="C127" s="17"/>
      <c r="D127" s="18"/>
      <c r="E127" s="17"/>
      <c r="F127" s="25" t="str">
        <f t="shared" si="1"/>
        <v/>
      </c>
      <c r="G127" s="26" t="str">
        <f>IF($B127="","",IFERROR(INDEX(Budget!$B$4:$B$53,MATCH($B127,Budget!$A$4:$A$53,0)),"Unplanned"))</f>
        <v/>
      </c>
    </row>
    <row r="128" spans="1:7" x14ac:dyDescent="0.3">
      <c r="A128" s="24"/>
      <c r="B128" s="17"/>
      <c r="C128" s="17"/>
      <c r="D128" s="18"/>
      <c r="E128" s="17"/>
      <c r="F128" s="25" t="str">
        <f t="shared" si="1"/>
        <v/>
      </c>
      <c r="G128" s="26" t="str">
        <f>IF($B128="","",IFERROR(INDEX(Budget!$B$4:$B$53,MATCH($B128,Budget!$A$4:$A$53,0)),"Unplanned"))</f>
        <v/>
      </c>
    </row>
    <row r="129" spans="1:7" x14ac:dyDescent="0.3">
      <c r="A129" s="24"/>
      <c r="B129" s="17"/>
      <c r="C129" s="17"/>
      <c r="D129" s="18"/>
      <c r="E129" s="17"/>
      <c r="F129" s="25" t="str">
        <f t="shared" si="1"/>
        <v/>
      </c>
      <c r="G129" s="26" t="str">
        <f>IF($B129="","",IFERROR(INDEX(Budget!$B$4:$B$53,MATCH($B129,Budget!$A$4:$A$53,0)),"Unplanned"))</f>
        <v/>
      </c>
    </row>
    <row r="130" spans="1:7" x14ac:dyDescent="0.3">
      <c r="A130" s="24"/>
      <c r="B130" s="17"/>
      <c r="C130" s="17"/>
      <c r="D130" s="18"/>
      <c r="E130" s="17"/>
      <c r="F130" s="25" t="str">
        <f t="shared" si="1"/>
        <v/>
      </c>
      <c r="G130" s="26" t="str">
        <f>IF($B130="","",IFERROR(INDEX(Budget!$B$4:$B$53,MATCH($B130,Budget!$A$4:$A$53,0)),"Unplanned"))</f>
        <v/>
      </c>
    </row>
    <row r="131" spans="1:7" x14ac:dyDescent="0.3">
      <c r="A131" s="24"/>
      <c r="B131" s="17"/>
      <c r="C131" s="17"/>
      <c r="D131" s="18"/>
      <c r="E131" s="17"/>
      <c r="F131" s="25" t="str">
        <f t="shared" si="1"/>
        <v/>
      </c>
      <c r="G131" s="26" t="str">
        <f>IF($B131="","",IFERROR(INDEX(Budget!$B$4:$B$53,MATCH($B131,Budget!$A$4:$A$53,0)),"Unplanned"))</f>
        <v/>
      </c>
    </row>
    <row r="132" spans="1:7" x14ac:dyDescent="0.3">
      <c r="A132" s="24"/>
      <c r="B132" s="17"/>
      <c r="C132" s="17"/>
      <c r="D132" s="18"/>
      <c r="E132" s="17"/>
      <c r="F132" s="25" t="str">
        <f t="shared" ref="F132:F195" si="2">IF($A132="","",DATE(YEAR($A132),MONTH($A132),1))</f>
        <v/>
      </c>
      <c r="G132" s="26" t="str">
        <f>IF($B132="","",IFERROR(INDEX(Budget!$B$4:$B$53,MATCH($B132,Budget!$A$4:$A$53,0)),"Unplanned"))</f>
        <v/>
      </c>
    </row>
    <row r="133" spans="1:7" x14ac:dyDescent="0.3">
      <c r="A133" s="24"/>
      <c r="B133" s="17"/>
      <c r="C133" s="17"/>
      <c r="D133" s="18"/>
      <c r="E133" s="17"/>
      <c r="F133" s="25" t="str">
        <f t="shared" si="2"/>
        <v/>
      </c>
      <c r="G133" s="26" t="str">
        <f>IF($B133="","",IFERROR(INDEX(Budget!$B$4:$B$53,MATCH($B133,Budget!$A$4:$A$53,0)),"Unplanned"))</f>
        <v/>
      </c>
    </row>
    <row r="134" spans="1:7" x14ac:dyDescent="0.3">
      <c r="A134" s="24"/>
      <c r="B134" s="17"/>
      <c r="C134" s="17"/>
      <c r="D134" s="18"/>
      <c r="E134" s="17"/>
      <c r="F134" s="25" t="str">
        <f t="shared" si="2"/>
        <v/>
      </c>
      <c r="G134" s="26" t="str">
        <f>IF($B134="","",IFERROR(INDEX(Budget!$B$4:$B$53,MATCH($B134,Budget!$A$4:$A$53,0)),"Unplanned"))</f>
        <v/>
      </c>
    </row>
    <row r="135" spans="1:7" x14ac:dyDescent="0.3">
      <c r="A135" s="24"/>
      <c r="B135" s="17"/>
      <c r="C135" s="17"/>
      <c r="D135" s="18"/>
      <c r="E135" s="17"/>
      <c r="F135" s="25" t="str">
        <f t="shared" si="2"/>
        <v/>
      </c>
      <c r="G135" s="26" t="str">
        <f>IF($B135="","",IFERROR(INDEX(Budget!$B$4:$B$53,MATCH($B135,Budget!$A$4:$A$53,0)),"Unplanned"))</f>
        <v/>
      </c>
    </row>
    <row r="136" spans="1:7" x14ac:dyDescent="0.3">
      <c r="A136" s="24"/>
      <c r="B136" s="17"/>
      <c r="C136" s="17"/>
      <c r="D136" s="18"/>
      <c r="E136" s="17"/>
      <c r="F136" s="25" t="str">
        <f t="shared" si="2"/>
        <v/>
      </c>
      <c r="G136" s="26" t="str">
        <f>IF($B136="","",IFERROR(INDEX(Budget!$B$4:$B$53,MATCH($B136,Budget!$A$4:$A$53,0)),"Unplanned"))</f>
        <v/>
      </c>
    </row>
    <row r="137" spans="1:7" x14ac:dyDescent="0.3">
      <c r="A137" s="24"/>
      <c r="B137" s="17"/>
      <c r="C137" s="17"/>
      <c r="D137" s="18"/>
      <c r="E137" s="17"/>
      <c r="F137" s="25" t="str">
        <f t="shared" si="2"/>
        <v/>
      </c>
      <c r="G137" s="26" t="str">
        <f>IF($B137="","",IFERROR(INDEX(Budget!$B$4:$B$53,MATCH($B137,Budget!$A$4:$A$53,0)),"Unplanned"))</f>
        <v/>
      </c>
    </row>
    <row r="138" spans="1:7" x14ac:dyDescent="0.3">
      <c r="A138" s="24"/>
      <c r="B138" s="17"/>
      <c r="C138" s="17"/>
      <c r="D138" s="18"/>
      <c r="E138" s="17"/>
      <c r="F138" s="25" t="str">
        <f t="shared" si="2"/>
        <v/>
      </c>
      <c r="G138" s="26" t="str">
        <f>IF($B138="","",IFERROR(INDEX(Budget!$B$4:$B$53,MATCH($B138,Budget!$A$4:$A$53,0)),"Unplanned"))</f>
        <v/>
      </c>
    </row>
    <row r="139" spans="1:7" x14ac:dyDescent="0.3">
      <c r="A139" s="24"/>
      <c r="B139" s="17"/>
      <c r="C139" s="17"/>
      <c r="D139" s="18"/>
      <c r="E139" s="17"/>
      <c r="F139" s="25" t="str">
        <f t="shared" si="2"/>
        <v/>
      </c>
      <c r="G139" s="26" t="str">
        <f>IF($B139="","",IFERROR(INDEX(Budget!$B$4:$B$53,MATCH($B139,Budget!$A$4:$A$53,0)),"Unplanned"))</f>
        <v/>
      </c>
    </row>
    <row r="140" spans="1:7" x14ac:dyDescent="0.3">
      <c r="A140" s="24"/>
      <c r="B140" s="17"/>
      <c r="C140" s="17"/>
      <c r="D140" s="18"/>
      <c r="E140" s="17"/>
      <c r="F140" s="25" t="str">
        <f t="shared" si="2"/>
        <v/>
      </c>
      <c r="G140" s="26" t="str">
        <f>IF($B140="","",IFERROR(INDEX(Budget!$B$4:$B$53,MATCH($B140,Budget!$A$4:$A$53,0)),"Unplanned"))</f>
        <v/>
      </c>
    </row>
    <row r="141" spans="1:7" x14ac:dyDescent="0.3">
      <c r="A141" s="24"/>
      <c r="B141" s="17"/>
      <c r="C141" s="17"/>
      <c r="D141" s="18"/>
      <c r="E141" s="17"/>
      <c r="F141" s="25" t="str">
        <f t="shared" si="2"/>
        <v/>
      </c>
      <c r="G141" s="26" t="str">
        <f>IF($B141="","",IFERROR(INDEX(Budget!$B$4:$B$53,MATCH($B141,Budget!$A$4:$A$53,0)),"Unplanned"))</f>
        <v/>
      </c>
    </row>
    <row r="142" spans="1:7" x14ac:dyDescent="0.3">
      <c r="A142" s="24"/>
      <c r="B142" s="17"/>
      <c r="C142" s="17"/>
      <c r="D142" s="18"/>
      <c r="E142" s="17"/>
      <c r="F142" s="25" t="str">
        <f t="shared" si="2"/>
        <v/>
      </c>
      <c r="G142" s="26" t="str">
        <f>IF($B142="","",IFERROR(INDEX(Budget!$B$4:$B$53,MATCH($B142,Budget!$A$4:$A$53,0)),"Unplanned"))</f>
        <v/>
      </c>
    </row>
    <row r="143" spans="1:7" x14ac:dyDescent="0.3">
      <c r="A143" s="24"/>
      <c r="B143" s="17"/>
      <c r="C143" s="17"/>
      <c r="D143" s="18"/>
      <c r="E143" s="17"/>
      <c r="F143" s="25" t="str">
        <f t="shared" si="2"/>
        <v/>
      </c>
      <c r="G143" s="26" t="str">
        <f>IF($B143="","",IFERROR(INDEX(Budget!$B$4:$B$53,MATCH($B143,Budget!$A$4:$A$53,0)),"Unplanned"))</f>
        <v/>
      </c>
    </row>
    <row r="144" spans="1:7" x14ac:dyDescent="0.3">
      <c r="A144" s="24"/>
      <c r="B144" s="17"/>
      <c r="C144" s="17"/>
      <c r="D144" s="18"/>
      <c r="E144" s="17"/>
      <c r="F144" s="25" t="str">
        <f t="shared" si="2"/>
        <v/>
      </c>
      <c r="G144" s="26" t="str">
        <f>IF($B144="","",IFERROR(INDEX(Budget!$B$4:$B$53,MATCH($B144,Budget!$A$4:$A$53,0)),"Unplanned"))</f>
        <v/>
      </c>
    </row>
    <row r="145" spans="1:7" x14ac:dyDescent="0.3">
      <c r="A145" s="24"/>
      <c r="B145" s="17"/>
      <c r="C145" s="17"/>
      <c r="D145" s="18"/>
      <c r="E145" s="17"/>
      <c r="F145" s="25" t="str">
        <f t="shared" si="2"/>
        <v/>
      </c>
      <c r="G145" s="26" t="str">
        <f>IF($B145="","",IFERROR(INDEX(Budget!$B$4:$B$53,MATCH($B145,Budget!$A$4:$A$53,0)),"Unplanned"))</f>
        <v/>
      </c>
    </row>
    <row r="146" spans="1:7" x14ac:dyDescent="0.3">
      <c r="A146" s="24"/>
      <c r="B146" s="17"/>
      <c r="C146" s="17"/>
      <c r="D146" s="18"/>
      <c r="E146" s="17"/>
      <c r="F146" s="25" t="str">
        <f t="shared" si="2"/>
        <v/>
      </c>
      <c r="G146" s="26" t="str">
        <f>IF($B146="","",IFERROR(INDEX(Budget!$B$4:$B$53,MATCH($B146,Budget!$A$4:$A$53,0)),"Unplanned"))</f>
        <v/>
      </c>
    </row>
    <row r="147" spans="1:7" x14ac:dyDescent="0.3">
      <c r="A147" s="24"/>
      <c r="B147" s="17"/>
      <c r="C147" s="17"/>
      <c r="D147" s="18"/>
      <c r="E147" s="17"/>
      <c r="F147" s="25" t="str">
        <f t="shared" si="2"/>
        <v/>
      </c>
      <c r="G147" s="26" t="str">
        <f>IF($B147="","",IFERROR(INDEX(Budget!$B$4:$B$53,MATCH($B147,Budget!$A$4:$A$53,0)),"Unplanned"))</f>
        <v/>
      </c>
    </row>
    <row r="148" spans="1:7" x14ac:dyDescent="0.3">
      <c r="A148" s="24"/>
      <c r="B148" s="17"/>
      <c r="C148" s="17"/>
      <c r="D148" s="18"/>
      <c r="E148" s="17"/>
      <c r="F148" s="25" t="str">
        <f t="shared" si="2"/>
        <v/>
      </c>
      <c r="G148" s="26" t="str">
        <f>IF($B148="","",IFERROR(INDEX(Budget!$B$4:$B$53,MATCH($B148,Budget!$A$4:$A$53,0)),"Unplanned"))</f>
        <v/>
      </c>
    </row>
    <row r="149" spans="1:7" x14ac:dyDescent="0.3">
      <c r="A149" s="24"/>
      <c r="B149" s="17"/>
      <c r="C149" s="17"/>
      <c r="D149" s="18"/>
      <c r="E149" s="17"/>
      <c r="F149" s="25" t="str">
        <f t="shared" si="2"/>
        <v/>
      </c>
      <c r="G149" s="26" t="str">
        <f>IF($B149="","",IFERROR(INDEX(Budget!$B$4:$B$53,MATCH($B149,Budget!$A$4:$A$53,0)),"Unplanned"))</f>
        <v/>
      </c>
    </row>
    <row r="150" spans="1:7" x14ac:dyDescent="0.3">
      <c r="A150" s="24"/>
      <c r="B150" s="17"/>
      <c r="C150" s="17"/>
      <c r="D150" s="18"/>
      <c r="E150" s="17"/>
      <c r="F150" s="25" t="str">
        <f t="shared" si="2"/>
        <v/>
      </c>
      <c r="G150" s="26" t="str">
        <f>IF($B150="","",IFERROR(INDEX(Budget!$B$4:$B$53,MATCH($B150,Budget!$A$4:$A$53,0)),"Unplanned"))</f>
        <v/>
      </c>
    </row>
    <row r="151" spans="1:7" x14ac:dyDescent="0.3">
      <c r="A151" s="24"/>
      <c r="B151" s="17"/>
      <c r="C151" s="17"/>
      <c r="D151" s="18"/>
      <c r="E151" s="17"/>
      <c r="F151" s="25" t="str">
        <f t="shared" si="2"/>
        <v/>
      </c>
      <c r="G151" s="26" t="str">
        <f>IF($B151="","",IFERROR(INDEX(Budget!$B$4:$B$53,MATCH($B151,Budget!$A$4:$A$53,0)),"Unplanned"))</f>
        <v/>
      </c>
    </row>
    <row r="152" spans="1:7" x14ac:dyDescent="0.3">
      <c r="A152" s="24"/>
      <c r="B152" s="17"/>
      <c r="C152" s="17"/>
      <c r="D152" s="18"/>
      <c r="E152" s="17"/>
      <c r="F152" s="25" t="str">
        <f t="shared" si="2"/>
        <v/>
      </c>
      <c r="G152" s="26" t="str">
        <f>IF($B152="","",IFERROR(INDEX(Budget!$B$4:$B$53,MATCH($B152,Budget!$A$4:$A$53,0)),"Unplanned"))</f>
        <v/>
      </c>
    </row>
    <row r="153" spans="1:7" x14ac:dyDescent="0.3">
      <c r="A153" s="24"/>
      <c r="B153" s="17"/>
      <c r="C153" s="17"/>
      <c r="D153" s="18"/>
      <c r="E153" s="17"/>
      <c r="F153" s="25" t="str">
        <f t="shared" si="2"/>
        <v/>
      </c>
      <c r="G153" s="26" t="str">
        <f>IF($B153="","",IFERROR(INDEX(Budget!$B$4:$B$53,MATCH($B153,Budget!$A$4:$A$53,0)),"Unplanned"))</f>
        <v/>
      </c>
    </row>
    <row r="154" spans="1:7" x14ac:dyDescent="0.3">
      <c r="A154" s="24"/>
      <c r="B154" s="17"/>
      <c r="C154" s="17"/>
      <c r="D154" s="18"/>
      <c r="E154" s="17"/>
      <c r="F154" s="25" t="str">
        <f t="shared" si="2"/>
        <v/>
      </c>
      <c r="G154" s="26" t="str">
        <f>IF($B154="","",IFERROR(INDEX(Budget!$B$4:$B$53,MATCH($B154,Budget!$A$4:$A$53,0)),"Unplanned"))</f>
        <v/>
      </c>
    </row>
    <row r="155" spans="1:7" x14ac:dyDescent="0.3">
      <c r="A155" s="24"/>
      <c r="B155" s="17"/>
      <c r="C155" s="17"/>
      <c r="D155" s="18"/>
      <c r="E155" s="17"/>
      <c r="F155" s="25" t="str">
        <f t="shared" si="2"/>
        <v/>
      </c>
      <c r="G155" s="26" t="str">
        <f>IF($B155="","",IFERROR(INDEX(Budget!$B$4:$B$53,MATCH($B155,Budget!$A$4:$A$53,0)),"Unplanned"))</f>
        <v/>
      </c>
    </row>
    <row r="156" spans="1:7" x14ac:dyDescent="0.3">
      <c r="A156" s="24"/>
      <c r="B156" s="17"/>
      <c r="C156" s="17"/>
      <c r="D156" s="18"/>
      <c r="E156" s="17"/>
      <c r="F156" s="25" t="str">
        <f t="shared" si="2"/>
        <v/>
      </c>
      <c r="G156" s="26" t="str">
        <f>IF($B156="","",IFERROR(INDEX(Budget!$B$4:$B$53,MATCH($B156,Budget!$A$4:$A$53,0)),"Unplanned"))</f>
        <v/>
      </c>
    </row>
    <row r="157" spans="1:7" x14ac:dyDescent="0.3">
      <c r="A157" s="24"/>
      <c r="B157" s="17"/>
      <c r="C157" s="17"/>
      <c r="D157" s="18"/>
      <c r="E157" s="17"/>
      <c r="F157" s="25" t="str">
        <f t="shared" si="2"/>
        <v/>
      </c>
      <c r="G157" s="26" t="str">
        <f>IF($B157="","",IFERROR(INDEX(Budget!$B$4:$B$53,MATCH($B157,Budget!$A$4:$A$53,0)),"Unplanned"))</f>
        <v/>
      </c>
    </row>
    <row r="158" spans="1:7" x14ac:dyDescent="0.3">
      <c r="A158" s="24"/>
      <c r="B158" s="17"/>
      <c r="C158" s="17"/>
      <c r="D158" s="18"/>
      <c r="E158" s="17"/>
      <c r="F158" s="25" t="str">
        <f t="shared" si="2"/>
        <v/>
      </c>
      <c r="G158" s="26" t="str">
        <f>IF($B158="","",IFERROR(INDEX(Budget!$B$4:$B$53,MATCH($B158,Budget!$A$4:$A$53,0)),"Unplanned"))</f>
        <v/>
      </c>
    </row>
    <row r="159" spans="1:7" x14ac:dyDescent="0.3">
      <c r="A159" s="24"/>
      <c r="B159" s="17"/>
      <c r="C159" s="17"/>
      <c r="D159" s="18"/>
      <c r="E159" s="17"/>
      <c r="F159" s="25" t="str">
        <f t="shared" si="2"/>
        <v/>
      </c>
      <c r="G159" s="26" t="str">
        <f>IF($B159="","",IFERROR(INDEX(Budget!$B$4:$B$53,MATCH($B159,Budget!$A$4:$A$53,0)),"Unplanned"))</f>
        <v/>
      </c>
    </row>
    <row r="160" spans="1:7" x14ac:dyDescent="0.3">
      <c r="A160" s="24"/>
      <c r="B160" s="17"/>
      <c r="C160" s="17"/>
      <c r="D160" s="18"/>
      <c r="E160" s="17"/>
      <c r="F160" s="25" t="str">
        <f t="shared" si="2"/>
        <v/>
      </c>
      <c r="G160" s="26" t="str">
        <f>IF($B160="","",IFERROR(INDEX(Budget!$B$4:$B$53,MATCH($B160,Budget!$A$4:$A$53,0)),"Unplanned"))</f>
        <v/>
      </c>
    </row>
    <row r="161" spans="1:7" x14ac:dyDescent="0.3">
      <c r="A161" s="24"/>
      <c r="B161" s="17"/>
      <c r="C161" s="17"/>
      <c r="D161" s="18"/>
      <c r="E161" s="17"/>
      <c r="F161" s="25" t="str">
        <f t="shared" si="2"/>
        <v/>
      </c>
      <c r="G161" s="26" t="str">
        <f>IF($B161="","",IFERROR(INDEX(Budget!$B$4:$B$53,MATCH($B161,Budget!$A$4:$A$53,0)),"Unplanned"))</f>
        <v/>
      </c>
    </row>
    <row r="162" spans="1:7" x14ac:dyDescent="0.3">
      <c r="A162" s="24"/>
      <c r="B162" s="17"/>
      <c r="C162" s="17"/>
      <c r="D162" s="18"/>
      <c r="E162" s="17"/>
      <c r="F162" s="25" t="str">
        <f t="shared" si="2"/>
        <v/>
      </c>
      <c r="G162" s="26" t="str">
        <f>IF($B162="","",IFERROR(INDEX(Budget!$B$4:$B$53,MATCH($B162,Budget!$A$4:$A$53,0)),"Unplanned"))</f>
        <v/>
      </c>
    </row>
    <row r="163" spans="1:7" x14ac:dyDescent="0.3">
      <c r="A163" s="24"/>
      <c r="B163" s="17"/>
      <c r="C163" s="17"/>
      <c r="D163" s="18"/>
      <c r="E163" s="17"/>
      <c r="F163" s="25" t="str">
        <f t="shared" si="2"/>
        <v/>
      </c>
      <c r="G163" s="26" t="str">
        <f>IF($B163="","",IFERROR(INDEX(Budget!$B$4:$B$53,MATCH($B163,Budget!$A$4:$A$53,0)),"Unplanned"))</f>
        <v/>
      </c>
    </row>
    <row r="164" spans="1:7" x14ac:dyDescent="0.3">
      <c r="A164" s="24"/>
      <c r="B164" s="17"/>
      <c r="C164" s="17"/>
      <c r="D164" s="18"/>
      <c r="E164" s="17"/>
      <c r="F164" s="25" t="str">
        <f t="shared" si="2"/>
        <v/>
      </c>
      <c r="G164" s="26" t="str">
        <f>IF($B164="","",IFERROR(INDEX(Budget!$B$4:$B$53,MATCH($B164,Budget!$A$4:$A$53,0)),"Unplanned"))</f>
        <v/>
      </c>
    </row>
    <row r="165" spans="1:7" x14ac:dyDescent="0.3">
      <c r="A165" s="24"/>
      <c r="B165" s="17"/>
      <c r="C165" s="17"/>
      <c r="D165" s="18"/>
      <c r="E165" s="17"/>
      <c r="F165" s="25" t="str">
        <f t="shared" si="2"/>
        <v/>
      </c>
      <c r="G165" s="26" t="str">
        <f>IF($B165="","",IFERROR(INDEX(Budget!$B$4:$B$53,MATCH($B165,Budget!$A$4:$A$53,0)),"Unplanned"))</f>
        <v/>
      </c>
    </row>
    <row r="166" spans="1:7" x14ac:dyDescent="0.3">
      <c r="A166" s="24"/>
      <c r="B166" s="17"/>
      <c r="C166" s="17"/>
      <c r="D166" s="18"/>
      <c r="E166" s="17"/>
      <c r="F166" s="25" t="str">
        <f t="shared" si="2"/>
        <v/>
      </c>
      <c r="G166" s="26" t="str">
        <f>IF($B166="","",IFERROR(INDEX(Budget!$B$4:$B$53,MATCH($B166,Budget!$A$4:$A$53,0)),"Unplanned"))</f>
        <v/>
      </c>
    </row>
    <row r="167" spans="1:7" x14ac:dyDescent="0.3">
      <c r="A167" s="24"/>
      <c r="B167" s="17"/>
      <c r="C167" s="17"/>
      <c r="D167" s="18"/>
      <c r="E167" s="17"/>
      <c r="F167" s="25" t="str">
        <f t="shared" si="2"/>
        <v/>
      </c>
      <c r="G167" s="26" t="str">
        <f>IF($B167="","",IFERROR(INDEX(Budget!$B$4:$B$53,MATCH($B167,Budget!$A$4:$A$53,0)),"Unplanned"))</f>
        <v/>
      </c>
    </row>
    <row r="168" spans="1:7" x14ac:dyDescent="0.3">
      <c r="A168" s="24"/>
      <c r="B168" s="17"/>
      <c r="C168" s="17"/>
      <c r="D168" s="18"/>
      <c r="E168" s="17"/>
      <c r="F168" s="25" t="str">
        <f t="shared" si="2"/>
        <v/>
      </c>
      <c r="G168" s="26" t="str">
        <f>IF($B168="","",IFERROR(INDEX(Budget!$B$4:$B$53,MATCH($B168,Budget!$A$4:$A$53,0)),"Unplanned"))</f>
        <v/>
      </c>
    </row>
    <row r="169" spans="1:7" x14ac:dyDescent="0.3">
      <c r="A169" s="24"/>
      <c r="B169" s="17"/>
      <c r="C169" s="17"/>
      <c r="D169" s="18"/>
      <c r="E169" s="17"/>
      <c r="F169" s="25" t="str">
        <f t="shared" si="2"/>
        <v/>
      </c>
      <c r="G169" s="26" t="str">
        <f>IF($B169="","",IFERROR(INDEX(Budget!$B$4:$B$53,MATCH($B169,Budget!$A$4:$A$53,0)),"Unplanned"))</f>
        <v/>
      </c>
    </row>
    <row r="170" spans="1:7" x14ac:dyDescent="0.3">
      <c r="A170" s="24"/>
      <c r="B170" s="17"/>
      <c r="C170" s="17"/>
      <c r="D170" s="18"/>
      <c r="E170" s="17"/>
      <c r="F170" s="25" t="str">
        <f t="shared" si="2"/>
        <v/>
      </c>
      <c r="G170" s="26" t="str">
        <f>IF($B170="","",IFERROR(INDEX(Budget!$B$4:$B$53,MATCH($B170,Budget!$A$4:$A$53,0)),"Unplanned"))</f>
        <v/>
      </c>
    </row>
    <row r="171" spans="1:7" x14ac:dyDescent="0.3">
      <c r="A171" s="24"/>
      <c r="B171" s="17"/>
      <c r="C171" s="17"/>
      <c r="D171" s="18"/>
      <c r="E171" s="17"/>
      <c r="F171" s="25" t="str">
        <f t="shared" si="2"/>
        <v/>
      </c>
      <c r="G171" s="26" t="str">
        <f>IF($B171="","",IFERROR(INDEX(Budget!$B$4:$B$53,MATCH($B171,Budget!$A$4:$A$53,0)),"Unplanned"))</f>
        <v/>
      </c>
    </row>
    <row r="172" spans="1:7" x14ac:dyDescent="0.3">
      <c r="A172" s="24"/>
      <c r="B172" s="17"/>
      <c r="C172" s="17"/>
      <c r="D172" s="18"/>
      <c r="E172" s="17"/>
      <c r="F172" s="25" t="str">
        <f t="shared" si="2"/>
        <v/>
      </c>
      <c r="G172" s="26" t="str">
        <f>IF($B172="","",IFERROR(INDEX(Budget!$B$4:$B$53,MATCH($B172,Budget!$A$4:$A$53,0)),"Unplanned"))</f>
        <v/>
      </c>
    </row>
    <row r="173" spans="1:7" x14ac:dyDescent="0.3">
      <c r="A173" s="24"/>
      <c r="B173" s="17"/>
      <c r="C173" s="17"/>
      <c r="D173" s="18"/>
      <c r="E173" s="17"/>
      <c r="F173" s="25" t="str">
        <f t="shared" si="2"/>
        <v/>
      </c>
      <c r="G173" s="26" t="str">
        <f>IF($B173="","",IFERROR(INDEX(Budget!$B$4:$B$53,MATCH($B173,Budget!$A$4:$A$53,0)),"Unplanned"))</f>
        <v/>
      </c>
    </row>
    <row r="174" spans="1:7" x14ac:dyDescent="0.3">
      <c r="A174" s="24"/>
      <c r="B174" s="17"/>
      <c r="C174" s="17"/>
      <c r="D174" s="18"/>
      <c r="E174" s="17"/>
      <c r="F174" s="25" t="str">
        <f t="shared" si="2"/>
        <v/>
      </c>
      <c r="G174" s="26" t="str">
        <f>IF($B174="","",IFERROR(INDEX(Budget!$B$4:$B$53,MATCH($B174,Budget!$A$4:$A$53,0)),"Unplanned"))</f>
        <v/>
      </c>
    </row>
    <row r="175" spans="1:7" x14ac:dyDescent="0.3">
      <c r="A175" s="24"/>
      <c r="B175" s="17"/>
      <c r="C175" s="17"/>
      <c r="D175" s="18"/>
      <c r="E175" s="17"/>
      <c r="F175" s="25" t="str">
        <f t="shared" si="2"/>
        <v/>
      </c>
      <c r="G175" s="26" t="str">
        <f>IF($B175="","",IFERROR(INDEX(Budget!$B$4:$B$53,MATCH($B175,Budget!$A$4:$A$53,0)),"Unplanned"))</f>
        <v/>
      </c>
    </row>
    <row r="176" spans="1:7" x14ac:dyDescent="0.3">
      <c r="A176" s="24"/>
      <c r="B176" s="17"/>
      <c r="C176" s="17"/>
      <c r="D176" s="18"/>
      <c r="E176" s="17"/>
      <c r="F176" s="25" t="str">
        <f t="shared" si="2"/>
        <v/>
      </c>
      <c r="G176" s="26" t="str">
        <f>IF($B176="","",IFERROR(INDEX(Budget!$B$4:$B$53,MATCH($B176,Budget!$A$4:$A$53,0)),"Unplanned"))</f>
        <v/>
      </c>
    </row>
    <row r="177" spans="1:7" x14ac:dyDescent="0.3">
      <c r="A177" s="24"/>
      <c r="B177" s="17"/>
      <c r="C177" s="17"/>
      <c r="D177" s="18"/>
      <c r="E177" s="17"/>
      <c r="F177" s="25" t="str">
        <f t="shared" si="2"/>
        <v/>
      </c>
      <c r="G177" s="26" t="str">
        <f>IF($B177="","",IFERROR(INDEX(Budget!$B$4:$B$53,MATCH($B177,Budget!$A$4:$A$53,0)),"Unplanned"))</f>
        <v/>
      </c>
    </row>
    <row r="178" spans="1:7" x14ac:dyDescent="0.3">
      <c r="A178" s="24"/>
      <c r="B178" s="17"/>
      <c r="C178" s="17"/>
      <c r="D178" s="18"/>
      <c r="E178" s="17"/>
      <c r="F178" s="25" t="str">
        <f t="shared" si="2"/>
        <v/>
      </c>
      <c r="G178" s="26" t="str">
        <f>IF($B178="","",IFERROR(INDEX(Budget!$B$4:$B$53,MATCH($B178,Budget!$A$4:$A$53,0)),"Unplanned"))</f>
        <v/>
      </c>
    </row>
    <row r="179" spans="1:7" x14ac:dyDescent="0.3">
      <c r="A179" s="24"/>
      <c r="B179" s="17"/>
      <c r="C179" s="17"/>
      <c r="D179" s="18"/>
      <c r="E179" s="17"/>
      <c r="F179" s="25" t="str">
        <f t="shared" si="2"/>
        <v/>
      </c>
      <c r="G179" s="26" t="str">
        <f>IF($B179="","",IFERROR(INDEX(Budget!$B$4:$B$53,MATCH($B179,Budget!$A$4:$A$53,0)),"Unplanned"))</f>
        <v/>
      </c>
    </row>
    <row r="180" spans="1:7" x14ac:dyDescent="0.3">
      <c r="A180" s="24"/>
      <c r="B180" s="17"/>
      <c r="C180" s="17"/>
      <c r="D180" s="18"/>
      <c r="E180" s="17"/>
      <c r="F180" s="25" t="str">
        <f t="shared" si="2"/>
        <v/>
      </c>
      <c r="G180" s="26" t="str">
        <f>IF($B180="","",IFERROR(INDEX(Budget!$B$4:$B$53,MATCH($B180,Budget!$A$4:$A$53,0)),"Unplanned"))</f>
        <v/>
      </c>
    </row>
    <row r="181" spans="1:7" x14ac:dyDescent="0.3">
      <c r="A181" s="24"/>
      <c r="B181" s="17"/>
      <c r="C181" s="17"/>
      <c r="D181" s="18"/>
      <c r="E181" s="17"/>
      <c r="F181" s="25" t="str">
        <f t="shared" si="2"/>
        <v/>
      </c>
      <c r="G181" s="26" t="str">
        <f>IF($B181="","",IFERROR(INDEX(Budget!$B$4:$B$53,MATCH($B181,Budget!$A$4:$A$53,0)),"Unplanned"))</f>
        <v/>
      </c>
    </row>
    <row r="182" spans="1:7" x14ac:dyDescent="0.3">
      <c r="A182" s="24"/>
      <c r="B182" s="17"/>
      <c r="C182" s="17"/>
      <c r="D182" s="18"/>
      <c r="E182" s="17"/>
      <c r="F182" s="25" t="str">
        <f t="shared" si="2"/>
        <v/>
      </c>
      <c r="G182" s="26" t="str">
        <f>IF($B182="","",IFERROR(INDEX(Budget!$B$4:$B$53,MATCH($B182,Budget!$A$4:$A$53,0)),"Unplanned"))</f>
        <v/>
      </c>
    </row>
    <row r="183" spans="1:7" x14ac:dyDescent="0.3">
      <c r="A183" s="24"/>
      <c r="B183" s="17"/>
      <c r="C183" s="17"/>
      <c r="D183" s="18"/>
      <c r="E183" s="17"/>
      <c r="F183" s="25" t="str">
        <f t="shared" si="2"/>
        <v/>
      </c>
      <c r="G183" s="26" t="str">
        <f>IF($B183="","",IFERROR(INDEX(Budget!$B$4:$B$53,MATCH($B183,Budget!$A$4:$A$53,0)),"Unplanned"))</f>
        <v/>
      </c>
    </row>
    <row r="184" spans="1:7" x14ac:dyDescent="0.3">
      <c r="A184" s="24"/>
      <c r="B184" s="17"/>
      <c r="C184" s="17"/>
      <c r="D184" s="18"/>
      <c r="E184" s="17"/>
      <c r="F184" s="25" t="str">
        <f t="shared" si="2"/>
        <v/>
      </c>
      <c r="G184" s="26" t="str">
        <f>IF($B184="","",IFERROR(INDEX(Budget!$B$4:$B$53,MATCH($B184,Budget!$A$4:$A$53,0)),"Unplanned"))</f>
        <v/>
      </c>
    </row>
    <row r="185" spans="1:7" x14ac:dyDescent="0.3">
      <c r="A185" s="24"/>
      <c r="B185" s="17"/>
      <c r="C185" s="17"/>
      <c r="D185" s="18"/>
      <c r="E185" s="17"/>
      <c r="F185" s="25" t="str">
        <f t="shared" si="2"/>
        <v/>
      </c>
      <c r="G185" s="26" t="str">
        <f>IF($B185="","",IFERROR(INDEX(Budget!$B$4:$B$53,MATCH($B185,Budget!$A$4:$A$53,0)),"Unplanned"))</f>
        <v/>
      </c>
    </row>
    <row r="186" spans="1:7" x14ac:dyDescent="0.3">
      <c r="A186" s="24"/>
      <c r="B186" s="17"/>
      <c r="C186" s="17"/>
      <c r="D186" s="18"/>
      <c r="E186" s="17"/>
      <c r="F186" s="25" t="str">
        <f t="shared" si="2"/>
        <v/>
      </c>
      <c r="G186" s="26" t="str">
        <f>IF($B186="","",IFERROR(INDEX(Budget!$B$4:$B$53,MATCH($B186,Budget!$A$4:$A$53,0)),"Unplanned"))</f>
        <v/>
      </c>
    </row>
    <row r="187" spans="1:7" x14ac:dyDescent="0.3">
      <c r="A187" s="24"/>
      <c r="B187" s="17"/>
      <c r="C187" s="17"/>
      <c r="D187" s="18"/>
      <c r="E187" s="17"/>
      <c r="F187" s="25" t="str">
        <f t="shared" si="2"/>
        <v/>
      </c>
      <c r="G187" s="26" t="str">
        <f>IF($B187="","",IFERROR(INDEX(Budget!$B$4:$B$53,MATCH($B187,Budget!$A$4:$A$53,0)),"Unplanned"))</f>
        <v/>
      </c>
    </row>
    <row r="188" spans="1:7" x14ac:dyDescent="0.3">
      <c r="A188" s="24"/>
      <c r="B188" s="17"/>
      <c r="C188" s="17"/>
      <c r="D188" s="18"/>
      <c r="E188" s="17"/>
      <c r="F188" s="25" t="str">
        <f t="shared" si="2"/>
        <v/>
      </c>
      <c r="G188" s="26" t="str">
        <f>IF($B188="","",IFERROR(INDEX(Budget!$B$4:$B$53,MATCH($B188,Budget!$A$4:$A$53,0)),"Unplanned"))</f>
        <v/>
      </c>
    </row>
    <row r="189" spans="1:7" x14ac:dyDescent="0.3">
      <c r="A189" s="24"/>
      <c r="B189" s="17"/>
      <c r="C189" s="17"/>
      <c r="D189" s="18"/>
      <c r="E189" s="17"/>
      <c r="F189" s="25" t="str">
        <f t="shared" si="2"/>
        <v/>
      </c>
      <c r="G189" s="26" t="str">
        <f>IF($B189="","",IFERROR(INDEX(Budget!$B$4:$B$53,MATCH($B189,Budget!$A$4:$A$53,0)),"Unplanned"))</f>
        <v/>
      </c>
    </row>
    <row r="190" spans="1:7" x14ac:dyDescent="0.3">
      <c r="A190" s="24"/>
      <c r="B190" s="17"/>
      <c r="C190" s="17"/>
      <c r="D190" s="18"/>
      <c r="E190" s="17"/>
      <c r="F190" s="25" t="str">
        <f t="shared" si="2"/>
        <v/>
      </c>
      <c r="G190" s="26" t="str">
        <f>IF($B190="","",IFERROR(INDEX(Budget!$B$4:$B$53,MATCH($B190,Budget!$A$4:$A$53,0)),"Unplanned"))</f>
        <v/>
      </c>
    </row>
    <row r="191" spans="1:7" x14ac:dyDescent="0.3">
      <c r="A191" s="24"/>
      <c r="B191" s="17"/>
      <c r="C191" s="17"/>
      <c r="D191" s="18"/>
      <c r="E191" s="17"/>
      <c r="F191" s="25" t="str">
        <f t="shared" si="2"/>
        <v/>
      </c>
      <c r="G191" s="26" t="str">
        <f>IF($B191="","",IFERROR(INDEX(Budget!$B$4:$B$53,MATCH($B191,Budget!$A$4:$A$53,0)),"Unplanned"))</f>
        <v/>
      </c>
    </row>
    <row r="192" spans="1:7" x14ac:dyDescent="0.3">
      <c r="A192" s="24"/>
      <c r="B192" s="17"/>
      <c r="C192" s="17"/>
      <c r="D192" s="18"/>
      <c r="E192" s="17"/>
      <c r="F192" s="25" t="str">
        <f t="shared" si="2"/>
        <v/>
      </c>
      <c r="G192" s="26" t="str">
        <f>IF($B192="","",IFERROR(INDEX(Budget!$B$4:$B$53,MATCH($B192,Budget!$A$4:$A$53,0)),"Unplanned"))</f>
        <v/>
      </c>
    </row>
    <row r="193" spans="1:7" x14ac:dyDescent="0.3">
      <c r="A193" s="24"/>
      <c r="B193" s="17"/>
      <c r="C193" s="17"/>
      <c r="D193" s="18"/>
      <c r="E193" s="17"/>
      <c r="F193" s="25" t="str">
        <f t="shared" si="2"/>
        <v/>
      </c>
      <c r="G193" s="26" t="str">
        <f>IF($B193="","",IFERROR(INDEX(Budget!$B$4:$B$53,MATCH($B193,Budget!$A$4:$A$53,0)),"Unplanned"))</f>
        <v/>
      </c>
    </row>
    <row r="194" spans="1:7" x14ac:dyDescent="0.3">
      <c r="A194" s="24"/>
      <c r="B194" s="17"/>
      <c r="C194" s="17"/>
      <c r="D194" s="18"/>
      <c r="E194" s="17"/>
      <c r="F194" s="25" t="str">
        <f t="shared" si="2"/>
        <v/>
      </c>
      <c r="G194" s="26" t="str">
        <f>IF($B194="","",IFERROR(INDEX(Budget!$B$4:$B$53,MATCH($B194,Budget!$A$4:$A$53,0)),"Unplanned"))</f>
        <v/>
      </c>
    </row>
    <row r="195" spans="1:7" x14ac:dyDescent="0.3">
      <c r="A195" s="24"/>
      <c r="B195" s="17"/>
      <c r="C195" s="17"/>
      <c r="D195" s="18"/>
      <c r="E195" s="17"/>
      <c r="F195" s="25" t="str">
        <f t="shared" si="2"/>
        <v/>
      </c>
      <c r="G195" s="26" t="str">
        <f>IF($B195="","",IFERROR(INDEX(Budget!$B$4:$B$53,MATCH($B195,Budget!$A$4:$A$53,0)),"Unplanned"))</f>
        <v/>
      </c>
    </row>
    <row r="196" spans="1:7" x14ac:dyDescent="0.3">
      <c r="A196" s="24"/>
      <c r="B196" s="17"/>
      <c r="C196" s="17"/>
      <c r="D196" s="18"/>
      <c r="E196" s="17"/>
      <c r="F196" s="25" t="str">
        <f t="shared" ref="F196:F259" si="3">IF($A196="","",DATE(YEAR($A196),MONTH($A196),1))</f>
        <v/>
      </c>
      <c r="G196" s="26" t="str">
        <f>IF($B196="","",IFERROR(INDEX(Budget!$B$4:$B$53,MATCH($B196,Budget!$A$4:$A$53,0)),"Unplanned"))</f>
        <v/>
      </c>
    </row>
    <row r="197" spans="1:7" x14ac:dyDescent="0.3">
      <c r="A197" s="24"/>
      <c r="B197" s="17"/>
      <c r="C197" s="17"/>
      <c r="D197" s="18"/>
      <c r="E197" s="17"/>
      <c r="F197" s="25" t="str">
        <f t="shared" si="3"/>
        <v/>
      </c>
      <c r="G197" s="26" t="str">
        <f>IF($B197="","",IFERROR(INDEX(Budget!$B$4:$B$53,MATCH($B197,Budget!$A$4:$A$53,0)),"Unplanned"))</f>
        <v/>
      </c>
    </row>
    <row r="198" spans="1:7" x14ac:dyDescent="0.3">
      <c r="A198" s="24"/>
      <c r="B198" s="17"/>
      <c r="C198" s="17"/>
      <c r="D198" s="18"/>
      <c r="E198" s="17"/>
      <c r="F198" s="25" t="str">
        <f t="shared" si="3"/>
        <v/>
      </c>
      <c r="G198" s="26" t="str">
        <f>IF($B198="","",IFERROR(INDEX(Budget!$B$4:$B$53,MATCH($B198,Budget!$A$4:$A$53,0)),"Unplanned"))</f>
        <v/>
      </c>
    </row>
    <row r="199" spans="1:7" x14ac:dyDescent="0.3">
      <c r="A199" s="24"/>
      <c r="B199" s="17"/>
      <c r="C199" s="17"/>
      <c r="D199" s="18"/>
      <c r="E199" s="17"/>
      <c r="F199" s="25" t="str">
        <f t="shared" si="3"/>
        <v/>
      </c>
      <c r="G199" s="26" t="str">
        <f>IF($B199="","",IFERROR(INDEX(Budget!$B$4:$B$53,MATCH($B199,Budget!$A$4:$A$53,0)),"Unplanned"))</f>
        <v/>
      </c>
    </row>
    <row r="200" spans="1:7" x14ac:dyDescent="0.3">
      <c r="A200" s="24"/>
      <c r="B200" s="17"/>
      <c r="C200" s="17"/>
      <c r="D200" s="18"/>
      <c r="E200" s="17"/>
      <c r="F200" s="25" t="str">
        <f t="shared" si="3"/>
        <v/>
      </c>
      <c r="G200" s="26" t="str">
        <f>IF($B200="","",IFERROR(INDEX(Budget!$B$4:$B$53,MATCH($B200,Budget!$A$4:$A$53,0)),"Unplanned"))</f>
        <v/>
      </c>
    </row>
    <row r="201" spans="1:7" x14ac:dyDescent="0.3">
      <c r="A201" s="24"/>
      <c r="B201" s="17"/>
      <c r="C201" s="17"/>
      <c r="D201" s="18"/>
      <c r="E201" s="17"/>
      <c r="F201" s="25" t="str">
        <f t="shared" si="3"/>
        <v/>
      </c>
      <c r="G201" s="26" t="str">
        <f>IF($B201="","",IFERROR(INDEX(Budget!$B$4:$B$53,MATCH($B201,Budget!$A$4:$A$53,0)),"Unplanned"))</f>
        <v/>
      </c>
    </row>
    <row r="202" spans="1:7" x14ac:dyDescent="0.3">
      <c r="A202" s="24"/>
      <c r="B202" s="17"/>
      <c r="C202" s="17"/>
      <c r="D202" s="18"/>
      <c r="E202" s="17"/>
      <c r="F202" s="25" t="str">
        <f t="shared" si="3"/>
        <v/>
      </c>
      <c r="G202" s="26" t="str">
        <f>IF($B202="","",IFERROR(INDEX(Budget!$B$4:$B$53,MATCH($B202,Budget!$A$4:$A$53,0)),"Unplanned"))</f>
        <v/>
      </c>
    </row>
    <row r="203" spans="1:7" x14ac:dyDescent="0.3">
      <c r="A203" s="24"/>
      <c r="B203" s="17"/>
      <c r="C203" s="17"/>
      <c r="D203" s="18"/>
      <c r="E203" s="17"/>
      <c r="F203" s="25" t="str">
        <f t="shared" si="3"/>
        <v/>
      </c>
      <c r="G203" s="26" t="str">
        <f>IF($B203="","",IFERROR(INDEX(Budget!$B$4:$B$53,MATCH($B203,Budget!$A$4:$A$53,0)),"Unplanned"))</f>
        <v/>
      </c>
    </row>
    <row r="204" spans="1:7" x14ac:dyDescent="0.3">
      <c r="A204" s="24"/>
      <c r="B204" s="17"/>
      <c r="C204" s="17"/>
      <c r="D204" s="18"/>
      <c r="E204" s="17"/>
      <c r="F204" s="25" t="str">
        <f t="shared" si="3"/>
        <v/>
      </c>
      <c r="G204" s="26" t="str">
        <f>IF($B204="","",IFERROR(INDEX(Budget!$B$4:$B$53,MATCH($B204,Budget!$A$4:$A$53,0)),"Unplanned"))</f>
        <v/>
      </c>
    </row>
    <row r="205" spans="1:7" x14ac:dyDescent="0.3">
      <c r="A205" s="24"/>
      <c r="B205" s="17"/>
      <c r="C205" s="17"/>
      <c r="D205" s="18"/>
      <c r="E205" s="17"/>
      <c r="F205" s="25" t="str">
        <f t="shared" si="3"/>
        <v/>
      </c>
      <c r="G205" s="26" t="str">
        <f>IF($B205="","",IFERROR(INDEX(Budget!$B$4:$B$53,MATCH($B205,Budget!$A$4:$A$53,0)),"Unplanned"))</f>
        <v/>
      </c>
    </row>
    <row r="206" spans="1:7" x14ac:dyDescent="0.3">
      <c r="A206" s="24"/>
      <c r="B206" s="17"/>
      <c r="C206" s="17"/>
      <c r="D206" s="18"/>
      <c r="E206" s="17"/>
      <c r="F206" s="25" t="str">
        <f t="shared" si="3"/>
        <v/>
      </c>
      <c r="G206" s="26" t="str">
        <f>IF($B206="","",IFERROR(INDEX(Budget!$B$4:$B$53,MATCH($B206,Budget!$A$4:$A$53,0)),"Unplanned"))</f>
        <v/>
      </c>
    </row>
    <row r="207" spans="1:7" x14ac:dyDescent="0.3">
      <c r="A207" s="24"/>
      <c r="B207" s="17"/>
      <c r="C207" s="17"/>
      <c r="D207" s="18"/>
      <c r="E207" s="17"/>
      <c r="F207" s="25" t="str">
        <f t="shared" si="3"/>
        <v/>
      </c>
      <c r="G207" s="26" t="str">
        <f>IF($B207="","",IFERROR(INDEX(Budget!$B$4:$B$53,MATCH($B207,Budget!$A$4:$A$53,0)),"Unplanned"))</f>
        <v/>
      </c>
    </row>
    <row r="208" spans="1:7" x14ac:dyDescent="0.3">
      <c r="A208" s="24"/>
      <c r="B208" s="17"/>
      <c r="C208" s="17"/>
      <c r="D208" s="18"/>
      <c r="E208" s="17"/>
      <c r="F208" s="25" t="str">
        <f t="shared" si="3"/>
        <v/>
      </c>
      <c r="G208" s="26" t="str">
        <f>IF($B208="","",IFERROR(INDEX(Budget!$B$4:$B$53,MATCH($B208,Budget!$A$4:$A$53,0)),"Unplanned"))</f>
        <v/>
      </c>
    </row>
    <row r="209" spans="1:7" x14ac:dyDescent="0.3">
      <c r="A209" s="24"/>
      <c r="B209" s="17"/>
      <c r="C209" s="17"/>
      <c r="D209" s="18"/>
      <c r="E209" s="17"/>
      <c r="F209" s="25" t="str">
        <f t="shared" si="3"/>
        <v/>
      </c>
      <c r="G209" s="26" t="str">
        <f>IF($B209="","",IFERROR(INDEX(Budget!$B$4:$B$53,MATCH($B209,Budget!$A$4:$A$53,0)),"Unplanned"))</f>
        <v/>
      </c>
    </row>
    <row r="210" spans="1:7" x14ac:dyDescent="0.3">
      <c r="A210" s="24"/>
      <c r="B210" s="17"/>
      <c r="C210" s="17"/>
      <c r="D210" s="18"/>
      <c r="E210" s="17"/>
      <c r="F210" s="25" t="str">
        <f t="shared" si="3"/>
        <v/>
      </c>
      <c r="G210" s="26" t="str">
        <f>IF($B210="","",IFERROR(INDEX(Budget!$B$4:$B$53,MATCH($B210,Budget!$A$4:$A$53,0)),"Unplanned"))</f>
        <v/>
      </c>
    </row>
    <row r="211" spans="1:7" x14ac:dyDescent="0.3">
      <c r="A211" s="24"/>
      <c r="B211" s="17"/>
      <c r="C211" s="17"/>
      <c r="D211" s="18"/>
      <c r="E211" s="17"/>
      <c r="F211" s="25" t="str">
        <f t="shared" si="3"/>
        <v/>
      </c>
      <c r="G211" s="26" t="str">
        <f>IF($B211="","",IFERROR(INDEX(Budget!$B$4:$B$53,MATCH($B211,Budget!$A$4:$A$53,0)),"Unplanned"))</f>
        <v/>
      </c>
    </row>
    <row r="212" spans="1:7" x14ac:dyDescent="0.3">
      <c r="A212" s="24"/>
      <c r="B212" s="17"/>
      <c r="C212" s="17"/>
      <c r="D212" s="18"/>
      <c r="E212" s="17"/>
      <c r="F212" s="25" t="str">
        <f t="shared" si="3"/>
        <v/>
      </c>
      <c r="G212" s="26" t="str">
        <f>IF($B212="","",IFERROR(INDEX(Budget!$B$4:$B$53,MATCH($B212,Budget!$A$4:$A$53,0)),"Unplanned"))</f>
        <v/>
      </c>
    </row>
    <row r="213" spans="1:7" x14ac:dyDescent="0.3">
      <c r="A213" s="24"/>
      <c r="B213" s="17"/>
      <c r="C213" s="17"/>
      <c r="D213" s="18"/>
      <c r="E213" s="17"/>
      <c r="F213" s="25" t="str">
        <f t="shared" si="3"/>
        <v/>
      </c>
      <c r="G213" s="26" t="str">
        <f>IF($B213="","",IFERROR(INDEX(Budget!$B$4:$B$53,MATCH($B213,Budget!$A$4:$A$53,0)),"Unplanned"))</f>
        <v/>
      </c>
    </row>
    <row r="214" spans="1:7" x14ac:dyDescent="0.3">
      <c r="A214" s="24"/>
      <c r="B214" s="17"/>
      <c r="C214" s="17"/>
      <c r="D214" s="18"/>
      <c r="E214" s="17"/>
      <c r="F214" s="25" t="str">
        <f t="shared" si="3"/>
        <v/>
      </c>
      <c r="G214" s="26" t="str">
        <f>IF($B214="","",IFERROR(INDEX(Budget!$B$4:$B$53,MATCH($B214,Budget!$A$4:$A$53,0)),"Unplanned"))</f>
        <v/>
      </c>
    </row>
    <row r="215" spans="1:7" x14ac:dyDescent="0.3">
      <c r="A215" s="24"/>
      <c r="B215" s="17"/>
      <c r="C215" s="17"/>
      <c r="D215" s="18"/>
      <c r="E215" s="17"/>
      <c r="F215" s="25" t="str">
        <f t="shared" si="3"/>
        <v/>
      </c>
      <c r="G215" s="26" t="str">
        <f>IF($B215="","",IFERROR(INDEX(Budget!$B$4:$B$53,MATCH($B215,Budget!$A$4:$A$53,0)),"Unplanned"))</f>
        <v/>
      </c>
    </row>
    <row r="216" spans="1:7" x14ac:dyDescent="0.3">
      <c r="A216" s="24"/>
      <c r="B216" s="17"/>
      <c r="C216" s="17"/>
      <c r="D216" s="18"/>
      <c r="E216" s="17"/>
      <c r="F216" s="25" t="str">
        <f t="shared" si="3"/>
        <v/>
      </c>
      <c r="G216" s="26" t="str">
        <f>IF($B216="","",IFERROR(INDEX(Budget!$B$4:$B$53,MATCH($B216,Budget!$A$4:$A$53,0)),"Unplanned"))</f>
        <v/>
      </c>
    </row>
    <row r="217" spans="1:7" x14ac:dyDescent="0.3">
      <c r="A217" s="24"/>
      <c r="B217" s="17"/>
      <c r="C217" s="17"/>
      <c r="D217" s="18"/>
      <c r="E217" s="17"/>
      <c r="F217" s="25" t="str">
        <f t="shared" si="3"/>
        <v/>
      </c>
      <c r="G217" s="26" t="str">
        <f>IF($B217="","",IFERROR(INDEX(Budget!$B$4:$B$53,MATCH($B217,Budget!$A$4:$A$53,0)),"Unplanned"))</f>
        <v/>
      </c>
    </row>
    <row r="218" spans="1:7" x14ac:dyDescent="0.3">
      <c r="A218" s="24"/>
      <c r="B218" s="17"/>
      <c r="C218" s="17"/>
      <c r="D218" s="18"/>
      <c r="E218" s="17"/>
      <c r="F218" s="25" t="str">
        <f t="shared" si="3"/>
        <v/>
      </c>
      <c r="G218" s="26" t="str">
        <f>IF($B218="","",IFERROR(INDEX(Budget!$B$4:$B$53,MATCH($B218,Budget!$A$4:$A$53,0)),"Unplanned"))</f>
        <v/>
      </c>
    </row>
    <row r="219" spans="1:7" x14ac:dyDescent="0.3">
      <c r="A219" s="24"/>
      <c r="B219" s="17"/>
      <c r="C219" s="17"/>
      <c r="D219" s="18"/>
      <c r="E219" s="17"/>
      <c r="F219" s="25" t="str">
        <f t="shared" si="3"/>
        <v/>
      </c>
      <c r="G219" s="26" t="str">
        <f>IF($B219="","",IFERROR(INDEX(Budget!$B$4:$B$53,MATCH($B219,Budget!$A$4:$A$53,0)),"Unplanned"))</f>
        <v/>
      </c>
    </row>
    <row r="220" spans="1:7" x14ac:dyDescent="0.3">
      <c r="A220" s="24"/>
      <c r="B220" s="17"/>
      <c r="C220" s="17"/>
      <c r="D220" s="18"/>
      <c r="E220" s="17"/>
      <c r="F220" s="25" t="str">
        <f t="shared" si="3"/>
        <v/>
      </c>
      <c r="G220" s="26" t="str">
        <f>IF($B220="","",IFERROR(INDEX(Budget!$B$4:$B$53,MATCH($B220,Budget!$A$4:$A$53,0)),"Unplanned"))</f>
        <v/>
      </c>
    </row>
    <row r="221" spans="1:7" x14ac:dyDescent="0.3">
      <c r="A221" s="24"/>
      <c r="B221" s="17"/>
      <c r="C221" s="17"/>
      <c r="D221" s="18"/>
      <c r="E221" s="17"/>
      <c r="F221" s="25" t="str">
        <f t="shared" si="3"/>
        <v/>
      </c>
      <c r="G221" s="26" t="str">
        <f>IF($B221="","",IFERROR(INDEX(Budget!$B$4:$B$53,MATCH($B221,Budget!$A$4:$A$53,0)),"Unplanned"))</f>
        <v/>
      </c>
    </row>
    <row r="222" spans="1:7" x14ac:dyDescent="0.3">
      <c r="A222" s="24"/>
      <c r="B222" s="17"/>
      <c r="C222" s="17"/>
      <c r="D222" s="18"/>
      <c r="E222" s="17"/>
      <c r="F222" s="25" t="str">
        <f t="shared" si="3"/>
        <v/>
      </c>
      <c r="G222" s="26" t="str">
        <f>IF($B222="","",IFERROR(INDEX(Budget!$B$4:$B$53,MATCH($B222,Budget!$A$4:$A$53,0)),"Unplanned"))</f>
        <v/>
      </c>
    </row>
    <row r="223" spans="1:7" x14ac:dyDescent="0.3">
      <c r="A223" s="24"/>
      <c r="B223" s="17"/>
      <c r="C223" s="17"/>
      <c r="D223" s="18"/>
      <c r="E223" s="17"/>
      <c r="F223" s="25" t="str">
        <f t="shared" si="3"/>
        <v/>
      </c>
      <c r="G223" s="26" t="str">
        <f>IF($B223="","",IFERROR(INDEX(Budget!$B$4:$B$53,MATCH($B223,Budget!$A$4:$A$53,0)),"Unplanned"))</f>
        <v/>
      </c>
    </row>
    <row r="224" spans="1:7" x14ac:dyDescent="0.3">
      <c r="A224" s="24"/>
      <c r="B224" s="17"/>
      <c r="C224" s="17"/>
      <c r="D224" s="18"/>
      <c r="E224" s="17"/>
      <c r="F224" s="25" t="str">
        <f t="shared" si="3"/>
        <v/>
      </c>
      <c r="G224" s="26" t="str">
        <f>IF($B224="","",IFERROR(INDEX(Budget!$B$4:$B$53,MATCH($B224,Budget!$A$4:$A$53,0)),"Unplanned"))</f>
        <v/>
      </c>
    </row>
    <row r="225" spans="1:7" x14ac:dyDescent="0.3">
      <c r="A225" s="24"/>
      <c r="B225" s="17"/>
      <c r="C225" s="17"/>
      <c r="D225" s="18"/>
      <c r="E225" s="17"/>
      <c r="F225" s="25" t="str">
        <f t="shared" si="3"/>
        <v/>
      </c>
      <c r="G225" s="26" t="str">
        <f>IF($B225="","",IFERROR(INDEX(Budget!$B$4:$B$53,MATCH($B225,Budget!$A$4:$A$53,0)),"Unplanned"))</f>
        <v/>
      </c>
    </row>
    <row r="226" spans="1:7" x14ac:dyDescent="0.3">
      <c r="A226" s="24"/>
      <c r="B226" s="17"/>
      <c r="C226" s="17"/>
      <c r="D226" s="18"/>
      <c r="E226" s="17"/>
      <c r="F226" s="25" t="str">
        <f t="shared" si="3"/>
        <v/>
      </c>
      <c r="G226" s="26" t="str">
        <f>IF($B226="","",IFERROR(INDEX(Budget!$B$4:$B$53,MATCH($B226,Budget!$A$4:$A$53,0)),"Unplanned"))</f>
        <v/>
      </c>
    </row>
    <row r="227" spans="1:7" x14ac:dyDescent="0.3">
      <c r="A227" s="24"/>
      <c r="B227" s="17"/>
      <c r="C227" s="17"/>
      <c r="D227" s="18"/>
      <c r="E227" s="17"/>
      <c r="F227" s="25" t="str">
        <f t="shared" si="3"/>
        <v/>
      </c>
      <c r="G227" s="26" t="str">
        <f>IF($B227="","",IFERROR(INDEX(Budget!$B$4:$B$53,MATCH($B227,Budget!$A$4:$A$53,0)),"Unplanned"))</f>
        <v/>
      </c>
    </row>
    <row r="228" spans="1:7" x14ac:dyDescent="0.3">
      <c r="A228" s="24"/>
      <c r="B228" s="17"/>
      <c r="C228" s="17"/>
      <c r="D228" s="18"/>
      <c r="E228" s="17"/>
      <c r="F228" s="25" t="str">
        <f t="shared" si="3"/>
        <v/>
      </c>
      <c r="G228" s="26" t="str">
        <f>IF($B228="","",IFERROR(INDEX(Budget!$B$4:$B$53,MATCH($B228,Budget!$A$4:$A$53,0)),"Unplanned"))</f>
        <v/>
      </c>
    </row>
    <row r="229" spans="1:7" x14ac:dyDescent="0.3">
      <c r="A229" s="24"/>
      <c r="B229" s="17"/>
      <c r="C229" s="17"/>
      <c r="D229" s="18"/>
      <c r="E229" s="17"/>
      <c r="F229" s="25" t="str">
        <f t="shared" si="3"/>
        <v/>
      </c>
      <c r="G229" s="26" t="str">
        <f>IF($B229="","",IFERROR(INDEX(Budget!$B$4:$B$53,MATCH($B229,Budget!$A$4:$A$53,0)),"Unplanned"))</f>
        <v/>
      </c>
    </row>
    <row r="230" spans="1:7" x14ac:dyDescent="0.3">
      <c r="A230" s="24"/>
      <c r="B230" s="17"/>
      <c r="C230" s="17"/>
      <c r="D230" s="18"/>
      <c r="E230" s="17"/>
      <c r="F230" s="25" t="str">
        <f t="shared" si="3"/>
        <v/>
      </c>
      <c r="G230" s="26" t="str">
        <f>IF($B230="","",IFERROR(INDEX(Budget!$B$4:$B$53,MATCH($B230,Budget!$A$4:$A$53,0)),"Unplanned"))</f>
        <v/>
      </c>
    </row>
    <row r="231" spans="1:7" x14ac:dyDescent="0.3">
      <c r="A231" s="24"/>
      <c r="B231" s="17"/>
      <c r="C231" s="17"/>
      <c r="D231" s="18"/>
      <c r="E231" s="17"/>
      <c r="F231" s="25" t="str">
        <f t="shared" si="3"/>
        <v/>
      </c>
      <c r="G231" s="26" t="str">
        <f>IF($B231="","",IFERROR(INDEX(Budget!$B$4:$B$53,MATCH($B231,Budget!$A$4:$A$53,0)),"Unplanned"))</f>
        <v/>
      </c>
    </row>
    <row r="232" spans="1:7" x14ac:dyDescent="0.3">
      <c r="A232" s="24"/>
      <c r="B232" s="17"/>
      <c r="C232" s="17"/>
      <c r="D232" s="18"/>
      <c r="E232" s="17"/>
      <c r="F232" s="25" t="str">
        <f t="shared" si="3"/>
        <v/>
      </c>
      <c r="G232" s="26" t="str">
        <f>IF($B232="","",IFERROR(INDEX(Budget!$B$4:$B$53,MATCH($B232,Budget!$A$4:$A$53,0)),"Unplanned"))</f>
        <v/>
      </c>
    </row>
    <row r="233" spans="1:7" x14ac:dyDescent="0.3">
      <c r="A233" s="24"/>
      <c r="B233" s="17"/>
      <c r="C233" s="17"/>
      <c r="D233" s="18"/>
      <c r="E233" s="17"/>
      <c r="F233" s="25" t="str">
        <f t="shared" si="3"/>
        <v/>
      </c>
      <c r="G233" s="26" t="str">
        <f>IF($B233="","",IFERROR(INDEX(Budget!$B$4:$B$53,MATCH($B233,Budget!$A$4:$A$53,0)),"Unplanned"))</f>
        <v/>
      </c>
    </row>
    <row r="234" spans="1:7" x14ac:dyDescent="0.3">
      <c r="A234" s="24"/>
      <c r="B234" s="17"/>
      <c r="C234" s="17"/>
      <c r="D234" s="18"/>
      <c r="E234" s="17"/>
      <c r="F234" s="25" t="str">
        <f t="shared" si="3"/>
        <v/>
      </c>
      <c r="G234" s="26" t="str">
        <f>IF($B234="","",IFERROR(INDEX(Budget!$B$4:$B$53,MATCH($B234,Budget!$A$4:$A$53,0)),"Unplanned"))</f>
        <v/>
      </c>
    </row>
    <row r="235" spans="1:7" x14ac:dyDescent="0.3">
      <c r="A235" s="24"/>
      <c r="B235" s="17"/>
      <c r="C235" s="17"/>
      <c r="D235" s="18"/>
      <c r="E235" s="17"/>
      <c r="F235" s="25" t="str">
        <f t="shared" si="3"/>
        <v/>
      </c>
      <c r="G235" s="26" t="str">
        <f>IF($B235="","",IFERROR(INDEX(Budget!$B$4:$B$53,MATCH($B235,Budget!$A$4:$A$53,0)),"Unplanned"))</f>
        <v/>
      </c>
    </row>
    <row r="236" spans="1:7" x14ac:dyDescent="0.3">
      <c r="A236" s="24"/>
      <c r="B236" s="17"/>
      <c r="C236" s="17"/>
      <c r="D236" s="18"/>
      <c r="E236" s="17"/>
      <c r="F236" s="25" t="str">
        <f t="shared" si="3"/>
        <v/>
      </c>
      <c r="G236" s="26" t="str">
        <f>IF($B236="","",IFERROR(INDEX(Budget!$B$4:$B$53,MATCH($B236,Budget!$A$4:$A$53,0)),"Unplanned"))</f>
        <v/>
      </c>
    </row>
    <row r="237" spans="1:7" x14ac:dyDescent="0.3">
      <c r="A237" s="24"/>
      <c r="B237" s="17"/>
      <c r="C237" s="17"/>
      <c r="D237" s="18"/>
      <c r="E237" s="17"/>
      <c r="F237" s="25" t="str">
        <f t="shared" si="3"/>
        <v/>
      </c>
      <c r="G237" s="26" t="str">
        <f>IF($B237="","",IFERROR(INDEX(Budget!$B$4:$B$53,MATCH($B237,Budget!$A$4:$A$53,0)),"Unplanned"))</f>
        <v/>
      </c>
    </row>
    <row r="238" spans="1:7" x14ac:dyDescent="0.3">
      <c r="A238" s="24"/>
      <c r="B238" s="17"/>
      <c r="C238" s="17"/>
      <c r="D238" s="18"/>
      <c r="E238" s="17"/>
      <c r="F238" s="25" t="str">
        <f t="shared" si="3"/>
        <v/>
      </c>
      <c r="G238" s="26" t="str">
        <f>IF($B238="","",IFERROR(INDEX(Budget!$B$4:$B$53,MATCH($B238,Budget!$A$4:$A$53,0)),"Unplanned"))</f>
        <v/>
      </c>
    </row>
    <row r="239" spans="1:7" x14ac:dyDescent="0.3">
      <c r="A239" s="24"/>
      <c r="B239" s="17"/>
      <c r="C239" s="17"/>
      <c r="D239" s="18"/>
      <c r="E239" s="17"/>
      <c r="F239" s="25" t="str">
        <f t="shared" si="3"/>
        <v/>
      </c>
      <c r="G239" s="26" t="str">
        <f>IF($B239="","",IFERROR(INDEX(Budget!$B$4:$B$53,MATCH($B239,Budget!$A$4:$A$53,0)),"Unplanned"))</f>
        <v/>
      </c>
    </row>
    <row r="240" spans="1:7" x14ac:dyDescent="0.3">
      <c r="A240" s="24"/>
      <c r="B240" s="17"/>
      <c r="C240" s="17"/>
      <c r="D240" s="18"/>
      <c r="E240" s="17"/>
      <c r="F240" s="25" t="str">
        <f t="shared" si="3"/>
        <v/>
      </c>
      <c r="G240" s="26" t="str">
        <f>IF($B240="","",IFERROR(INDEX(Budget!$B$4:$B$53,MATCH($B240,Budget!$A$4:$A$53,0)),"Unplanned"))</f>
        <v/>
      </c>
    </row>
    <row r="241" spans="1:7" x14ac:dyDescent="0.3">
      <c r="A241" s="24"/>
      <c r="B241" s="17"/>
      <c r="C241" s="17"/>
      <c r="D241" s="18"/>
      <c r="E241" s="17"/>
      <c r="F241" s="25" t="str">
        <f t="shared" si="3"/>
        <v/>
      </c>
      <c r="G241" s="26" t="str">
        <f>IF($B241="","",IFERROR(INDEX(Budget!$B$4:$B$53,MATCH($B241,Budget!$A$4:$A$53,0)),"Unplanned"))</f>
        <v/>
      </c>
    </row>
    <row r="242" spans="1:7" x14ac:dyDescent="0.3">
      <c r="A242" s="24"/>
      <c r="B242" s="17"/>
      <c r="C242" s="17"/>
      <c r="D242" s="18"/>
      <c r="E242" s="17"/>
      <c r="F242" s="25" t="str">
        <f t="shared" si="3"/>
        <v/>
      </c>
      <c r="G242" s="26" t="str">
        <f>IF($B242="","",IFERROR(INDEX(Budget!$B$4:$B$53,MATCH($B242,Budget!$A$4:$A$53,0)),"Unplanned"))</f>
        <v/>
      </c>
    </row>
    <row r="243" spans="1:7" x14ac:dyDescent="0.3">
      <c r="A243" s="24"/>
      <c r="B243" s="17"/>
      <c r="C243" s="17"/>
      <c r="D243" s="18"/>
      <c r="E243" s="17"/>
      <c r="F243" s="25" t="str">
        <f t="shared" si="3"/>
        <v/>
      </c>
      <c r="G243" s="26" t="str">
        <f>IF($B243="","",IFERROR(INDEX(Budget!$B$4:$B$53,MATCH($B243,Budget!$A$4:$A$53,0)),"Unplanned"))</f>
        <v/>
      </c>
    </row>
    <row r="244" spans="1:7" x14ac:dyDescent="0.3">
      <c r="A244" s="24"/>
      <c r="B244" s="17"/>
      <c r="C244" s="17"/>
      <c r="D244" s="18"/>
      <c r="E244" s="17"/>
      <c r="F244" s="25" t="str">
        <f t="shared" si="3"/>
        <v/>
      </c>
      <c r="G244" s="26" t="str">
        <f>IF($B244="","",IFERROR(INDEX(Budget!$B$4:$B$53,MATCH($B244,Budget!$A$4:$A$53,0)),"Unplanned"))</f>
        <v/>
      </c>
    </row>
    <row r="245" spans="1:7" x14ac:dyDescent="0.3">
      <c r="A245" s="24"/>
      <c r="B245" s="17"/>
      <c r="C245" s="17"/>
      <c r="D245" s="18"/>
      <c r="E245" s="17"/>
      <c r="F245" s="25" t="str">
        <f t="shared" si="3"/>
        <v/>
      </c>
      <c r="G245" s="26" t="str">
        <f>IF($B245="","",IFERROR(INDEX(Budget!$B$4:$B$53,MATCH($B245,Budget!$A$4:$A$53,0)),"Unplanned"))</f>
        <v/>
      </c>
    </row>
    <row r="246" spans="1:7" x14ac:dyDescent="0.3">
      <c r="A246" s="24"/>
      <c r="B246" s="17"/>
      <c r="C246" s="17"/>
      <c r="D246" s="18"/>
      <c r="E246" s="17"/>
      <c r="F246" s="25" t="str">
        <f t="shared" si="3"/>
        <v/>
      </c>
      <c r="G246" s="26" t="str">
        <f>IF($B246="","",IFERROR(INDEX(Budget!$B$4:$B$53,MATCH($B246,Budget!$A$4:$A$53,0)),"Unplanned"))</f>
        <v/>
      </c>
    </row>
    <row r="247" spans="1:7" x14ac:dyDescent="0.3">
      <c r="A247" s="24"/>
      <c r="B247" s="17"/>
      <c r="C247" s="17"/>
      <c r="D247" s="18"/>
      <c r="E247" s="17"/>
      <c r="F247" s="25" t="str">
        <f t="shared" si="3"/>
        <v/>
      </c>
      <c r="G247" s="26" t="str">
        <f>IF($B247="","",IFERROR(INDEX(Budget!$B$4:$B$53,MATCH($B247,Budget!$A$4:$A$53,0)),"Unplanned"))</f>
        <v/>
      </c>
    </row>
    <row r="248" spans="1:7" x14ac:dyDescent="0.3">
      <c r="A248" s="24"/>
      <c r="B248" s="17"/>
      <c r="C248" s="17"/>
      <c r="D248" s="18"/>
      <c r="E248" s="17"/>
      <c r="F248" s="25" t="str">
        <f t="shared" si="3"/>
        <v/>
      </c>
      <c r="G248" s="26" t="str">
        <f>IF($B248="","",IFERROR(INDEX(Budget!$B$4:$B$53,MATCH($B248,Budget!$A$4:$A$53,0)),"Unplanned"))</f>
        <v/>
      </c>
    </row>
    <row r="249" spans="1:7" x14ac:dyDescent="0.3">
      <c r="A249" s="24"/>
      <c r="B249" s="17"/>
      <c r="C249" s="17"/>
      <c r="D249" s="18"/>
      <c r="E249" s="17"/>
      <c r="F249" s="25" t="str">
        <f t="shared" si="3"/>
        <v/>
      </c>
      <c r="G249" s="26" t="str">
        <f>IF($B249="","",IFERROR(INDEX(Budget!$B$4:$B$53,MATCH($B249,Budget!$A$4:$A$53,0)),"Unplanned"))</f>
        <v/>
      </c>
    </row>
    <row r="250" spans="1:7" x14ac:dyDescent="0.3">
      <c r="A250" s="24"/>
      <c r="B250" s="17"/>
      <c r="C250" s="17"/>
      <c r="D250" s="18"/>
      <c r="E250" s="17"/>
      <c r="F250" s="25" t="str">
        <f t="shared" si="3"/>
        <v/>
      </c>
      <c r="G250" s="26" t="str">
        <f>IF($B250="","",IFERROR(INDEX(Budget!$B$4:$B$53,MATCH($B250,Budget!$A$4:$A$53,0)),"Unplanned"))</f>
        <v/>
      </c>
    </row>
    <row r="251" spans="1:7" x14ac:dyDescent="0.3">
      <c r="A251" s="24"/>
      <c r="B251" s="17"/>
      <c r="C251" s="17"/>
      <c r="D251" s="18"/>
      <c r="E251" s="17"/>
      <c r="F251" s="25" t="str">
        <f t="shared" si="3"/>
        <v/>
      </c>
      <c r="G251" s="26" t="str">
        <f>IF($B251="","",IFERROR(INDEX(Budget!$B$4:$B$53,MATCH($B251,Budget!$A$4:$A$53,0)),"Unplanned"))</f>
        <v/>
      </c>
    </row>
    <row r="252" spans="1:7" x14ac:dyDescent="0.3">
      <c r="A252" s="24"/>
      <c r="B252" s="17"/>
      <c r="C252" s="17"/>
      <c r="D252" s="18"/>
      <c r="E252" s="17"/>
      <c r="F252" s="25" t="str">
        <f t="shared" si="3"/>
        <v/>
      </c>
      <c r="G252" s="26" t="str">
        <f>IF($B252="","",IFERROR(INDEX(Budget!$B$4:$B$53,MATCH($B252,Budget!$A$4:$A$53,0)),"Unplanned"))</f>
        <v/>
      </c>
    </row>
    <row r="253" spans="1:7" x14ac:dyDescent="0.3">
      <c r="A253" s="24"/>
      <c r="B253" s="17"/>
      <c r="C253" s="17"/>
      <c r="D253" s="18"/>
      <c r="E253" s="17"/>
      <c r="F253" s="25" t="str">
        <f t="shared" si="3"/>
        <v/>
      </c>
      <c r="G253" s="26" t="str">
        <f>IF($B253="","",IFERROR(INDEX(Budget!$B$4:$B$53,MATCH($B253,Budget!$A$4:$A$53,0)),"Unplanned"))</f>
        <v/>
      </c>
    </row>
    <row r="254" spans="1:7" x14ac:dyDescent="0.3">
      <c r="A254" s="24"/>
      <c r="B254" s="17"/>
      <c r="C254" s="17"/>
      <c r="D254" s="18"/>
      <c r="E254" s="17"/>
      <c r="F254" s="25" t="str">
        <f t="shared" si="3"/>
        <v/>
      </c>
      <c r="G254" s="26" t="str">
        <f>IF($B254="","",IFERROR(INDEX(Budget!$B$4:$B$53,MATCH($B254,Budget!$A$4:$A$53,0)),"Unplanned"))</f>
        <v/>
      </c>
    </row>
    <row r="255" spans="1:7" x14ac:dyDescent="0.3">
      <c r="A255" s="24"/>
      <c r="B255" s="17"/>
      <c r="C255" s="17"/>
      <c r="D255" s="18"/>
      <c r="E255" s="17"/>
      <c r="F255" s="25" t="str">
        <f t="shared" si="3"/>
        <v/>
      </c>
      <c r="G255" s="26" t="str">
        <f>IF($B255="","",IFERROR(INDEX(Budget!$B$4:$B$53,MATCH($B255,Budget!$A$4:$A$53,0)),"Unplanned"))</f>
        <v/>
      </c>
    </row>
    <row r="256" spans="1:7" x14ac:dyDescent="0.3">
      <c r="A256" s="24"/>
      <c r="B256" s="17"/>
      <c r="C256" s="17"/>
      <c r="D256" s="18"/>
      <c r="E256" s="17"/>
      <c r="F256" s="25" t="str">
        <f t="shared" si="3"/>
        <v/>
      </c>
      <c r="G256" s="26" t="str">
        <f>IF($B256="","",IFERROR(INDEX(Budget!$B$4:$B$53,MATCH($B256,Budget!$A$4:$A$53,0)),"Unplanned"))</f>
        <v/>
      </c>
    </row>
    <row r="257" spans="1:7" x14ac:dyDescent="0.3">
      <c r="A257" s="24"/>
      <c r="B257" s="17"/>
      <c r="C257" s="17"/>
      <c r="D257" s="18"/>
      <c r="E257" s="17"/>
      <c r="F257" s="25" t="str">
        <f t="shared" si="3"/>
        <v/>
      </c>
      <c r="G257" s="26" t="str">
        <f>IF($B257="","",IFERROR(INDEX(Budget!$B$4:$B$53,MATCH($B257,Budget!$A$4:$A$53,0)),"Unplanned"))</f>
        <v/>
      </c>
    </row>
    <row r="258" spans="1:7" x14ac:dyDescent="0.3">
      <c r="A258" s="24"/>
      <c r="B258" s="17"/>
      <c r="C258" s="17"/>
      <c r="D258" s="18"/>
      <c r="E258" s="17"/>
      <c r="F258" s="25" t="str">
        <f t="shared" si="3"/>
        <v/>
      </c>
      <c r="G258" s="26" t="str">
        <f>IF($B258="","",IFERROR(INDEX(Budget!$B$4:$B$53,MATCH($B258,Budget!$A$4:$A$53,0)),"Unplanned"))</f>
        <v/>
      </c>
    </row>
    <row r="259" spans="1:7" x14ac:dyDescent="0.3">
      <c r="A259" s="24"/>
      <c r="B259" s="17"/>
      <c r="C259" s="17"/>
      <c r="D259" s="18"/>
      <c r="E259" s="17"/>
      <c r="F259" s="25" t="str">
        <f t="shared" si="3"/>
        <v/>
      </c>
      <c r="G259" s="26" t="str">
        <f>IF($B259="","",IFERROR(INDEX(Budget!$B$4:$B$53,MATCH($B259,Budget!$A$4:$A$53,0)),"Unplanned"))</f>
        <v/>
      </c>
    </row>
    <row r="260" spans="1:7" x14ac:dyDescent="0.3">
      <c r="A260" s="24"/>
      <c r="B260" s="17"/>
      <c r="C260" s="17"/>
      <c r="D260" s="18"/>
      <c r="E260" s="17"/>
      <c r="F260" s="25" t="str">
        <f t="shared" ref="F260:F323" si="4">IF($A260="","",DATE(YEAR($A260),MONTH($A260),1))</f>
        <v/>
      </c>
      <c r="G260" s="26" t="str">
        <f>IF($B260="","",IFERROR(INDEX(Budget!$B$4:$B$53,MATCH($B260,Budget!$A$4:$A$53,0)),"Unplanned"))</f>
        <v/>
      </c>
    </row>
    <row r="261" spans="1:7" x14ac:dyDescent="0.3">
      <c r="A261" s="24"/>
      <c r="B261" s="17"/>
      <c r="C261" s="17"/>
      <c r="D261" s="18"/>
      <c r="E261" s="17"/>
      <c r="F261" s="25" t="str">
        <f t="shared" si="4"/>
        <v/>
      </c>
      <c r="G261" s="26" t="str">
        <f>IF($B261="","",IFERROR(INDEX(Budget!$B$4:$B$53,MATCH($B261,Budget!$A$4:$A$53,0)),"Unplanned"))</f>
        <v/>
      </c>
    </row>
    <row r="262" spans="1:7" x14ac:dyDescent="0.3">
      <c r="A262" s="24"/>
      <c r="B262" s="17"/>
      <c r="C262" s="17"/>
      <c r="D262" s="18"/>
      <c r="E262" s="17"/>
      <c r="F262" s="25" t="str">
        <f t="shared" si="4"/>
        <v/>
      </c>
      <c r="G262" s="26" t="str">
        <f>IF($B262="","",IFERROR(INDEX(Budget!$B$4:$B$53,MATCH($B262,Budget!$A$4:$A$53,0)),"Unplanned"))</f>
        <v/>
      </c>
    </row>
    <row r="263" spans="1:7" x14ac:dyDescent="0.3">
      <c r="A263" s="24"/>
      <c r="B263" s="17"/>
      <c r="C263" s="17"/>
      <c r="D263" s="18"/>
      <c r="E263" s="17"/>
      <c r="F263" s="25" t="str">
        <f t="shared" si="4"/>
        <v/>
      </c>
      <c r="G263" s="26" t="str">
        <f>IF($B263="","",IFERROR(INDEX(Budget!$B$4:$B$53,MATCH($B263,Budget!$A$4:$A$53,0)),"Unplanned"))</f>
        <v/>
      </c>
    </row>
    <row r="264" spans="1:7" x14ac:dyDescent="0.3">
      <c r="A264" s="24"/>
      <c r="B264" s="17"/>
      <c r="C264" s="17"/>
      <c r="D264" s="18"/>
      <c r="E264" s="17"/>
      <c r="F264" s="25" t="str">
        <f t="shared" si="4"/>
        <v/>
      </c>
      <c r="G264" s="26" t="str">
        <f>IF($B264="","",IFERROR(INDEX(Budget!$B$4:$B$53,MATCH($B264,Budget!$A$4:$A$53,0)),"Unplanned"))</f>
        <v/>
      </c>
    </row>
    <row r="265" spans="1:7" x14ac:dyDescent="0.3">
      <c r="A265" s="24"/>
      <c r="B265" s="17"/>
      <c r="C265" s="17"/>
      <c r="D265" s="18"/>
      <c r="E265" s="17"/>
      <c r="F265" s="25" t="str">
        <f t="shared" si="4"/>
        <v/>
      </c>
      <c r="G265" s="26" t="str">
        <f>IF($B265="","",IFERROR(INDEX(Budget!$B$4:$B$53,MATCH($B265,Budget!$A$4:$A$53,0)),"Unplanned"))</f>
        <v/>
      </c>
    </row>
    <row r="266" spans="1:7" x14ac:dyDescent="0.3">
      <c r="A266" s="24"/>
      <c r="B266" s="17"/>
      <c r="C266" s="17"/>
      <c r="D266" s="18"/>
      <c r="E266" s="17"/>
      <c r="F266" s="25" t="str">
        <f t="shared" si="4"/>
        <v/>
      </c>
      <c r="G266" s="26" t="str">
        <f>IF($B266="","",IFERROR(INDEX(Budget!$B$4:$B$53,MATCH($B266,Budget!$A$4:$A$53,0)),"Unplanned"))</f>
        <v/>
      </c>
    </row>
    <row r="267" spans="1:7" x14ac:dyDescent="0.3">
      <c r="A267" s="24"/>
      <c r="B267" s="17"/>
      <c r="C267" s="17"/>
      <c r="D267" s="18"/>
      <c r="E267" s="17"/>
      <c r="F267" s="25" t="str">
        <f t="shared" si="4"/>
        <v/>
      </c>
      <c r="G267" s="26" t="str">
        <f>IF($B267="","",IFERROR(INDEX(Budget!$B$4:$B$53,MATCH($B267,Budget!$A$4:$A$53,0)),"Unplanned"))</f>
        <v/>
      </c>
    </row>
    <row r="268" spans="1:7" x14ac:dyDescent="0.3">
      <c r="A268" s="24"/>
      <c r="B268" s="17"/>
      <c r="C268" s="17"/>
      <c r="D268" s="18"/>
      <c r="E268" s="17"/>
      <c r="F268" s="25" t="str">
        <f t="shared" si="4"/>
        <v/>
      </c>
      <c r="G268" s="26" t="str">
        <f>IF($B268="","",IFERROR(INDEX(Budget!$B$4:$B$53,MATCH($B268,Budget!$A$4:$A$53,0)),"Unplanned"))</f>
        <v/>
      </c>
    </row>
    <row r="269" spans="1:7" x14ac:dyDescent="0.3">
      <c r="A269" s="24"/>
      <c r="B269" s="17"/>
      <c r="C269" s="17"/>
      <c r="D269" s="18"/>
      <c r="E269" s="17"/>
      <c r="F269" s="25" t="str">
        <f t="shared" si="4"/>
        <v/>
      </c>
      <c r="G269" s="26" t="str">
        <f>IF($B269="","",IFERROR(INDEX(Budget!$B$4:$B$53,MATCH($B269,Budget!$A$4:$A$53,0)),"Unplanned"))</f>
        <v/>
      </c>
    </row>
    <row r="270" spans="1:7" x14ac:dyDescent="0.3">
      <c r="A270" s="24"/>
      <c r="B270" s="17"/>
      <c r="C270" s="17"/>
      <c r="D270" s="18"/>
      <c r="E270" s="17"/>
      <c r="F270" s="25" t="str">
        <f t="shared" si="4"/>
        <v/>
      </c>
      <c r="G270" s="26" t="str">
        <f>IF($B270="","",IFERROR(INDEX(Budget!$B$4:$B$53,MATCH($B270,Budget!$A$4:$A$53,0)),"Unplanned"))</f>
        <v/>
      </c>
    </row>
    <row r="271" spans="1:7" x14ac:dyDescent="0.3">
      <c r="A271" s="24"/>
      <c r="B271" s="17"/>
      <c r="C271" s="17"/>
      <c r="D271" s="18"/>
      <c r="E271" s="17"/>
      <c r="F271" s="25" t="str">
        <f t="shared" si="4"/>
        <v/>
      </c>
      <c r="G271" s="26" t="str">
        <f>IF($B271="","",IFERROR(INDEX(Budget!$B$4:$B$53,MATCH($B271,Budget!$A$4:$A$53,0)),"Unplanned"))</f>
        <v/>
      </c>
    </row>
    <row r="272" spans="1:7" x14ac:dyDescent="0.3">
      <c r="A272" s="24"/>
      <c r="B272" s="17"/>
      <c r="C272" s="17"/>
      <c r="D272" s="18"/>
      <c r="E272" s="17"/>
      <c r="F272" s="25" t="str">
        <f t="shared" si="4"/>
        <v/>
      </c>
      <c r="G272" s="26" t="str">
        <f>IF($B272="","",IFERROR(INDEX(Budget!$B$4:$B$53,MATCH($B272,Budget!$A$4:$A$53,0)),"Unplanned"))</f>
        <v/>
      </c>
    </row>
    <row r="273" spans="1:7" x14ac:dyDescent="0.3">
      <c r="A273" s="24"/>
      <c r="B273" s="17"/>
      <c r="C273" s="17"/>
      <c r="D273" s="18"/>
      <c r="E273" s="17"/>
      <c r="F273" s="25" t="str">
        <f t="shared" si="4"/>
        <v/>
      </c>
      <c r="G273" s="26" t="str">
        <f>IF($B273="","",IFERROR(INDEX(Budget!$B$4:$B$53,MATCH($B273,Budget!$A$4:$A$53,0)),"Unplanned"))</f>
        <v/>
      </c>
    </row>
    <row r="274" spans="1:7" x14ac:dyDescent="0.3">
      <c r="A274" s="24"/>
      <c r="B274" s="17"/>
      <c r="C274" s="17"/>
      <c r="D274" s="18"/>
      <c r="E274" s="17"/>
      <c r="F274" s="25" t="str">
        <f t="shared" si="4"/>
        <v/>
      </c>
      <c r="G274" s="26" t="str">
        <f>IF($B274="","",IFERROR(INDEX(Budget!$B$4:$B$53,MATCH($B274,Budget!$A$4:$A$53,0)),"Unplanned"))</f>
        <v/>
      </c>
    </row>
    <row r="275" spans="1:7" x14ac:dyDescent="0.3">
      <c r="A275" s="24"/>
      <c r="B275" s="17"/>
      <c r="C275" s="17"/>
      <c r="D275" s="18"/>
      <c r="E275" s="17"/>
      <c r="F275" s="25" t="str">
        <f t="shared" si="4"/>
        <v/>
      </c>
      <c r="G275" s="26" t="str">
        <f>IF($B275="","",IFERROR(INDEX(Budget!$B$4:$B$53,MATCH($B275,Budget!$A$4:$A$53,0)),"Unplanned"))</f>
        <v/>
      </c>
    </row>
    <row r="276" spans="1:7" x14ac:dyDescent="0.3">
      <c r="A276" s="24"/>
      <c r="B276" s="17"/>
      <c r="C276" s="17"/>
      <c r="D276" s="18"/>
      <c r="E276" s="17"/>
      <c r="F276" s="25" t="str">
        <f t="shared" si="4"/>
        <v/>
      </c>
      <c r="G276" s="26" t="str">
        <f>IF($B276="","",IFERROR(INDEX(Budget!$B$4:$B$53,MATCH($B276,Budget!$A$4:$A$53,0)),"Unplanned"))</f>
        <v/>
      </c>
    </row>
    <row r="277" spans="1:7" x14ac:dyDescent="0.3">
      <c r="A277" s="24"/>
      <c r="B277" s="17"/>
      <c r="C277" s="17"/>
      <c r="D277" s="18"/>
      <c r="E277" s="17"/>
      <c r="F277" s="25" t="str">
        <f t="shared" si="4"/>
        <v/>
      </c>
      <c r="G277" s="26" t="str">
        <f>IF($B277="","",IFERROR(INDEX(Budget!$B$4:$B$53,MATCH($B277,Budget!$A$4:$A$53,0)),"Unplanned"))</f>
        <v/>
      </c>
    </row>
    <row r="278" spans="1:7" x14ac:dyDescent="0.3">
      <c r="A278" s="24"/>
      <c r="B278" s="17"/>
      <c r="C278" s="17"/>
      <c r="D278" s="18"/>
      <c r="E278" s="17"/>
      <c r="F278" s="25" t="str">
        <f t="shared" si="4"/>
        <v/>
      </c>
      <c r="G278" s="26" t="str">
        <f>IF($B278="","",IFERROR(INDEX(Budget!$B$4:$B$53,MATCH($B278,Budget!$A$4:$A$53,0)),"Unplanned"))</f>
        <v/>
      </c>
    </row>
    <row r="279" spans="1:7" x14ac:dyDescent="0.3">
      <c r="A279" s="24"/>
      <c r="B279" s="17"/>
      <c r="C279" s="17"/>
      <c r="D279" s="18"/>
      <c r="E279" s="17"/>
      <c r="F279" s="25" t="str">
        <f t="shared" si="4"/>
        <v/>
      </c>
      <c r="G279" s="26" t="str">
        <f>IF($B279="","",IFERROR(INDEX(Budget!$B$4:$B$53,MATCH($B279,Budget!$A$4:$A$53,0)),"Unplanned"))</f>
        <v/>
      </c>
    </row>
    <row r="280" spans="1:7" x14ac:dyDescent="0.3">
      <c r="A280" s="24"/>
      <c r="B280" s="17"/>
      <c r="C280" s="17"/>
      <c r="D280" s="18"/>
      <c r="E280" s="17"/>
      <c r="F280" s="25" t="str">
        <f t="shared" si="4"/>
        <v/>
      </c>
      <c r="G280" s="26" t="str">
        <f>IF($B280="","",IFERROR(INDEX(Budget!$B$4:$B$53,MATCH($B280,Budget!$A$4:$A$53,0)),"Unplanned"))</f>
        <v/>
      </c>
    </row>
    <row r="281" spans="1:7" x14ac:dyDescent="0.3">
      <c r="A281" s="24"/>
      <c r="B281" s="17"/>
      <c r="C281" s="17"/>
      <c r="D281" s="18"/>
      <c r="E281" s="17"/>
      <c r="F281" s="25" t="str">
        <f t="shared" si="4"/>
        <v/>
      </c>
      <c r="G281" s="26" t="str">
        <f>IF($B281="","",IFERROR(INDEX(Budget!$B$4:$B$53,MATCH($B281,Budget!$A$4:$A$53,0)),"Unplanned"))</f>
        <v/>
      </c>
    </row>
    <row r="282" spans="1:7" x14ac:dyDescent="0.3">
      <c r="A282" s="24"/>
      <c r="B282" s="17"/>
      <c r="C282" s="17"/>
      <c r="D282" s="18"/>
      <c r="E282" s="17"/>
      <c r="F282" s="25" t="str">
        <f t="shared" si="4"/>
        <v/>
      </c>
      <c r="G282" s="26" t="str">
        <f>IF($B282="","",IFERROR(INDEX(Budget!$B$4:$B$53,MATCH($B282,Budget!$A$4:$A$53,0)),"Unplanned"))</f>
        <v/>
      </c>
    </row>
    <row r="283" spans="1:7" x14ac:dyDescent="0.3">
      <c r="A283" s="24"/>
      <c r="B283" s="17"/>
      <c r="C283" s="17"/>
      <c r="D283" s="18"/>
      <c r="E283" s="17"/>
      <c r="F283" s="25" t="str">
        <f t="shared" si="4"/>
        <v/>
      </c>
      <c r="G283" s="26" t="str">
        <f>IF($B283="","",IFERROR(INDEX(Budget!$B$4:$B$53,MATCH($B283,Budget!$A$4:$A$53,0)),"Unplanned"))</f>
        <v/>
      </c>
    </row>
    <row r="284" spans="1:7" x14ac:dyDescent="0.3">
      <c r="A284" s="24"/>
      <c r="B284" s="17"/>
      <c r="C284" s="17"/>
      <c r="D284" s="18"/>
      <c r="E284" s="17"/>
      <c r="F284" s="25" t="str">
        <f t="shared" si="4"/>
        <v/>
      </c>
      <c r="G284" s="26" t="str">
        <f>IF($B284="","",IFERROR(INDEX(Budget!$B$4:$B$53,MATCH($B284,Budget!$A$4:$A$53,0)),"Unplanned"))</f>
        <v/>
      </c>
    </row>
    <row r="285" spans="1:7" x14ac:dyDescent="0.3">
      <c r="A285" s="24"/>
      <c r="B285" s="17"/>
      <c r="C285" s="17"/>
      <c r="D285" s="18"/>
      <c r="E285" s="17"/>
      <c r="F285" s="25" t="str">
        <f t="shared" si="4"/>
        <v/>
      </c>
      <c r="G285" s="26" t="str">
        <f>IF($B285="","",IFERROR(INDEX(Budget!$B$4:$B$53,MATCH($B285,Budget!$A$4:$A$53,0)),"Unplanned"))</f>
        <v/>
      </c>
    </row>
    <row r="286" spans="1:7" x14ac:dyDescent="0.3">
      <c r="A286" s="24"/>
      <c r="B286" s="17"/>
      <c r="C286" s="17"/>
      <c r="D286" s="18"/>
      <c r="E286" s="17"/>
      <c r="F286" s="25" t="str">
        <f t="shared" si="4"/>
        <v/>
      </c>
      <c r="G286" s="26" t="str">
        <f>IF($B286="","",IFERROR(INDEX(Budget!$B$4:$B$53,MATCH($B286,Budget!$A$4:$A$53,0)),"Unplanned"))</f>
        <v/>
      </c>
    </row>
    <row r="287" spans="1:7" x14ac:dyDescent="0.3">
      <c r="A287" s="24"/>
      <c r="B287" s="17"/>
      <c r="C287" s="17"/>
      <c r="D287" s="18"/>
      <c r="E287" s="17"/>
      <c r="F287" s="25" t="str">
        <f t="shared" si="4"/>
        <v/>
      </c>
      <c r="G287" s="26" t="str">
        <f>IF($B287="","",IFERROR(INDEX(Budget!$B$4:$B$53,MATCH($B287,Budget!$A$4:$A$53,0)),"Unplanned"))</f>
        <v/>
      </c>
    </row>
    <row r="288" spans="1:7" x14ac:dyDescent="0.3">
      <c r="A288" s="24"/>
      <c r="B288" s="17"/>
      <c r="C288" s="17"/>
      <c r="D288" s="18"/>
      <c r="E288" s="17"/>
      <c r="F288" s="25" t="str">
        <f t="shared" si="4"/>
        <v/>
      </c>
      <c r="G288" s="26" t="str">
        <f>IF($B288="","",IFERROR(INDEX(Budget!$B$4:$B$53,MATCH($B288,Budget!$A$4:$A$53,0)),"Unplanned"))</f>
        <v/>
      </c>
    </row>
    <row r="289" spans="1:7" x14ac:dyDescent="0.3">
      <c r="A289" s="24"/>
      <c r="B289" s="17"/>
      <c r="C289" s="17"/>
      <c r="D289" s="18"/>
      <c r="E289" s="17"/>
      <c r="F289" s="25" t="str">
        <f t="shared" si="4"/>
        <v/>
      </c>
      <c r="G289" s="26" t="str">
        <f>IF($B289="","",IFERROR(INDEX(Budget!$B$4:$B$53,MATCH($B289,Budget!$A$4:$A$53,0)),"Unplanned"))</f>
        <v/>
      </c>
    </row>
    <row r="290" spans="1:7" x14ac:dyDescent="0.3">
      <c r="A290" s="24"/>
      <c r="B290" s="17"/>
      <c r="C290" s="17"/>
      <c r="D290" s="18"/>
      <c r="E290" s="17"/>
      <c r="F290" s="25" t="str">
        <f t="shared" si="4"/>
        <v/>
      </c>
      <c r="G290" s="26" t="str">
        <f>IF($B290="","",IFERROR(INDEX(Budget!$B$4:$B$53,MATCH($B290,Budget!$A$4:$A$53,0)),"Unplanned"))</f>
        <v/>
      </c>
    </row>
    <row r="291" spans="1:7" x14ac:dyDescent="0.3">
      <c r="A291" s="24"/>
      <c r="B291" s="17"/>
      <c r="C291" s="17"/>
      <c r="D291" s="18"/>
      <c r="E291" s="17"/>
      <c r="F291" s="25" t="str">
        <f t="shared" si="4"/>
        <v/>
      </c>
      <c r="G291" s="26" t="str">
        <f>IF($B291="","",IFERROR(INDEX(Budget!$B$4:$B$53,MATCH($B291,Budget!$A$4:$A$53,0)),"Unplanned"))</f>
        <v/>
      </c>
    </row>
    <row r="292" spans="1:7" x14ac:dyDescent="0.3">
      <c r="A292" s="24"/>
      <c r="B292" s="17"/>
      <c r="C292" s="17"/>
      <c r="D292" s="18"/>
      <c r="E292" s="17"/>
      <c r="F292" s="25" t="str">
        <f t="shared" si="4"/>
        <v/>
      </c>
      <c r="G292" s="26" t="str">
        <f>IF($B292="","",IFERROR(INDEX(Budget!$B$4:$B$53,MATCH($B292,Budget!$A$4:$A$53,0)),"Unplanned"))</f>
        <v/>
      </c>
    </row>
    <row r="293" spans="1:7" x14ac:dyDescent="0.3">
      <c r="A293" s="24"/>
      <c r="B293" s="17"/>
      <c r="C293" s="17"/>
      <c r="D293" s="18"/>
      <c r="E293" s="17"/>
      <c r="F293" s="25" t="str">
        <f t="shared" si="4"/>
        <v/>
      </c>
      <c r="G293" s="26" t="str">
        <f>IF($B293="","",IFERROR(INDEX(Budget!$B$4:$B$53,MATCH($B293,Budget!$A$4:$A$53,0)),"Unplanned"))</f>
        <v/>
      </c>
    </row>
    <row r="294" spans="1:7" x14ac:dyDescent="0.3">
      <c r="A294" s="24"/>
      <c r="B294" s="17"/>
      <c r="C294" s="17"/>
      <c r="D294" s="18"/>
      <c r="E294" s="17"/>
      <c r="F294" s="25" t="str">
        <f t="shared" si="4"/>
        <v/>
      </c>
      <c r="G294" s="26" t="str">
        <f>IF($B294="","",IFERROR(INDEX(Budget!$B$4:$B$53,MATCH($B294,Budget!$A$4:$A$53,0)),"Unplanned"))</f>
        <v/>
      </c>
    </row>
    <row r="295" spans="1:7" x14ac:dyDescent="0.3">
      <c r="A295" s="24"/>
      <c r="B295" s="17"/>
      <c r="C295" s="17"/>
      <c r="D295" s="18"/>
      <c r="E295" s="17"/>
      <c r="F295" s="25" t="str">
        <f t="shared" si="4"/>
        <v/>
      </c>
      <c r="G295" s="26" t="str">
        <f>IF($B295="","",IFERROR(INDEX(Budget!$B$4:$B$53,MATCH($B295,Budget!$A$4:$A$53,0)),"Unplanned"))</f>
        <v/>
      </c>
    </row>
    <row r="296" spans="1:7" x14ac:dyDescent="0.3">
      <c r="A296" s="24"/>
      <c r="B296" s="17"/>
      <c r="C296" s="17"/>
      <c r="D296" s="18"/>
      <c r="E296" s="17"/>
      <c r="F296" s="25" t="str">
        <f t="shared" si="4"/>
        <v/>
      </c>
      <c r="G296" s="26" t="str">
        <f>IF($B296="","",IFERROR(INDEX(Budget!$B$4:$B$53,MATCH($B296,Budget!$A$4:$A$53,0)),"Unplanned"))</f>
        <v/>
      </c>
    </row>
    <row r="297" spans="1:7" x14ac:dyDescent="0.3">
      <c r="A297" s="24"/>
      <c r="B297" s="17"/>
      <c r="C297" s="17"/>
      <c r="D297" s="18"/>
      <c r="E297" s="17"/>
      <c r="F297" s="25" t="str">
        <f t="shared" si="4"/>
        <v/>
      </c>
      <c r="G297" s="26" t="str">
        <f>IF($B297="","",IFERROR(INDEX(Budget!$B$4:$B$53,MATCH($B297,Budget!$A$4:$A$53,0)),"Unplanned"))</f>
        <v/>
      </c>
    </row>
    <row r="298" spans="1:7" x14ac:dyDescent="0.3">
      <c r="A298" s="24"/>
      <c r="B298" s="17"/>
      <c r="C298" s="17"/>
      <c r="D298" s="18"/>
      <c r="E298" s="17"/>
      <c r="F298" s="25" t="str">
        <f t="shared" si="4"/>
        <v/>
      </c>
      <c r="G298" s="26" t="str">
        <f>IF($B298="","",IFERROR(INDEX(Budget!$B$4:$B$53,MATCH($B298,Budget!$A$4:$A$53,0)),"Unplanned"))</f>
        <v/>
      </c>
    </row>
    <row r="299" spans="1:7" x14ac:dyDescent="0.3">
      <c r="A299" s="24"/>
      <c r="B299" s="17"/>
      <c r="C299" s="17"/>
      <c r="D299" s="18"/>
      <c r="E299" s="17"/>
      <c r="F299" s="25" t="str">
        <f t="shared" si="4"/>
        <v/>
      </c>
      <c r="G299" s="26" t="str">
        <f>IF($B299="","",IFERROR(INDEX(Budget!$B$4:$B$53,MATCH($B299,Budget!$A$4:$A$53,0)),"Unplanned"))</f>
        <v/>
      </c>
    </row>
    <row r="300" spans="1:7" x14ac:dyDescent="0.3">
      <c r="A300" s="24"/>
      <c r="B300" s="17"/>
      <c r="C300" s="17"/>
      <c r="D300" s="18"/>
      <c r="E300" s="17"/>
      <c r="F300" s="25" t="str">
        <f t="shared" si="4"/>
        <v/>
      </c>
      <c r="G300" s="26" t="str">
        <f>IF($B300="","",IFERROR(INDEX(Budget!$B$4:$B$53,MATCH($B300,Budget!$A$4:$A$53,0)),"Unplanned"))</f>
        <v/>
      </c>
    </row>
    <row r="301" spans="1:7" x14ac:dyDescent="0.3">
      <c r="A301" s="24"/>
      <c r="B301" s="17"/>
      <c r="C301" s="17"/>
      <c r="D301" s="18"/>
      <c r="E301" s="17"/>
      <c r="F301" s="25" t="str">
        <f t="shared" si="4"/>
        <v/>
      </c>
      <c r="G301" s="26" t="str">
        <f>IF($B301="","",IFERROR(INDEX(Budget!$B$4:$B$53,MATCH($B301,Budget!$A$4:$A$53,0)),"Unplanned"))</f>
        <v/>
      </c>
    </row>
    <row r="302" spans="1:7" x14ac:dyDescent="0.3">
      <c r="A302" s="24"/>
      <c r="B302" s="17"/>
      <c r="C302" s="17"/>
      <c r="D302" s="18"/>
      <c r="E302" s="17"/>
      <c r="F302" s="25" t="str">
        <f t="shared" si="4"/>
        <v/>
      </c>
      <c r="G302" s="26" t="str">
        <f>IF($B302="","",IFERROR(INDEX(Budget!$B$4:$B$53,MATCH($B302,Budget!$A$4:$A$53,0)),"Unplanned"))</f>
        <v/>
      </c>
    </row>
    <row r="303" spans="1:7" x14ac:dyDescent="0.3">
      <c r="A303" s="24"/>
      <c r="B303" s="17"/>
      <c r="C303" s="17"/>
      <c r="D303" s="18"/>
      <c r="E303" s="17"/>
      <c r="F303" s="25" t="str">
        <f t="shared" si="4"/>
        <v/>
      </c>
      <c r="G303" s="26" t="str">
        <f>IF($B303="","",IFERROR(INDEX(Budget!$B$4:$B$53,MATCH($B303,Budget!$A$4:$A$53,0)),"Unplanned"))</f>
        <v/>
      </c>
    </row>
    <row r="304" spans="1:7" x14ac:dyDescent="0.3">
      <c r="A304" s="24"/>
      <c r="B304" s="17"/>
      <c r="C304" s="17"/>
      <c r="D304" s="18"/>
      <c r="E304" s="17"/>
      <c r="F304" s="25" t="str">
        <f t="shared" si="4"/>
        <v/>
      </c>
      <c r="G304" s="26" t="str">
        <f>IF($B304="","",IFERROR(INDEX(Budget!$B$4:$B$53,MATCH($B304,Budget!$A$4:$A$53,0)),"Unplanned"))</f>
        <v/>
      </c>
    </row>
    <row r="305" spans="1:7" x14ac:dyDescent="0.3">
      <c r="A305" s="24"/>
      <c r="B305" s="17"/>
      <c r="C305" s="17"/>
      <c r="D305" s="18"/>
      <c r="E305" s="17"/>
      <c r="F305" s="25" t="str">
        <f t="shared" si="4"/>
        <v/>
      </c>
      <c r="G305" s="26" t="str">
        <f>IF($B305="","",IFERROR(INDEX(Budget!$B$4:$B$53,MATCH($B305,Budget!$A$4:$A$53,0)),"Unplanned"))</f>
        <v/>
      </c>
    </row>
    <row r="306" spans="1:7" x14ac:dyDescent="0.3">
      <c r="A306" s="24"/>
      <c r="B306" s="17"/>
      <c r="C306" s="17"/>
      <c r="D306" s="18"/>
      <c r="E306" s="17"/>
      <c r="F306" s="25" t="str">
        <f t="shared" si="4"/>
        <v/>
      </c>
      <c r="G306" s="26" t="str">
        <f>IF($B306="","",IFERROR(INDEX(Budget!$B$4:$B$53,MATCH($B306,Budget!$A$4:$A$53,0)),"Unplanned"))</f>
        <v/>
      </c>
    </row>
    <row r="307" spans="1:7" x14ac:dyDescent="0.3">
      <c r="A307" s="24"/>
      <c r="B307" s="17"/>
      <c r="C307" s="17"/>
      <c r="D307" s="18"/>
      <c r="E307" s="17"/>
      <c r="F307" s="25" t="str">
        <f t="shared" si="4"/>
        <v/>
      </c>
      <c r="G307" s="26" t="str">
        <f>IF($B307="","",IFERROR(INDEX(Budget!$B$4:$B$53,MATCH($B307,Budget!$A$4:$A$53,0)),"Unplanned"))</f>
        <v/>
      </c>
    </row>
    <row r="308" spans="1:7" x14ac:dyDescent="0.3">
      <c r="A308" s="24"/>
      <c r="B308" s="17"/>
      <c r="C308" s="17"/>
      <c r="D308" s="18"/>
      <c r="E308" s="17"/>
      <c r="F308" s="25" t="str">
        <f t="shared" si="4"/>
        <v/>
      </c>
      <c r="G308" s="26" t="str">
        <f>IF($B308="","",IFERROR(INDEX(Budget!$B$4:$B$53,MATCH($B308,Budget!$A$4:$A$53,0)),"Unplanned"))</f>
        <v/>
      </c>
    </row>
    <row r="309" spans="1:7" x14ac:dyDescent="0.3">
      <c r="A309" s="24"/>
      <c r="B309" s="17"/>
      <c r="C309" s="17"/>
      <c r="D309" s="18"/>
      <c r="E309" s="17"/>
      <c r="F309" s="25" t="str">
        <f t="shared" si="4"/>
        <v/>
      </c>
      <c r="G309" s="26" t="str">
        <f>IF($B309="","",IFERROR(INDEX(Budget!$B$4:$B$53,MATCH($B309,Budget!$A$4:$A$53,0)),"Unplanned"))</f>
        <v/>
      </c>
    </row>
    <row r="310" spans="1:7" x14ac:dyDescent="0.3">
      <c r="A310" s="24"/>
      <c r="B310" s="17"/>
      <c r="C310" s="17"/>
      <c r="D310" s="18"/>
      <c r="E310" s="17"/>
      <c r="F310" s="25" t="str">
        <f t="shared" si="4"/>
        <v/>
      </c>
      <c r="G310" s="26" t="str">
        <f>IF($B310="","",IFERROR(INDEX(Budget!$B$4:$B$53,MATCH($B310,Budget!$A$4:$A$53,0)),"Unplanned"))</f>
        <v/>
      </c>
    </row>
    <row r="311" spans="1:7" x14ac:dyDescent="0.3">
      <c r="A311" s="24"/>
      <c r="B311" s="17"/>
      <c r="C311" s="17"/>
      <c r="D311" s="18"/>
      <c r="E311" s="17"/>
      <c r="F311" s="25" t="str">
        <f t="shared" si="4"/>
        <v/>
      </c>
      <c r="G311" s="26" t="str">
        <f>IF($B311="","",IFERROR(INDEX(Budget!$B$4:$B$53,MATCH($B311,Budget!$A$4:$A$53,0)),"Unplanned"))</f>
        <v/>
      </c>
    </row>
    <row r="312" spans="1:7" x14ac:dyDescent="0.3">
      <c r="A312" s="24"/>
      <c r="B312" s="17"/>
      <c r="C312" s="17"/>
      <c r="D312" s="18"/>
      <c r="E312" s="17"/>
      <c r="F312" s="25" t="str">
        <f t="shared" si="4"/>
        <v/>
      </c>
      <c r="G312" s="26" t="str">
        <f>IF($B312="","",IFERROR(INDEX(Budget!$B$4:$B$53,MATCH($B312,Budget!$A$4:$A$53,0)),"Unplanned"))</f>
        <v/>
      </c>
    </row>
    <row r="313" spans="1:7" x14ac:dyDescent="0.3">
      <c r="A313" s="24"/>
      <c r="B313" s="17"/>
      <c r="C313" s="17"/>
      <c r="D313" s="18"/>
      <c r="E313" s="17"/>
      <c r="F313" s="25" t="str">
        <f t="shared" si="4"/>
        <v/>
      </c>
      <c r="G313" s="26" t="str">
        <f>IF($B313="","",IFERROR(INDEX(Budget!$B$4:$B$53,MATCH($B313,Budget!$A$4:$A$53,0)),"Unplanned"))</f>
        <v/>
      </c>
    </row>
    <row r="314" spans="1:7" x14ac:dyDescent="0.3">
      <c r="A314" s="24"/>
      <c r="B314" s="17"/>
      <c r="C314" s="17"/>
      <c r="D314" s="18"/>
      <c r="E314" s="17"/>
      <c r="F314" s="25" t="str">
        <f t="shared" si="4"/>
        <v/>
      </c>
      <c r="G314" s="26" t="str">
        <f>IF($B314="","",IFERROR(INDEX(Budget!$B$4:$B$53,MATCH($B314,Budget!$A$4:$A$53,0)),"Unplanned"))</f>
        <v/>
      </c>
    </row>
    <row r="315" spans="1:7" x14ac:dyDescent="0.3">
      <c r="A315" s="24"/>
      <c r="B315" s="17"/>
      <c r="C315" s="17"/>
      <c r="D315" s="18"/>
      <c r="E315" s="17"/>
      <c r="F315" s="25" t="str">
        <f t="shared" si="4"/>
        <v/>
      </c>
      <c r="G315" s="26" t="str">
        <f>IF($B315="","",IFERROR(INDEX(Budget!$B$4:$B$53,MATCH($B315,Budget!$A$4:$A$53,0)),"Unplanned"))</f>
        <v/>
      </c>
    </row>
    <row r="316" spans="1:7" x14ac:dyDescent="0.3">
      <c r="A316" s="24"/>
      <c r="B316" s="17"/>
      <c r="C316" s="17"/>
      <c r="D316" s="18"/>
      <c r="E316" s="17"/>
      <c r="F316" s="25" t="str">
        <f t="shared" si="4"/>
        <v/>
      </c>
      <c r="G316" s="26" t="str">
        <f>IF($B316="","",IFERROR(INDEX(Budget!$B$4:$B$53,MATCH($B316,Budget!$A$4:$A$53,0)),"Unplanned"))</f>
        <v/>
      </c>
    </row>
    <row r="317" spans="1:7" x14ac:dyDescent="0.3">
      <c r="A317" s="24"/>
      <c r="B317" s="17"/>
      <c r="C317" s="17"/>
      <c r="D317" s="18"/>
      <c r="E317" s="17"/>
      <c r="F317" s="25" t="str">
        <f t="shared" si="4"/>
        <v/>
      </c>
      <c r="G317" s="26" t="str">
        <f>IF($B317="","",IFERROR(INDEX(Budget!$B$4:$B$53,MATCH($B317,Budget!$A$4:$A$53,0)),"Unplanned"))</f>
        <v/>
      </c>
    </row>
    <row r="318" spans="1:7" x14ac:dyDescent="0.3">
      <c r="A318" s="24"/>
      <c r="B318" s="17"/>
      <c r="C318" s="17"/>
      <c r="D318" s="18"/>
      <c r="E318" s="17"/>
      <c r="F318" s="25" t="str">
        <f t="shared" si="4"/>
        <v/>
      </c>
      <c r="G318" s="26" t="str">
        <f>IF($B318="","",IFERROR(INDEX(Budget!$B$4:$B$53,MATCH($B318,Budget!$A$4:$A$53,0)),"Unplanned"))</f>
        <v/>
      </c>
    </row>
    <row r="319" spans="1:7" x14ac:dyDescent="0.3">
      <c r="A319" s="24"/>
      <c r="B319" s="17"/>
      <c r="C319" s="17"/>
      <c r="D319" s="18"/>
      <c r="E319" s="17"/>
      <c r="F319" s="25" t="str">
        <f t="shared" si="4"/>
        <v/>
      </c>
      <c r="G319" s="26" t="str">
        <f>IF($B319="","",IFERROR(INDEX(Budget!$B$4:$B$53,MATCH($B319,Budget!$A$4:$A$53,0)),"Unplanned"))</f>
        <v/>
      </c>
    </row>
    <row r="320" spans="1:7" x14ac:dyDescent="0.3">
      <c r="A320" s="24"/>
      <c r="B320" s="17"/>
      <c r="C320" s="17"/>
      <c r="D320" s="18"/>
      <c r="E320" s="17"/>
      <c r="F320" s="25" t="str">
        <f t="shared" si="4"/>
        <v/>
      </c>
      <c r="G320" s="26" t="str">
        <f>IF($B320="","",IFERROR(INDEX(Budget!$B$4:$B$53,MATCH($B320,Budget!$A$4:$A$53,0)),"Unplanned"))</f>
        <v/>
      </c>
    </row>
    <row r="321" spans="1:7" x14ac:dyDescent="0.3">
      <c r="A321" s="24"/>
      <c r="B321" s="17"/>
      <c r="C321" s="17"/>
      <c r="D321" s="18"/>
      <c r="E321" s="17"/>
      <c r="F321" s="25" t="str">
        <f t="shared" si="4"/>
        <v/>
      </c>
      <c r="G321" s="26" t="str">
        <f>IF($B321="","",IFERROR(INDEX(Budget!$B$4:$B$53,MATCH($B321,Budget!$A$4:$A$53,0)),"Unplanned"))</f>
        <v/>
      </c>
    </row>
    <row r="322" spans="1:7" x14ac:dyDescent="0.3">
      <c r="A322" s="24"/>
      <c r="B322" s="17"/>
      <c r="C322" s="17"/>
      <c r="D322" s="18"/>
      <c r="E322" s="17"/>
      <c r="F322" s="25" t="str">
        <f t="shared" si="4"/>
        <v/>
      </c>
      <c r="G322" s="26" t="str">
        <f>IF($B322="","",IFERROR(INDEX(Budget!$B$4:$B$53,MATCH($B322,Budget!$A$4:$A$53,0)),"Unplanned"))</f>
        <v/>
      </c>
    </row>
    <row r="323" spans="1:7" x14ac:dyDescent="0.3">
      <c r="A323" s="24"/>
      <c r="B323" s="17"/>
      <c r="C323" s="17"/>
      <c r="D323" s="18"/>
      <c r="E323" s="17"/>
      <c r="F323" s="25" t="str">
        <f t="shared" si="4"/>
        <v/>
      </c>
      <c r="G323" s="26" t="str">
        <f>IF($B323="","",IFERROR(INDEX(Budget!$B$4:$B$53,MATCH($B323,Budget!$A$4:$A$53,0)),"Unplanned"))</f>
        <v/>
      </c>
    </row>
    <row r="324" spans="1:7" x14ac:dyDescent="0.3">
      <c r="A324" s="24"/>
      <c r="B324" s="17"/>
      <c r="C324" s="17"/>
      <c r="D324" s="18"/>
      <c r="E324" s="17"/>
      <c r="F324" s="25" t="str">
        <f t="shared" ref="F324:F387" si="5">IF($A324="","",DATE(YEAR($A324),MONTH($A324),1))</f>
        <v/>
      </c>
      <c r="G324" s="26" t="str">
        <f>IF($B324="","",IFERROR(INDEX(Budget!$B$4:$B$53,MATCH($B324,Budget!$A$4:$A$53,0)),"Unplanned"))</f>
        <v/>
      </c>
    </row>
    <row r="325" spans="1:7" x14ac:dyDescent="0.3">
      <c r="A325" s="24"/>
      <c r="B325" s="17"/>
      <c r="C325" s="17"/>
      <c r="D325" s="18"/>
      <c r="E325" s="17"/>
      <c r="F325" s="25" t="str">
        <f t="shared" si="5"/>
        <v/>
      </c>
      <c r="G325" s="26" t="str">
        <f>IF($B325="","",IFERROR(INDEX(Budget!$B$4:$B$53,MATCH($B325,Budget!$A$4:$A$53,0)),"Unplanned"))</f>
        <v/>
      </c>
    </row>
    <row r="326" spans="1:7" x14ac:dyDescent="0.3">
      <c r="A326" s="24"/>
      <c r="B326" s="17"/>
      <c r="C326" s="17"/>
      <c r="D326" s="18"/>
      <c r="E326" s="17"/>
      <c r="F326" s="25" t="str">
        <f t="shared" si="5"/>
        <v/>
      </c>
      <c r="G326" s="26" t="str">
        <f>IF($B326="","",IFERROR(INDEX(Budget!$B$4:$B$53,MATCH($B326,Budget!$A$4:$A$53,0)),"Unplanned"))</f>
        <v/>
      </c>
    </row>
    <row r="327" spans="1:7" x14ac:dyDescent="0.3">
      <c r="A327" s="24"/>
      <c r="B327" s="17"/>
      <c r="C327" s="17"/>
      <c r="D327" s="18"/>
      <c r="E327" s="17"/>
      <c r="F327" s="25" t="str">
        <f t="shared" si="5"/>
        <v/>
      </c>
      <c r="G327" s="26" t="str">
        <f>IF($B327="","",IFERROR(INDEX(Budget!$B$4:$B$53,MATCH($B327,Budget!$A$4:$A$53,0)),"Unplanned"))</f>
        <v/>
      </c>
    </row>
    <row r="328" spans="1:7" x14ac:dyDescent="0.3">
      <c r="A328" s="24"/>
      <c r="B328" s="17"/>
      <c r="C328" s="17"/>
      <c r="D328" s="18"/>
      <c r="E328" s="17"/>
      <c r="F328" s="25" t="str">
        <f t="shared" si="5"/>
        <v/>
      </c>
      <c r="G328" s="26" t="str">
        <f>IF($B328="","",IFERROR(INDEX(Budget!$B$4:$B$53,MATCH($B328,Budget!$A$4:$A$53,0)),"Unplanned"))</f>
        <v/>
      </c>
    </row>
    <row r="329" spans="1:7" x14ac:dyDescent="0.3">
      <c r="A329" s="24"/>
      <c r="B329" s="17"/>
      <c r="C329" s="17"/>
      <c r="D329" s="18"/>
      <c r="E329" s="17"/>
      <c r="F329" s="25" t="str">
        <f t="shared" si="5"/>
        <v/>
      </c>
      <c r="G329" s="26" t="str">
        <f>IF($B329="","",IFERROR(INDEX(Budget!$B$4:$B$53,MATCH($B329,Budget!$A$4:$A$53,0)),"Unplanned"))</f>
        <v/>
      </c>
    </row>
    <row r="330" spans="1:7" x14ac:dyDescent="0.3">
      <c r="A330" s="24"/>
      <c r="B330" s="17"/>
      <c r="C330" s="17"/>
      <c r="D330" s="18"/>
      <c r="E330" s="17"/>
      <c r="F330" s="25" t="str">
        <f t="shared" si="5"/>
        <v/>
      </c>
      <c r="G330" s="26" t="str">
        <f>IF($B330="","",IFERROR(INDEX(Budget!$B$4:$B$53,MATCH($B330,Budget!$A$4:$A$53,0)),"Unplanned"))</f>
        <v/>
      </c>
    </row>
    <row r="331" spans="1:7" x14ac:dyDescent="0.3">
      <c r="A331" s="24"/>
      <c r="B331" s="17"/>
      <c r="C331" s="17"/>
      <c r="D331" s="18"/>
      <c r="E331" s="17"/>
      <c r="F331" s="25" t="str">
        <f t="shared" si="5"/>
        <v/>
      </c>
      <c r="G331" s="26" t="str">
        <f>IF($B331="","",IFERROR(INDEX(Budget!$B$4:$B$53,MATCH($B331,Budget!$A$4:$A$53,0)),"Unplanned"))</f>
        <v/>
      </c>
    </row>
    <row r="332" spans="1:7" x14ac:dyDescent="0.3">
      <c r="A332" s="24"/>
      <c r="B332" s="17"/>
      <c r="C332" s="17"/>
      <c r="D332" s="18"/>
      <c r="E332" s="17"/>
      <c r="F332" s="25" t="str">
        <f t="shared" si="5"/>
        <v/>
      </c>
      <c r="G332" s="26" t="str">
        <f>IF($B332="","",IFERROR(INDEX(Budget!$B$4:$B$53,MATCH($B332,Budget!$A$4:$A$53,0)),"Unplanned"))</f>
        <v/>
      </c>
    </row>
    <row r="333" spans="1:7" x14ac:dyDescent="0.3">
      <c r="A333" s="24"/>
      <c r="B333" s="17"/>
      <c r="C333" s="17"/>
      <c r="D333" s="18"/>
      <c r="E333" s="17"/>
      <c r="F333" s="25" t="str">
        <f t="shared" si="5"/>
        <v/>
      </c>
      <c r="G333" s="26" t="str">
        <f>IF($B333="","",IFERROR(INDEX(Budget!$B$4:$B$53,MATCH($B333,Budget!$A$4:$A$53,0)),"Unplanned"))</f>
        <v/>
      </c>
    </row>
    <row r="334" spans="1:7" x14ac:dyDescent="0.3">
      <c r="A334" s="24"/>
      <c r="B334" s="17"/>
      <c r="C334" s="17"/>
      <c r="D334" s="18"/>
      <c r="E334" s="17"/>
      <c r="F334" s="25" t="str">
        <f t="shared" si="5"/>
        <v/>
      </c>
      <c r="G334" s="26" t="str">
        <f>IF($B334="","",IFERROR(INDEX(Budget!$B$4:$B$53,MATCH($B334,Budget!$A$4:$A$53,0)),"Unplanned"))</f>
        <v/>
      </c>
    </row>
    <row r="335" spans="1:7" x14ac:dyDescent="0.3">
      <c r="A335" s="24"/>
      <c r="B335" s="17"/>
      <c r="C335" s="17"/>
      <c r="D335" s="18"/>
      <c r="E335" s="17"/>
      <c r="F335" s="25" t="str">
        <f t="shared" si="5"/>
        <v/>
      </c>
      <c r="G335" s="26" t="str">
        <f>IF($B335="","",IFERROR(INDEX(Budget!$B$4:$B$53,MATCH($B335,Budget!$A$4:$A$53,0)),"Unplanned"))</f>
        <v/>
      </c>
    </row>
    <row r="336" spans="1:7" x14ac:dyDescent="0.3">
      <c r="A336" s="24"/>
      <c r="B336" s="17"/>
      <c r="C336" s="17"/>
      <c r="D336" s="18"/>
      <c r="E336" s="17"/>
      <c r="F336" s="25" t="str">
        <f t="shared" si="5"/>
        <v/>
      </c>
      <c r="G336" s="26" t="str">
        <f>IF($B336="","",IFERROR(INDEX(Budget!$B$4:$B$53,MATCH($B336,Budget!$A$4:$A$53,0)),"Unplanned"))</f>
        <v/>
      </c>
    </row>
    <row r="337" spans="1:7" x14ac:dyDescent="0.3">
      <c r="A337" s="24"/>
      <c r="B337" s="17"/>
      <c r="C337" s="17"/>
      <c r="D337" s="18"/>
      <c r="E337" s="17"/>
      <c r="F337" s="25" t="str">
        <f t="shared" si="5"/>
        <v/>
      </c>
      <c r="G337" s="26" t="str">
        <f>IF($B337="","",IFERROR(INDEX(Budget!$B$4:$B$53,MATCH($B337,Budget!$A$4:$A$53,0)),"Unplanned"))</f>
        <v/>
      </c>
    </row>
    <row r="338" spans="1:7" x14ac:dyDescent="0.3">
      <c r="A338" s="24"/>
      <c r="B338" s="17"/>
      <c r="C338" s="17"/>
      <c r="D338" s="18"/>
      <c r="E338" s="17"/>
      <c r="F338" s="25" t="str">
        <f t="shared" si="5"/>
        <v/>
      </c>
      <c r="G338" s="26" t="str">
        <f>IF($B338="","",IFERROR(INDEX(Budget!$B$4:$B$53,MATCH($B338,Budget!$A$4:$A$53,0)),"Unplanned"))</f>
        <v/>
      </c>
    </row>
    <row r="339" spans="1:7" x14ac:dyDescent="0.3">
      <c r="A339" s="24"/>
      <c r="B339" s="17"/>
      <c r="C339" s="17"/>
      <c r="D339" s="18"/>
      <c r="E339" s="17"/>
      <c r="F339" s="25" t="str">
        <f t="shared" si="5"/>
        <v/>
      </c>
      <c r="G339" s="26" t="str">
        <f>IF($B339="","",IFERROR(INDEX(Budget!$B$4:$B$53,MATCH($B339,Budget!$A$4:$A$53,0)),"Unplanned"))</f>
        <v/>
      </c>
    </row>
    <row r="340" spans="1:7" x14ac:dyDescent="0.3">
      <c r="A340" s="24"/>
      <c r="B340" s="17"/>
      <c r="C340" s="17"/>
      <c r="D340" s="18"/>
      <c r="E340" s="17"/>
      <c r="F340" s="25" t="str">
        <f t="shared" si="5"/>
        <v/>
      </c>
      <c r="G340" s="26" t="str">
        <f>IF($B340="","",IFERROR(INDEX(Budget!$B$4:$B$53,MATCH($B340,Budget!$A$4:$A$53,0)),"Unplanned"))</f>
        <v/>
      </c>
    </row>
    <row r="341" spans="1:7" x14ac:dyDescent="0.3">
      <c r="A341" s="24"/>
      <c r="B341" s="17"/>
      <c r="C341" s="17"/>
      <c r="D341" s="18"/>
      <c r="E341" s="17"/>
      <c r="F341" s="25" t="str">
        <f t="shared" si="5"/>
        <v/>
      </c>
      <c r="G341" s="26" t="str">
        <f>IF($B341="","",IFERROR(INDEX(Budget!$B$4:$B$53,MATCH($B341,Budget!$A$4:$A$53,0)),"Unplanned"))</f>
        <v/>
      </c>
    </row>
    <row r="342" spans="1:7" x14ac:dyDescent="0.3">
      <c r="A342" s="24"/>
      <c r="B342" s="17"/>
      <c r="C342" s="17"/>
      <c r="D342" s="18"/>
      <c r="E342" s="17"/>
      <c r="F342" s="25" t="str">
        <f t="shared" si="5"/>
        <v/>
      </c>
      <c r="G342" s="26" t="str">
        <f>IF($B342="","",IFERROR(INDEX(Budget!$B$4:$B$53,MATCH($B342,Budget!$A$4:$A$53,0)),"Unplanned"))</f>
        <v/>
      </c>
    </row>
    <row r="343" spans="1:7" x14ac:dyDescent="0.3">
      <c r="A343" s="24"/>
      <c r="B343" s="17"/>
      <c r="C343" s="17"/>
      <c r="D343" s="18"/>
      <c r="E343" s="17"/>
      <c r="F343" s="25" t="str">
        <f t="shared" si="5"/>
        <v/>
      </c>
      <c r="G343" s="26" t="str">
        <f>IF($B343="","",IFERROR(INDEX(Budget!$B$4:$B$53,MATCH($B343,Budget!$A$4:$A$53,0)),"Unplanned"))</f>
        <v/>
      </c>
    </row>
    <row r="344" spans="1:7" x14ac:dyDescent="0.3">
      <c r="A344" s="24"/>
      <c r="B344" s="17"/>
      <c r="C344" s="17"/>
      <c r="D344" s="18"/>
      <c r="E344" s="17"/>
      <c r="F344" s="25" t="str">
        <f t="shared" si="5"/>
        <v/>
      </c>
      <c r="G344" s="26" t="str">
        <f>IF($B344="","",IFERROR(INDEX(Budget!$B$4:$B$53,MATCH($B344,Budget!$A$4:$A$53,0)),"Unplanned"))</f>
        <v/>
      </c>
    </row>
    <row r="345" spans="1:7" x14ac:dyDescent="0.3">
      <c r="A345" s="24"/>
      <c r="B345" s="17"/>
      <c r="C345" s="17"/>
      <c r="D345" s="18"/>
      <c r="E345" s="17"/>
      <c r="F345" s="25" t="str">
        <f t="shared" si="5"/>
        <v/>
      </c>
      <c r="G345" s="26" t="str">
        <f>IF($B345="","",IFERROR(INDEX(Budget!$B$4:$B$53,MATCH($B345,Budget!$A$4:$A$53,0)),"Unplanned"))</f>
        <v/>
      </c>
    </row>
    <row r="346" spans="1:7" x14ac:dyDescent="0.3">
      <c r="A346" s="24"/>
      <c r="B346" s="17"/>
      <c r="C346" s="17"/>
      <c r="D346" s="18"/>
      <c r="E346" s="17"/>
      <c r="F346" s="25" t="str">
        <f t="shared" si="5"/>
        <v/>
      </c>
      <c r="G346" s="26" t="str">
        <f>IF($B346="","",IFERROR(INDEX(Budget!$B$4:$B$53,MATCH($B346,Budget!$A$4:$A$53,0)),"Unplanned"))</f>
        <v/>
      </c>
    </row>
    <row r="347" spans="1:7" x14ac:dyDescent="0.3">
      <c r="A347" s="24"/>
      <c r="B347" s="17"/>
      <c r="C347" s="17"/>
      <c r="D347" s="18"/>
      <c r="E347" s="17"/>
      <c r="F347" s="25" t="str">
        <f t="shared" si="5"/>
        <v/>
      </c>
      <c r="G347" s="26" t="str">
        <f>IF($B347="","",IFERROR(INDEX(Budget!$B$4:$B$53,MATCH($B347,Budget!$A$4:$A$53,0)),"Unplanned"))</f>
        <v/>
      </c>
    </row>
    <row r="348" spans="1:7" x14ac:dyDescent="0.3">
      <c r="A348" s="24"/>
      <c r="B348" s="17"/>
      <c r="C348" s="17"/>
      <c r="D348" s="18"/>
      <c r="E348" s="17"/>
      <c r="F348" s="25" t="str">
        <f t="shared" si="5"/>
        <v/>
      </c>
      <c r="G348" s="26" t="str">
        <f>IF($B348="","",IFERROR(INDEX(Budget!$B$4:$B$53,MATCH($B348,Budget!$A$4:$A$53,0)),"Unplanned"))</f>
        <v/>
      </c>
    </row>
    <row r="349" spans="1:7" x14ac:dyDescent="0.3">
      <c r="A349" s="24"/>
      <c r="B349" s="17"/>
      <c r="C349" s="17"/>
      <c r="D349" s="18"/>
      <c r="E349" s="17"/>
      <c r="F349" s="25" t="str">
        <f t="shared" si="5"/>
        <v/>
      </c>
      <c r="G349" s="26" t="str">
        <f>IF($B349="","",IFERROR(INDEX(Budget!$B$4:$B$53,MATCH($B349,Budget!$A$4:$A$53,0)),"Unplanned"))</f>
        <v/>
      </c>
    </row>
    <row r="350" spans="1:7" x14ac:dyDescent="0.3">
      <c r="A350" s="24"/>
      <c r="B350" s="17"/>
      <c r="C350" s="17"/>
      <c r="D350" s="18"/>
      <c r="E350" s="17"/>
      <c r="F350" s="25" t="str">
        <f t="shared" si="5"/>
        <v/>
      </c>
      <c r="G350" s="26" t="str">
        <f>IF($B350="","",IFERROR(INDEX(Budget!$B$4:$B$53,MATCH($B350,Budget!$A$4:$A$53,0)),"Unplanned"))</f>
        <v/>
      </c>
    </row>
    <row r="351" spans="1:7" x14ac:dyDescent="0.3">
      <c r="A351" s="24"/>
      <c r="B351" s="17"/>
      <c r="C351" s="17"/>
      <c r="D351" s="18"/>
      <c r="E351" s="17"/>
      <c r="F351" s="25" t="str">
        <f t="shared" si="5"/>
        <v/>
      </c>
      <c r="G351" s="26" t="str">
        <f>IF($B351="","",IFERROR(INDEX(Budget!$B$4:$B$53,MATCH($B351,Budget!$A$4:$A$53,0)),"Unplanned"))</f>
        <v/>
      </c>
    </row>
    <row r="352" spans="1:7" x14ac:dyDescent="0.3">
      <c r="A352" s="24"/>
      <c r="B352" s="17"/>
      <c r="C352" s="17"/>
      <c r="D352" s="18"/>
      <c r="E352" s="17"/>
      <c r="F352" s="25" t="str">
        <f t="shared" si="5"/>
        <v/>
      </c>
      <c r="G352" s="26" t="str">
        <f>IF($B352="","",IFERROR(INDEX(Budget!$B$4:$B$53,MATCH($B352,Budget!$A$4:$A$53,0)),"Unplanned"))</f>
        <v/>
      </c>
    </row>
    <row r="353" spans="1:7" x14ac:dyDescent="0.3">
      <c r="A353" s="24"/>
      <c r="B353" s="17"/>
      <c r="C353" s="17"/>
      <c r="D353" s="18"/>
      <c r="E353" s="17"/>
      <c r="F353" s="25" t="str">
        <f t="shared" si="5"/>
        <v/>
      </c>
      <c r="G353" s="26" t="str">
        <f>IF($B353="","",IFERROR(INDEX(Budget!$B$4:$B$53,MATCH($B353,Budget!$A$4:$A$53,0)),"Unplanned"))</f>
        <v/>
      </c>
    </row>
    <row r="354" spans="1:7" x14ac:dyDescent="0.3">
      <c r="A354" s="24"/>
      <c r="B354" s="17"/>
      <c r="C354" s="17"/>
      <c r="D354" s="18"/>
      <c r="E354" s="17"/>
      <c r="F354" s="25" t="str">
        <f t="shared" si="5"/>
        <v/>
      </c>
      <c r="G354" s="26" t="str">
        <f>IF($B354="","",IFERROR(INDEX(Budget!$B$4:$B$53,MATCH($B354,Budget!$A$4:$A$53,0)),"Unplanned"))</f>
        <v/>
      </c>
    </row>
    <row r="355" spans="1:7" x14ac:dyDescent="0.3">
      <c r="A355" s="24"/>
      <c r="B355" s="17"/>
      <c r="C355" s="17"/>
      <c r="D355" s="18"/>
      <c r="E355" s="17"/>
      <c r="F355" s="25" t="str">
        <f t="shared" si="5"/>
        <v/>
      </c>
      <c r="G355" s="26" t="str">
        <f>IF($B355="","",IFERROR(INDEX(Budget!$B$4:$B$53,MATCH($B355,Budget!$A$4:$A$53,0)),"Unplanned"))</f>
        <v/>
      </c>
    </row>
    <row r="356" spans="1:7" x14ac:dyDescent="0.3">
      <c r="A356" s="24"/>
      <c r="B356" s="17"/>
      <c r="C356" s="17"/>
      <c r="D356" s="18"/>
      <c r="E356" s="17"/>
      <c r="F356" s="25" t="str">
        <f t="shared" si="5"/>
        <v/>
      </c>
      <c r="G356" s="26" t="str">
        <f>IF($B356="","",IFERROR(INDEX(Budget!$B$4:$B$53,MATCH($B356,Budget!$A$4:$A$53,0)),"Unplanned"))</f>
        <v/>
      </c>
    </row>
    <row r="357" spans="1:7" x14ac:dyDescent="0.3">
      <c r="A357" s="24"/>
      <c r="B357" s="17"/>
      <c r="C357" s="17"/>
      <c r="D357" s="18"/>
      <c r="E357" s="17"/>
      <c r="F357" s="25" t="str">
        <f t="shared" si="5"/>
        <v/>
      </c>
      <c r="G357" s="26" t="str">
        <f>IF($B357="","",IFERROR(INDEX(Budget!$B$4:$B$53,MATCH($B357,Budget!$A$4:$A$53,0)),"Unplanned"))</f>
        <v/>
      </c>
    </row>
    <row r="358" spans="1:7" x14ac:dyDescent="0.3">
      <c r="A358" s="24"/>
      <c r="B358" s="17"/>
      <c r="C358" s="17"/>
      <c r="D358" s="18"/>
      <c r="E358" s="17"/>
      <c r="F358" s="25" t="str">
        <f t="shared" si="5"/>
        <v/>
      </c>
      <c r="G358" s="26" t="str">
        <f>IF($B358="","",IFERROR(INDEX(Budget!$B$4:$B$53,MATCH($B358,Budget!$A$4:$A$53,0)),"Unplanned"))</f>
        <v/>
      </c>
    </row>
    <row r="359" spans="1:7" x14ac:dyDescent="0.3">
      <c r="A359" s="24"/>
      <c r="B359" s="17"/>
      <c r="C359" s="17"/>
      <c r="D359" s="18"/>
      <c r="E359" s="17"/>
      <c r="F359" s="25" t="str">
        <f t="shared" si="5"/>
        <v/>
      </c>
      <c r="G359" s="26" t="str">
        <f>IF($B359="","",IFERROR(INDEX(Budget!$B$4:$B$53,MATCH($B359,Budget!$A$4:$A$53,0)),"Unplanned"))</f>
        <v/>
      </c>
    </row>
    <row r="360" spans="1:7" x14ac:dyDescent="0.3">
      <c r="A360" s="24"/>
      <c r="B360" s="17"/>
      <c r="C360" s="17"/>
      <c r="D360" s="18"/>
      <c r="E360" s="17"/>
      <c r="F360" s="25" t="str">
        <f t="shared" si="5"/>
        <v/>
      </c>
      <c r="G360" s="26" t="str">
        <f>IF($B360="","",IFERROR(INDEX(Budget!$B$4:$B$53,MATCH($B360,Budget!$A$4:$A$53,0)),"Unplanned"))</f>
        <v/>
      </c>
    </row>
    <row r="361" spans="1:7" x14ac:dyDescent="0.3">
      <c r="A361" s="24"/>
      <c r="B361" s="17"/>
      <c r="C361" s="17"/>
      <c r="D361" s="18"/>
      <c r="E361" s="17"/>
      <c r="F361" s="25" t="str">
        <f t="shared" si="5"/>
        <v/>
      </c>
      <c r="G361" s="26" t="str">
        <f>IF($B361="","",IFERROR(INDEX(Budget!$B$4:$B$53,MATCH($B361,Budget!$A$4:$A$53,0)),"Unplanned"))</f>
        <v/>
      </c>
    </row>
    <row r="362" spans="1:7" x14ac:dyDescent="0.3">
      <c r="A362" s="24"/>
      <c r="B362" s="17"/>
      <c r="C362" s="17"/>
      <c r="D362" s="18"/>
      <c r="E362" s="17"/>
      <c r="F362" s="25" t="str">
        <f t="shared" si="5"/>
        <v/>
      </c>
      <c r="G362" s="26" t="str">
        <f>IF($B362="","",IFERROR(INDEX(Budget!$B$4:$B$53,MATCH($B362,Budget!$A$4:$A$53,0)),"Unplanned"))</f>
        <v/>
      </c>
    </row>
    <row r="363" spans="1:7" x14ac:dyDescent="0.3">
      <c r="A363" s="24"/>
      <c r="B363" s="17"/>
      <c r="C363" s="17"/>
      <c r="D363" s="18"/>
      <c r="E363" s="17"/>
      <c r="F363" s="25" t="str">
        <f t="shared" si="5"/>
        <v/>
      </c>
      <c r="G363" s="26" t="str">
        <f>IF($B363="","",IFERROR(INDEX(Budget!$B$4:$B$53,MATCH($B363,Budget!$A$4:$A$53,0)),"Unplanned"))</f>
        <v/>
      </c>
    </row>
    <row r="364" spans="1:7" x14ac:dyDescent="0.3">
      <c r="A364" s="24"/>
      <c r="B364" s="17"/>
      <c r="C364" s="17"/>
      <c r="D364" s="18"/>
      <c r="E364" s="17"/>
      <c r="F364" s="25" t="str">
        <f t="shared" si="5"/>
        <v/>
      </c>
      <c r="G364" s="26" t="str">
        <f>IF($B364="","",IFERROR(INDEX(Budget!$B$4:$B$53,MATCH($B364,Budget!$A$4:$A$53,0)),"Unplanned"))</f>
        <v/>
      </c>
    </row>
    <row r="365" spans="1:7" x14ac:dyDescent="0.3">
      <c r="A365" s="24"/>
      <c r="B365" s="17"/>
      <c r="C365" s="17"/>
      <c r="D365" s="18"/>
      <c r="E365" s="17"/>
      <c r="F365" s="25" t="str">
        <f t="shared" si="5"/>
        <v/>
      </c>
      <c r="G365" s="26" t="str">
        <f>IF($B365="","",IFERROR(INDEX(Budget!$B$4:$B$53,MATCH($B365,Budget!$A$4:$A$53,0)),"Unplanned"))</f>
        <v/>
      </c>
    </row>
    <row r="366" spans="1:7" x14ac:dyDescent="0.3">
      <c r="A366" s="24"/>
      <c r="B366" s="17"/>
      <c r="C366" s="17"/>
      <c r="D366" s="18"/>
      <c r="E366" s="17"/>
      <c r="F366" s="25" t="str">
        <f t="shared" si="5"/>
        <v/>
      </c>
      <c r="G366" s="26" t="str">
        <f>IF($B366="","",IFERROR(INDEX(Budget!$B$4:$B$53,MATCH($B366,Budget!$A$4:$A$53,0)),"Unplanned"))</f>
        <v/>
      </c>
    </row>
    <row r="367" spans="1:7" x14ac:dyDescent="0.3">
      <c r="A367" s="24"/>
      <c r="B367" s="17"/>
      <c r="C367" s="17"/>
      <c r="D367" s="18"/>
      <c r="E367" s="17"/>
      <c r="F367" s="25" t="str">
        <f t="shared" si="5"/>
        <v/>
      </c>
      <c r="G367" s="26" t="str">
        <f>IF($B367="","",IFERROR(INDEX(Budget!$B$4:$B$53,MATCH($B367,Budget!$A$4:$A$53,0)),"Unplanned"))</f>
        <v/>
      </c>
    </row>
    <row r="368" spans="1:7" x14ac:dyDescent="0.3">
      <c r="A368" s="24"/>
      <c r="B368" s="17"/>
      <c r="C368" s="17"/>
      <c r="D368" s="18"/>
      <c r="E368" s="17"/>
      <c r="F368" s="25" t="str">
        <f t="shared" si="5"/>
        <v/>
      </c>
      <c r="G368" s="26" t="str">
        <f>IF($B368="","",IFERROR(INDEX(Budget!$B$4:$B$53,MATCH($B368,Budget!$A$4:$A$53,0)),"Unplanned"))</f>
        <v/>
      </c>
    </row>
    <row r="369" spans="1:7" x14ac:dyDescent="0.3">
      <c r="A369" s="24"/>
      <c r="B369" s="17"/>
      <c r="C369" s="17"/>
      <c r="D369" s="18"/>
      <c r="E369" s="17"/>
      <c r="F369" s="25" t="str">
        <f t="shared" si="5"/>
        <v/>
      </c>
      <c r="G369" s="26" t="str">
        <f>IF($B369="","",IFERROR(INDEX(Budget!$B$4:$B$53,MATCH($B369,Budget!$A$4:$A$53,0)),"Unplanned"))</f>
        <v/>
      </c>
    </row>
    <row r="370" spans="1:7" x14ac:dyDescent="0.3">
      <c r="A370" s="24"/>
      <c r="B370" s="17"/>
      <c r="C370" s="17"/>
      <c r="D370" s="18"/>
      <c r="E370" s="17"/>
      <c r="F370" s="25" t="str">
        <f t="shared" si="5"/>
        <v/>
      </c>
      <c r="G370" s="26" t="str">
        <f>IF($B370="","",IFERROR(INDEX(Budget!$B$4:$B$53,MATCH($B370,Budget!$A$4:$A$53,0)),"Unplanned"))</f>
        <v/>
      </c>
    </row>
    <row r="371" spans="1:7" x14ac:dyDescent="0.3">
      <c r="A371" s="24"/>
      <c r="B371" s="17"/>
      <c r="C371" s="17"/>
      <c r="D371" s="18"/>
      <c r="E371" s="17"/>
      <c r="F371" s="25" t="str">
        <f t="shared" si="5"/>
        <v/>
      </c>
      <c r="G371" s="26" t="str">
        <f>IF($B371="","",IFERROR(INDEX(Budget!$B$4:$B$53,MATCH($B371,Budget!$A$4:$A$53,0)),"Unplanned"))</f>
        <v/>
      </c>
    </row>
    <row r="372" spans="1:7" x14ac:dyDescent="0.3">
      <c r="A372" s="24"/>
      <c r="B372" s="17"/>
      <c r="C372" s="17"/>
      <c r="D372" s="18"/>
      <c r="E372" s="17"/>
      <c r="F372" s="25" t="str">
        <f t="shared" si="5"/>
        <v/>
      </c>
      <c r="G372" s="26" t="str">
        <f>IF($B372="","",IFERROR(INDEX(Budget!$B$4:$B$53,MATCH($B372,Budget!$A$4:$A$53,0)),"Unplanned"))</f>
        <v/>
      </c>
    </row>
    <row r="373" spans="1:7" x14ac:dyDescent="0.3">
      <c r="A373" s="24"/>
      <c r="B373" s="17"/>
      <c r="C373" s="17"/>
      <c r="D373" s="18"/>
      <c r="E373" s="17"/>
      <c r="F373" s="25" t="str">
        <f t="shared" si="5"/>
        <v/>
      </c>
      <c r="G373" s="26" t="str">
        <f>IF($B373="","",IFERROR(INDEX(Budget!$B$4:$B$53,MATCH($B373,Budget!$A$4:$A$53,0)),"Unplanned"))</f>
        <v/>
      </c>
    </row>
    <row r="374" spans="1:7" x14ac:dyDescent="0.3">
      <c r="A374" s="24"/>
      <c r="B374" s="17"/>
      <c r="C374" s="17"/>
      <c r="D374" s="18"/>
      <c r="E374" s="17"/>
      <c r="F374" s="25" t="str">
        <f t="shared" si="5"/>
        <v/>
      </c>
      <c r="G374" s="26" t="str">
        <f>IF($B374="","",IFERROR(INDEX(Budget!$B$4:$B$53,MATCH($B374,Budget!$A$4:$A$53,0)),"Unplanned"))</f>
        <v/>
      </c>
    </row>
    <row r="375" spans="1:7" x14ac:dyDescent="0.3">
      <c r="A375" s="24"/>
      <c r="B375" s="17"/>
      <c r="C375" s="17"/>
      <c r="D375" s="18"/>
      <c r="E375" s="17"/>
      <c r="F375" s="25" t="str">
        <f t="shared" si="5"/>
        <v/>
      </c>
      <c r="G375" s="26" t="str">
        <f>IF($B375="","",IFERROR(INDEX(Budget!$B$4:$B$53,MATCH($B375,Budget!$A$4:$A$53,0)),"Unplanned"))</f>
        <v/>
      </c>
    </row>
    <row r="376" spans="1:7" x14ac:dyDescent="0.3">
      <c r="A376" s="24"/>
      <c r="B376" s="17"/>
      <c r="C376" s="17"/>
      <c r="D376" s="18"/>
      <c r="E376" s="17"/>
      <c r="F376" s="25" t="str">
        <f t="shared" si="5"/>
        <v/>
      </c>
      <c r="G376" s="26" t="str">
        <f>IF($B376="","",IFERROR(INDEX(Budget!$B$4:$B$53,MATCH($B376,Budget!$A$4:$A$53,0)),"Unplanned"))</f>
        <v/>
      </c>
    </row>
    <row r="377" spans="1:7" x14ac:dyDescent="0.3">
      <c r="A377" s="24"/>
      <c r="B377" s="17"/>
      <c r="C377" s="17"/>
      <c r="D377" s="18"/>
      <c r="E377" s="17"/>
      <c r="F377" s="25" t="str">
        <f t="shared" si="5"/>
        <v/>
      </c>
      <c r="G377" s="26" t="str">
        <f>IF($B377="","",IFERROR(INDEX(Budget!$B$4:$B$53,MATCH($B377,Budget!$A$4:$A$53,0)),"Unplanned"))</f>
        <v/>
      </c>
    </row>
    <row r="378" spans="1:7" x14ac:dyDescent="0.3">
      <c r="A378" s="24"/>
      <c r="B378" s="17"/>
      <c r="C378" s="17"/>
      <c r="D378" s="18"/>
      <c r="E378" s="17"/>
      <c r="F378" s="25" t="str">
        <f t="shared" si="5"/>
        <v/>
      </c>
      <c r="G378" s="26" t="str">
        <f>IF($B378="","",IFERROR(INDEX(Budget!$B$4:$B$53,MATCH($B378,Budget!$A$4:$A$53,0)),"Unplanned"))</f>
        <v/>
      </c>
    </row>
    <row r="379" spans="1:7" x14ac:dyDescent="0.3">
      <c r="A379" s="24"/>
      <c r="B379" s="17"/>
      <c r="C379" s="17"/>
      <c r="D379" s="18"/>
      <c r="E379" s="17"/>
      <c r="F379" s="25" t="str">
        <f t="shared" si="5"/>
        <v/>
      </c>
      <c r="G379" s="26" t="str">
        <f>IF($B379="","",IFERROR(INDEX(Budget!$B$4:$B$53,MATCH($B379,Budget!$A$4:$A$53,0)),"Unplanned"))</f>
        <v/>
      </c>
    </row>
    <row r="380" spans="1:7" x14ac:dyDescent="0.3">
      <c r="A380" s="24"/>
      <c r="B380" s="17"/>
      <c r="C380" s="17"/>
      <c r="D380" s="18"/>
      <c r="E380" s="17"/>
      <c r="F380" s="25" t="str">
        <f t="shared" si="5"/>
        <v/>
      </c>
      <c r="G380" s="26" t="str">
        <f>IF($B380="","",IFERROR(INDEX(Budget!$B$4:$B$53,MATCH($B380,Budget!$A$4:$A$53,0)),"Unplanned"))</f>
        <v/>
      </c>
    </row>
    <row r="381" spans="1:7" x14ac:dyDescent="0.3">
      <c r="A381" s="24"/>
      <c r="B381" s="17"/>
      <c r="C381" s="17"/>
      <c r="D381" s="18"/>
      <c r="E381" s="17"/>
      <c r="F381" s="25" t="str">
        <f t="shared" si="5"/>
        <v/>
      </c>
      <c r="G381" s="26" t="str">
        <f>IF($B381="","",IFERROR(INDEX(Budget!$B$4:$B$53,MATCH($B381,Budget!$A$4:$A$53,0)),"Unplanned"))</f>
        <v/>
      </c>
    </row>
    <row r="382" spans="1:7" x14ac:dyDescent="0.3">
      <c r="A382" s="24"/>
      <c r="B382" s="17"/>
      <c r="C382" s="17"/>
      <c r="D382" s="18"/>
      <c r="E382" s="17"/>
      <c r="F382" s="25" t="str">
        <f t="shared" si="5"/>
        <v/>
      </c>
      <c r="G382" s="26" t="str">
        <f>IF($B382="","",IFERROR(INDEX(Budget!$B$4:$B$53,MATCH($B382,Budget!$A$4:$A$53,0)),"Unplanned"))</f>
        <v/>
      </c>
    </row>
    <row r="383" spans="1:7" x14ac:dyDescent="0.3">
      <c r="A383" s="24"/>
      <c r="B383" s="17"/>
      <c r="C383" s="17"/>
      <c r="D383" s="18"/>
      <c r="E383" s="17"/>
      <c r="F383" s="25" t="str">
        <f t="shared" si="5"/>
        <v/>
      </c>
      <c r="G383" s="26" t="str">
        <f>IF($B383="","",IFERROR(INDEX(Budget!$B$4:$B$53,MATCH($B383,Budget!$A$4:$A$53,0)),"Unplanned"))</f>
        <v/>
      </c>
    </row>
    <row r="384" spans="1:7" x14ac:dyDescent="0.3">
      <c r="A384" s="24"/>
      <c r="B384" s="17"/>
      <c r="C384" s="17"/>
      <c r="D384" s="18"/>
      <c r="E384" s="17"/>
      <c r="F384" s="25" t="str">
        <f t="shared" si="5"/>
        <v/>
      </c>
      <c r="G384" s="26" t="str">
        <f>IF($B384="","",IFERROR(INDEX(Budget!$B$4:$B$53,MATCH($B384,Budget!$A$4:$A$53,0)),"Unplanned"))</f>
        <v/>
      </c>
    </row>
    <row r="385" spans="1:7" x14ac:dyDescent="0.3">
      <c r="A385" s="24"/>
      <c r="B385" s="17"/>
      <c r="C385" s="17"/>
      <c r="D385" s="18"/>
      <c r="E385" s="17"/>
      <c r="F385" s="25" t="str">
        <f t="shared" si="5"/>
        <v/>
      </c>
      <c r="G385" s="26" t="str">
        <f>IF($B385="","",IFERROR(INDEX(Budget!$B$4:$B$53,MATCH($B385,Budget!$A$4:$A$53,0)),"Unplanned"))</f>
        <v/>
      </c>
    </row>
    <row r="386" spans="1:7" x14ac:dyDescent="0.3">
      <c r="A386" s="24"/>
      <c r="B386" s="17"/>
      <c r="C386" s="17"/>
      <c r="D386" s="18"/>
      <c r="E386" s="17"/>
      <c r="F386" s="25" t="str">
        <f t="shared" si="5"/>
        <v/>
      </c>
      <c r="G386" s="26" t="str">
        <f>IF($B386="","",IFERROR(INDEX(Budget!$B$4:$B$53,MATCH($B386,Budget!$A$4:$A$53,0)),"Unplanned"))</f>
        <v/>
      </c>
    </row>
    <row r="387" spans="1:7" x14ac:dyDescent="0.3">
      <c r="A387" s="24"/>
      <c r="B387" s="17"/>
      <c r="C387" s="17"/>
      <c r="D387" s="18"/>
      <c r="E387" s="17"/>
      <c r="F387" s="25" t="str">
        <f t="shared" si="5"/>
        <v/>
      </c>
      <c r="G387" s="26" t="str">
        <f>IF($B387="","",IFERROR(INDEX(Budget!$B$4:$B$53,MATCH($B387,Budget!$A$4:$A$53,0)),"Unplanned"))</f>
        <v/>
      </c>
    </row>
    <row r="388" spans="1:7" x14ac:dyDescent="0.3">
      <c r="A388" s="24"/>
      <c r="B388" s="17"/>
      <c r="C388" s="17"/>
      <c r="D388" s="18"/>
      <c r="E388" s="17"/>
      <c r="F388" s="25" t="str">
        <f t="shared" ref="F388:F451" si="6">IF($A388="","",DATE(YEAR($A388),MONTH($A388),1))</f>
        <v/>
      </c>
      <c r="G388" s="26" t="str">
        <f>IF($B388="","",IFERROR(INDEX(Budget!$B$4:$B$53,MATCH($B388,Budget!$A$4:$A$53,0)),"Unplanned"))</f>
        <v/>
      </c>
    </row>
    <row r="389" spans="1:7" x14ac:dyDescent="0.3">
      <c r="A389" s="24"/>
      <c r="B389" s="17"/>
      <c r="C389" s="17"/>
      <c r="D389" s="18"/>
      <c r="E389" s="17"/>
      <c r="F389" s="25" t="str">
        <f t="shared" si="6"/>
        <v/>
      </c>
      <c r="G389" s="26" t="str">
        <f>IF($B389="","",IFERROR(INDEX(Budget!$B$4:$B$53,MATCH($B389,Budget!$A$4:$A$53,0)),"Unplanned"))</f>
        <v/>
      </c>
    </row>
    <row r="390" spans="1:7" x14ac:dyDescent="0.3">
      <c r="A390" s="24"/>
      <c r="B390" s="17"/>
      <c r="C390" s="17"/>
      <c r="D390" s="18"/>
      <c r="E390" s="17"/>
      <c r="F390" s="25" t="str">
        <f t="shared" si="6"/>
        <v/>
      </c>
      <c r="G390" s="26" t="str">
        <f>IF($B390="","",IFERROR(INDEX(Budget!$B$4:$B$53,MATCH($B390,Budget!$A$4:$A$53,0)),"Unplanned"))</f>
        <v/>
      </c>
    </row>
    <row r="391" spans="1:7" x14ac:dyDescent="0.3">
      <c r="A391" s="24"/>
      <c r="B391" s="17"/>
      <c r="C391" s="17"/>
      <c r="D391" s="18"/>
      <c r="E391" s="17"/>
      <c r="F391" s="25" t="str">
        <f t="shared" si="6"/>
        <v/>
      </c>
      <c r="G391" s="26" t="str">
        <f>IF($B391="","",IFERROR(INDEX(Budget!$B$4:$B$53,MATCH($B391,Budget!$A$4:$A$53,0)),"Unplanned"))</f>
        <v/>
      </c>
    </row>
    <row r="392" spans="1:7" x14ac:dyDescent="0.3">
      <c r="A392" s="24"/>
      <c r="B392" s="17"/>
      <c r="C392" s="17"/>
      <c r="D392" s="18"/>
      <c r="E392" s="17"/>
      <c r="F392" s="25" t="str">
        <f t="shared" si="6"/>
        <v/>
      </c>
      <c r="G392" s="26" t="str">
        <f>IF($B392="","",IFERROR(INDEX(Budget!$B$4:$B$53,MATCH($B392,Budget!$A$4:$A$53,0)),"Unplanned"))</f>
        <v/>
      </c>
    </row>
    <row r="393" spans="1:7" x14ac:dyDescent="0.3">
      <c r="A393" s="24"/>
      <c r="B393" s="17"/>
      <c r="C393" s="17"/>
      <c r="D393" s="18"/>
      <c r="E393" s="17"/>
      <c r="F393" s="25" t="str">
        <f t="shared" si="6"/>
        <v/>
      </c>
      <c r="G393" s="26" t="str">
        <f>IF($B393="","",IFERROR(INDEX(Budget!$B$4:$B$53,MATCH($B393,Budget!$A$4:$A$53,0)),"Unplanned"))</f>
        <v/>
      </c>
    </row>
    <row r="394" spans="1:7" x14ac:dyDescent="0.3">
      <c r="A394" s="24"/>
      <c r="B394" s="17"/>
      <c r="C394" s="17"/>
      <c r="D394" s="18"/>
      <c r="E394" s="17"/>
      <c r="F394" s="25" t="str">
        <f t="shared" si="6"/>
        <v/>
      </c>
      <c r="G394" s="26" t="str">
        <f>IF($B394="","",IFERROR(INDEX(Budget!$B$4:$B$53,MATCH($B394,Budget!$A$4:$A$53,0)),"Unplanned"))</f>
        <v/>
      </c>
    </row>
    <row r="395" spans="1:7" x14ac:dyDescent="0.3">
      <c r="A395" s="24"/>
      <c r="B395" s="17"/>
      <c r="C395" s="17"/>
      <c r="D395" s="18"/>
      <c r="E395" s="17"/>
      <c r="F395" s="25" t="str">
        <f t="shared" si="6"/>
        <v/>
      </c>
      <c r="G395" s="26" t="str">
        <f>IF($B395="","",IFERROR(INDEX(Budget!$B$4:$B$53,MATCH($B395,Budget!$A$4:$A$53,0)),"Unplanned"))</f>
        <v/>
      </c>
    </row>
    <row r="396" spans="1:7" x14ac:dyDescent="0.3">
      <c r="A396" s="24"/>
      <c r="B396" s="17"/>
      <c r="C396" s="17"/>
      <c r="D396" s="18"/>
      <c r="E396" s="17"/>
      <c r="F396" s="25" t="str">
        <f t="shared" si="6"/>
        <v/>
      </c>
      <c r="G396" s="26" t="str">
        <f>IF($B396="","",IFERROR(INDEX(Budget!$B$4:$B$53,MATCH($B396,Budget!$A$4:$A$53,0)),"Unplanned"))</f>
        <v/>
      </c>
    </row>
    <row r="397" spans="1:7" x14ac:dyDescent="0.3">
      <c r="A397" s="24"/>
      <c r="B397" s="17"/>
      <c r="C397" s="17"/>
      <c r="D397" s="18"/>
      <c r="E397" s="17"/>
      <c r="F397" s="25" t="str">
        <f t="shared" si="6"/>
        <v/>
      </c>
      <c r="G397" s="26" t="str">
        <f>IF($B397="","",IFERROR(INDEX(Budget!$B$4:$B$53,MATCH($B397,Budget!$A$4:$A$53,0)),"Unplanned"))</f>
        <v/>
      </c>
    </row>
    <row r="398" spans="1:7" x14ac:dyDescent="0.3">
      <c r="A398" s="24"/>
      <c r="B398" s="17"/>
      <c r="C398" s="17"/>
      <c r="D398" s="18"/>
      <c r="E398" s="17"/>
      <c r="F398" s="25" t="str">
        <f t="shared" si="6"/>
        <v/>
      </c>
      <c r="G398" s="26" t="str">
        <f>IF($B398="","",IFERROR(INDEX(Budget!$B$4:$B$53,MATCH($B398,Budget!$A$4:$A$53,0)),"Unplanned"))</f>
        <v/>
      </c>
    </row>
    <row r="399" spans="1:7" x14ac:dyDescent="0.3">
      <c r="A399" s="24"/>
      <c r="B399" s="17"/>
      <c r="C399" s="17"/>
      <c r="D399" s="18"/>
      <c r="E399" s="17"/>
      <c r="F399" s="25" t="str">
        <f t="shared" si="6"/>
        <v/>
      </c>
      <c r="G399" s="26" t="str">
        <f>IF($B399="","",IFERROR(INDEX(Budget!$B$4:$B$53,MATCH($B399,Budget!$A$4:$A$53,0)),"Unplanned"))</f>
        <v/>
      </c>
    </row>
    <row r="400" spans="1:7" x14ac:dyDescent="0.3">
      <c r="A400" s="24"/>
      <c r="B400" s="17"/>
      <c r="C400" s="17"/>
      <c r="D400" s="18"/>
      <c r="E400" s="17"/>
      <c r="F400" s="25" t="str">
        <f t="shared" si="6"/>
        <v/>
      </c>
      <c r="G400" s="26" t="str">
        <f>IF($B400="","",IFERROR(INDEX(Budget!$B$4:$B$53,MATCH($B400,Budget!$A$4:$A$53,0)),"Unplanned"))</f>
        <v/>
      </c>
    </row>
    <row r="401" spans="1:7" x14ac:dyDescent="0.3">
      <c r="A401" s="24"/>
      <c r="B401" s="17"/>
      <c r="C401" s="17"/>
      <c r="D401" s="18"/>
      <c r="E401" s="17"/>
      <c r="F401" s="25" t="str">
        <f t="shared" si="6"/>
        <v/>
      </c>
      <c r="G401" s="26" t="str">
        <f>IF($B401="","",IFERROR(INDEX(Budget!$B$4:$B$53,MATCH($B401,Budget!$A$4:$A$53,0)),"Unplanned"))</f>
        <v/>
      </c>
    </row>
    <row r="402" spans="1:7" x14ac:dyDescent="0.3">
      <c r="A402" s="24"/>
      <c r="B402" s="17"/>
      <c r="C402" s="17"/>
      <c r="D402" s="18"/>
      <c r="E402" s="17"/>
      <c r="F402" s="25" t="str">
        <f t="shared" si="6"/>
        <v/>
      </c>
      <c r="G402" s="26" t="str">
        <f>IF($B402="","",IFERROR(INDEX(Budget!$B$4:$B$53,MATCH($B402,Budget!$A$4:$A$53,0)),"Unplanned"))</f>
        <v/>
      </c>
    </row>
    <row r="403" spans="1:7" x14ac:dyDescent="0.3">
      <c r="A403" s="24"/>
      <c r="B403" s="17"/>
      <c r="C403" s="17"/>
      <c r="D403" s="18"/>
      <c r="E403" s="17"/>
      <c r="F403" s="25" t="str">
        <f t="shared" si="6"/>
        <v/>
      </c>
      <c r="G403" s="26" t="str">
        <f>IF($B403="","",IFERROR(INDEX(Budget!$B$4:$B$53,MATCH($B403,Budget!$A$4:$A$53,0)),"Unplanned"))</f>
        <v/>
      </c>
    </row>
    <row r="404" spans="1:7" x14ac:dyDescent="0.3">
      <c r="A404" s="24"/>
      <c r="B404" s="17"/>
      <c r="C404" s="17"/>
      <c r="D404" s="18"/>
      <c r="E404" s="17"/>
      <c r="F404" s="25" t="str">
        <f t="shared" si="6"/>
        <v/>
      </c>
      <c r="G404" s="26" t="str">
        <f>IF($B404="","",IFERROR(INDEX(Budget!$B$4:$B$53,MATCH($B404,Budget!$A$4:$A$53,0)),"Unplanned"))</f>
        <v/>
      </c>
    </row>
    <row r="405" spans="1:7" x14ac:dyDescent="0.3">
      <c r="A405" s="24"/>
      <c r="B405" s="17"/>
      <c r="C405" s="17"/>
      <c r="D405" s="18"/>
      <c r="E405" s="17"/>
      <c r="F405" s="25" t="str">
        <f t="shared" si="6"/>
        <v/>
      </c>
      <c r="G405" s="26" t="str">
        <f>IF($B405="","",IFERROR(INDEX(Budget!$B$4:$B$53,MATCH($B405,Budget!$A$4:$A$53,0)),"Unplanned"))</f>
        <v/>
      </c>
    </row>
    <row r="406" spans="1:7" x14ac:dyDescent="0.3">
      <c r="A406" s="24"/>
      <c r="B406" s="17"/>
      <c r="C406" s="17"/>
      <c r="D406" s="18"/>
      <c r="E406" s="17"/>
      <c r="F406" s="25" t="str">
        <f t="shared" si="6"/>
        <v/>
      </c>
      <c r="G406" s="26" t="str">
        <f>IF($B406="","",IFERROR(INDEX(Budget!$B$4:$B$53,MATCH($B406,Budget!$A$4:$A$53,0)),"Unplanned"))</f>
        <v/>
      </c>
    </row>
    <row r="407" spans="1:7" x14ac:dyDescent="0.3">
      <c r="A407" s="24"/>
      <c r="B407" s="17"/>
      <c r="C407" s="17"/>
      <c r="D407" s="18"/>
      <c r="E407" s="17"/>
      <c r="F407" s="25" t="str">
        <f t="shared" si="6"/>
        <v/>
      </c>
      <c r="G407" s="26" t="str">
        <f>IF($B407="","",IFERROR(INDEX(Budget!$B$4:$B$53,MATCH($B407,Budget!$A$4:$A$53,0)),"Unplanned"))</f>
        <v/>
      </c>
    </row>
    <row r="408" spans="1:7" x14ac:dyDescent="0.3">
      <c r="A408" s="24"/>
      <c r="B408" s="17"/>
      <c r="C408" s="17"/>
      <c r="D408" s="18"/>
      <c r="E408" s="17"/>
      <c r="F408" s="25" t="str">
        <f t="shared" si="6"/>
        <v/>
      </c>
      <c r="G408" s="26" t="str">
        <f>IF($B408="","",IFERROR(INDEX(Budget!$B$4:$B$53,MATCH($B408,Budget!$A$4:$A$53,0)),"Unplanned"))</f>
        <v/>
      </c>
    </row>
    <row r="409" spans="1:7" x14ac:dyDescent="0.3">
      <c r="A409" s="24"/>
      <c r="B409" s="17"/>
      <c r="C409" s="17"/>
      <c r="D409" s="18"/>
      <c r="E409" s="17"/>
      <c r="F409" s="25" t="str">
        <f t="shared" si="6"/>
        <v/>
      </c>
      <c r="G409" s="26" t="str">
        <f>IF($B409="","",IFERROR(INDEX(Budget!$B$4:$B$53,MATCH($B409,Budget!$A$4:$A$53,0)),"Unplanned"))</f>
        <v/>
      </c>
    </row>
    <row r="410" spans="1:7" x14ac:dyDescent="0.3">
      <c r="A410" s="24"/>
      <c r="B410" s="17"/>
      <c r="C410" s="17"/>
      <c r="D410" s="18"/>
      <c r="E410" s="17"/>
      <c r="F410" s="25" t="str">
        <f t="shared" si="6"/>
        <v/>
      </c>
      <c r="G410" s="26" t="str">
        <f>IF($B410="","",IFERROR(INDEX(Budget!$B$4:$B$53,MATCH($B410,Budget!$A$4:$A$53,0)),"Unplanned"))</f>
        <v/>
      </c>
    </row>
    <row r="411" spans="1:7" x14ac:dyDescent="0.3">
      <c r="A411" s="24"/>
      <c r="B411" s="17"/>
      <c r="C411" s="17"/>
      <c r="D411" s="18"/>
      <c r="E411" s="17"/>
      <c r="F411" s="25" t="str">
        <f t="shared" si="6"/>
        <v/>
      </c>
      <c r="G411" s="26" t="str">
        <f>IF($B411="","",IFERROR(INDEX(Budget!$B$4:$B$53,MATCH($B411,Budget!$A$4:$A$53,0)),"Unplanned"))</f>
        <v/>
      </c>
    </row>
    <row r="412" spans="1:7" x14ac:dyDescent="0.3">
      <c r="A412" s="24"/>
      <c r="B412" s="17"/>
      <c r="C412" s="17"/>
      <c r="D412" s="18"/>
      <c r="E412" s="17"/>
      <c r="F412" s="25" t="str">
        <f t="shared" si="6"/>
        <v/>
      </c>
      <c r="G412" s="26" t="str">
        <f>IF($B412="","",IFERROR(INDEX(Budget!$B$4:$B$53,MATCH($B412,Budget!$A$4:$A$53,0)),"Unplanned"))</f>
        <v/>
      </c>
    </row>
    <row r="413" spans="1:7" x14ac:dyDescent="0.3">
      <c r="A413" s="24"/>
      <c r="B413" s="17"/>
      <c r="C413" s="17"/>
      <c r="D413" s="18"/>
      <c r="E413" s="17"/>
      <c r="F413" s="25" t="str">
        <f t="shared" si="6"/>
        <v/>
      </c>
      <c r="G413" s="26" t="str">
        <f>IF($B413="","",IFERROR(INDEX(Budget!$B$4:$B$53,MATCH($B413,Budget!$A$4:$A$53,0)),"Unplanned"))</f>
        <v/>
      </c>
    </row>
    <row r="414" spans="1:7" x14ac:dyDescent="0.3">
      <c r="A414" s="24"/>
      <c r="B414" s="17"/>
      <c r="C414" s="17"/>
      <c r="D414" s="18"/>
      <c r="E414" s="17"/>
      <c r="F414" s="25" t="str">
        <f t="shared" si="6"/>
        <v/>
      </c>
      <c r="G414" s="26" t="str">
        <f>IF($B414="","",IFERROR(INDEX(Budget!$B$4:$B$53,MATCH($B414,Budget!$A$4:$A$53,0)),"Unplanned"))</f>
        <v/>
      </c>
    </row>
    <row r="415" spans="1:7" x14ac:dyDescent="0.3">
      <c r="A415" s="24"/>
      <c r="B415" s="17"/>
      <c r="C415" s="17"/>
      <c r="D415" s="18"/>
      <c r="E415" s="17"/>
      <c r="F415" s="25" t="str">
        <f t="shared" si="6"/>
        <v/>
      </c>
      <c r="G415" s="26" t="str">
        <f>IF($B415="","",IFERROR(INDEX(Budget!$B$4:$B$53,MATCH($B415,Budget!$A$4:$A$53,0)),"Unplanned"))</f>
        <v/>
      </c>
    </row>
    <row r="416" spans="1:7" x14ac:dyDescent="0.3">
      <c r="A416" s="24"/>
      <c r="B416" s="17"/>
      <c r="C416" s="17"/>
      <c r="D416" s="18"/>
      <c r="E416" s="17"/>
      <c r="F416" s="25" t="str">
        <f t="shared" si="6"/>
        <v/>
      </c>
      <c r="G416" s="26" t="str">
        <f>IF($B416="","",IFERROR(INDEX(Budget!$B$4:$B$53,MATCH($B416,Budget!$A$4:$A$53,0)),"Unplanned"))</f>
        <v/>
      </c>
    </row>
    <row r="417" spans="1:7" x14ac:dyDescent="0.3">
      <c r="A417" s="24"/>
      <c r="B417" s="17"/>
      <c r="C417" s="17"/>
      <c r="D417" s="18"/>
      <c r="E417" s="17"/>
      <c r="F417" s="25" t="str">
        <f t="shared" si="6"/>
        <v/>
      </c>
      <c r="G417" s="26" t="str">
        <f>IF($B417="","",IFERROR(INDEX(Budget!$B$4:$B$53,MATCH($B417,Budget!$A$4:$A$53,0)),"Unplanned"))</f>
        <v/>
      </c>
    </row>
    <row r="418" spans="1:7" x14ac:dyDescent="0.3">
      <c r="A418" s="24"/>
      <c r="B418" s="17"/>
      <c r="C418" s="17"/>
      <c r="D418" s="18"/>
      <c r="E418" s="17"/>
      <c r="F418" s="25" t="str">
        <f t="shared" si="6"/>
        <v/>
      </c>
      <c r="G418" s="26" t="str">
        <f>IF($B418="","",IFERROR(INDEX(Budget!$B$4:$B$53,MATCH($B418,Budget!$A$4:$A$53,0)),"Unplanned"))</f>
        <v/>
      </c>
    </row>
    <row r="419" spans="1:7" x14ac:dyDescent="0.3">
      <c r="A419" s="24"/>
      <c r="B419" s="17"/>
      <c r="C419" s="17"/>
      <c r="D419" s="18"/>
      <c r="E419" s="17"/>
      <c r="F419" s="25" t="str">
        <f t="shared" si="6"/>
        <v/>
      </c>
      <c r="G419" s="26" t="str">
        <f>IF($B419="","",IFERROR(INDEX(Budget!$B$4:$B$53,MATCH($B419,Budget!$A$4:$A$53,0)),"Unplanned"))</f>
        <v/>
      </c>
    </row>
    <row r="420" spans="1:7" x14ac:dyDescent="0.3">
      <c r="A420" s="24"/>
      <c r="B420" s="17"/>
      <c r="C420" s="17"/>
      <c r="D420" s="18"/>
      <c r="E420" s="17"/>
      <c r="F420" s="25" t="str">
        <f t="shared" si="6"/>
        <v/>
      </c>
      <c r="G420" s="26" t="str">
        <f>IF($B420="","",IFERROR(INDEX(Budget!$B$4:$B$53,MATCH($B420,Budget!$A$4:$A$53,0)),"Unplanned"))</f>
        <v/>
      </c>
    </row>
    <row r="421" spans="1:7" x14ac:dyDescent="0.3">
      <c r="A421" s="24"/>
      <c r="B421" s="17"/>
      <c r="C421" s="17"/>
      <c r="D421" s="18"/>
      <c r="E421" s="17"/>
      <c r="F421" s="25" t="str">
        <f t="shared" si="6"/>
        <v/>
      </c>
      <c r="G421" s="26" t="str">
        <f>IF($B421="","",IFERROR(INDEX(Budget!$B$4:$B$53,MATCH($B421,Budget!$A$4:$A$53,0)),"Unplanned"))</f>
        <v/>
      </c>
    </row>
    <row r="422" spans="1:7" x14ac:dyDescent="0.3">
      <c r="A422" s="24"/>
      <c r="B422" s="17"/>
      <c r="C422" s="17"/>
      <c r="D422" s="18"/>
      <c r="E422" s="17"/>
      <c r="F422" s="25" t="str">
        <f t="shared" si="6"/>
        <v/>
      </c>
      <c r="G422" s="26" t="str">
        <f>IF($B422="","",IFERROR(INDEX(Budget!$B$4:$B$53,MATCH($B422,Budget!$A$4:$A$53,0)),"Unplanned"))</f>
        <v/>
      </c>
    </row>
    <row r="423" spans="1:7" x14ac:dyDescent="0.3">
      <c r="A423" s="24"/>
      <c r="B423" s="17"/>
      <c r="C423" s="17"/>
      <c r="D423" s="18"/>
      <c r="E423" s="17"/>
      <c r="F423" s="25" t="str">
        <f t="shared" si="6"/>
        <v/>
      </c>
      <c r="G423" s="26" t="str">
        <f>IF($B423="","",IFERROR(INDEX(Budget!$B$4:$B$53,MATCH($B423,Budget!$A$4:$A$53,0)),"Unplanned"))</f>
        <v/>
      </c>
    </row>
    <row r="424" spans="1:7" x14ac:dyDescent="0.3">
      <c r="A424" s="24"/>
      <c r="B424" s="17"/>
      <c r="C424" s="17"/>
      <c r="D424" s="18"/>
      <c r="E424" s="17"/>
      <c r="F424" s="25" t="str">
        <f t="shared" si="6"/>
        <v/>
      </c>
      <c r="G424" s="26" t="str">
        <f>IF($B424="","",IFERROR(INDEX(Budget!$B$4:$B$53,MATCH($B424,Budget!$A$4:$A$53,0)),"Unplanned"))</f>
        <v/>
      </c>
    </row>
    <row r="425" spans="1:7" x14ac:dyDescent="0.3">
      <c r="A425" s="24"/>
      <c r="B425" s="17"/>
      <c r="C425" s="17"/>
      <c r="D425" s="18"/>
      <c r="E425" s="17"/>
      <c r="F425" s="25" t="str">
        <f t="shared" si="6"/>
        <v/>
      </c>
      <c r="G425" s="26" t="str">
        <f>IF($B425="","",IFERROR(INDEX(Budget!$B$4:$B$53,MATCH($B425,Budget!$A$4:$A$53,0)),"Unplanned"))</f>
        <v/>
      </c>
    </row>
    <row r="426" spans="1:7" x14ac:dyDescent="0.3">
      <c r="A426" s="24"/>
      <c r="B426" s="17"/>
      <c r="C426" s="17"/>
      <c r="D426" s="18"/>
      <c r="E426" s="17"/>
      <c r="F426" s="25" t="str">
        <f t="shared" si="6"/>
        <v/>
      </c>
      <c r="G426" s="26" t="str">
        <f>IF($B426="","",IFERROR(INDEX(Budget!$B$4:$B$53,MATCH($B426,Budget!$A$4:$A$53,0)),"Unplanned"))</f>
        <v/>
      </c>
    </row>
    <row r="427" spans="1:7" x14ac:dyDescent="0.3">
      <c r="A427" s="24"/>
      <c r="B427" s="17"/>
      <c r="C427" s="17"/>
      <c r="D427" s="18"/>
      <c r="E427" s="17"/>
      <c r="F427" s="25" t="str">
        <f t="shared" si="6"/>
        <v/>
      </c>
      <c r="G427" s="26" t="str">
        <f>IF($B427="","",IFERROR(INDEX(Budget!$B$4:$B$53,MATCH($B427,Budget!$A$4:$A$53,0)),"Unplanned"))</f>
        <v/>
      </c>
    </row>
    <row r="428" spans="1:7" x14ac:dyDescent="0.3">
      <c r="A428" s="24"/>
      <c r="B428" s="17"/>
      <c r="C428" s="17"/>
      <c r="D428" s="18"/>
      <c r="E428" s="17"/>
      <c r="F428" s="25" t="str">
        <f t="shared" si="6"/>
        <v/>
      </c>
      <c r="G428" s="26" t="str">
        <f>IF($B428="","",IFERROR(INDEX(Budget!$B$4:$B$53,MATCH($B428,Budget!$A$4:$A$53,0)),"Unplanned"))</f>
        <v/>
      </c>
    </row>
    <row r="429" spans="1:7" x14ac:dyDescent="0.3">
      <c r="A429" s="24"/>
      <c r="B429" s="17"/>
      <c r="C429" s="17"/>
      <c r="D429" s="18"/>
      <c r="E429" s="17"/>
      <c r="F429" s="25" t="str">
        <f t="shared" si="6"/>
        <v/>
      </c>
      <c r="G429" s="26" t="str">
        <f>IF($B429="","",IFERROR(INDEX(Budget!$B$4:$B$53,MATCH($B429,Budget!$A$4:$A$53,0)),"Unplanned"))</f>
        <v/>
      </c>
    </row>
    <row r="430" spans="1:7" x14ac:dyDescent="0.3">
      <c r="A430" s="24"/>
      <c r="B430" s="17"/>
      <c r="C430" s="17"/>
      <c r="D430" s="18"/>
      <c r="E430" s="17"/>
      <c r="F430" s="25" t="str">
        <f t="shared" si="6"/>
        <v/>
      </c>
      <c r="G430" s="26" t="str">
        <f>IF($B430="","",IFERROR(INDEX(Budget!$B$4:$B$53,MATCH($B430,Budget!$A$4:$A$53,0)),"Unplanned"))</f>
        <v/>
      </c>
    </row>
    <row r="431" spans="1:7" x14ac:dyDescent="0.3">
      <c r="A431" s="24"/>
      <c r="B431" s="17"/>
      <c r="C431" s="17"/>
      <c r="D431" s="18"/>
      <c r="E431" s="17"/>
      <c r="F431" s="25" t="str">
        <f t="shared" si="6"/>
        <v/>
      </c>
      <c r="G431" s="26" t="str">
        <f>IF($B431="","",IFERROR(INDEX(Budget!$B$4:$B$53,MATCH($B431,Budget!$A$4:$A$53,0)),"Unplanned"))</f>
        <v/>
      </c>
    </row>
    <row r="432" spans="1:7" x14ac:dyDescent="0.3">
      <c r="A432" s="24"/>
      <c r="B432" s="17"/>
      <c r="C432" s="17"/>
      <c r="D432" s="18"/>
      <c r="E432" s="17"/>
      <c r="F432" s="25" t="str">
        <f t="shared" si="6"/>
        <v/>
      </c>
      <c r="G432" s="26" t="str">
        <f>IF($B432="","",IFERROR(INDEX(Budget!$B$4:$B$53,MATCH($B432,Budget!$A$4:$A$53,0)),"Unplanned"))</f>
        <v/>
      </c>
    </row>
    <row r="433" spans="1:7" x14ac:dyDescent="0.3">
      <c r="A433" s="24"/>
      <c r="B433" s="17"/>
      <c r="C433" s="17"/>
      <c r="D433" s="18"/>
      <c r="E433" s="17"/>
      <c r="F433" s="25" t="str">
        <f t="shared" si="6"/>
        <v/>
      </c>
      <c r="G433" s="26" t="str">
        <f>IF($B433="","",IFERROR(INDEX(Budget!$B$4:$B$53,MATCH($B433,Budget!$A$4:$A$53,0)),"Unplanned"))</f>
        <v/>
      </c>
    </row>
    <row r="434" spans="1:7" x14ac:dyDescent="0.3">
      <c r="A434" s="24"/>
      <c r="B434" s="17"/>
      <c r="C434" s="17"/>
      <c r="D434" s="18"/>
      <c r="E434" s="17"/>
      <c r="F434" s="25" t="str">
        <f t="shared" si="6"/>
        <v/>
      </c>
      <c r="G434" s="26" t="str">
        <f>IF($B434="","",IFERROR(INDEX(Budget!$B$4:$B$53,MATCH($B434,Budget!$A$4:$A$53,0)),"Unplanned"))</f>
        <v/>
      </c>
    </row>
    <row r="435" spans="1:7" x14ac:dyDescent="0.3">
      <c r="A435" s="24"/>
      <c r="B435" s="17"/>
      <c r="C435" s="17"/>
      <c r="D435" s="18"/>
      <c r="E435" s="17"/>
      <c r="F435" s="25" t="str">
        <f t="shared" si="6"/>
        <v/>
      </c>
      <c r="G435" s="26" t="str">
        <f>IF($B435="","",IFERROR(INDEX(Budget!$B$4:$B$53,MATCH($B435,Budget!$A$4:$A$53,0)),"Unplanned"))</f>
        <v/>
      </c>
    </row>
    <row r="436" spans="1:7" x14ac:dyDescent="0.3">
      <c r="A436" s="24"/>
      <c r="B436" s="17"/>
      <c r="C436" s="17"/>
      <c r="D436" s="18"/>
      <c r="E436" s="17"/>
      <c r="F436" s="25" t="str">
        <f t="shared" si="6"/>
        <v/>
      </c>
      <c r="G436" s="26" t="str">
        <f>IF($B436="","",IFERROR(INDEX(Budget!$B$4:$B$53,MATCH($B436,Budget!$A$4:$A$53,0)),"Unplanned"))</f>
        <v/>
      </c>
    </row>
    <row r="437" spans="1:7" x14ac:dyDescent="0.3">
      <c r="A437" s="24"/>
      <c r="B437" s="17"/>
      <c r="C437" s="17"/>
      <c r="D437" s="18"/>
      <c r="E437" s="17"/>
      <c r="F437" s="25" t="str">
        <f t="shared" si="6"/>
        <v/>
      </c>
      <c r="G437" s="26" t="str">
        <f>IF($B437="","",IFERROR(INDEX(Budget!$B$4:$B$53,MATCH($B437,Budget!$A$4:$A$53,0)),"Unplanned"))</f>
        <v/>
      </c>
    </row>
    <row r="438" spans="1:7" x14ac:dyDescent="0.3">
      <c r="A438" s="24"/>
      <c r="B438" s="17"/>
      <c r="C438" s="17"/>
      <c r="D438" s="18"/>
      <c r="E438" s="17"/>
      <c r="F438" s="25" t="str">
        <f t="shared" si="6"/>
        <v/>
      </c>
      <c r="G438" s="26" t="str">
        <f>IF($B438="","",IFERROR(INDEX(Budget!$B$4:$B$53,MATCH($B438,Budget!$A$4:$A$53,0)),"Unplanned"))</f>
        <v/>
      </c>
    </row>
    <row r="439" spans="1:7" x14ac:dyDescent="0.3">
      <c r="A439" s="24"/>
      <c r="B439" s="17"/>
      <c r="C439" s="17"/>
      <c r="D439" s="18"/>
      <c r="E439" s="17"/>
      <c r="F439" s="25" t="str">
        <f t="shared" si="6"/>
        <v/>
      </c>
      <c r="G439" s="26" t="str">
        <f>IF($B439="","",IFERROR(INDEX(Budget!$B$4:$B$53,MATCH($B439,Budget!$A$4:$A$53,0)),"Unplanned"))</f>
        <v/>
      </c>
    </row>
    <row r="440" spans="1:7" x14ac:dyDescent="0.3">
      <c r="A440" s="24"/>
      <c r="B440" s="17"/>
      <c r="C440" s="17"/>
      <c r="D440" s="18"/>
      <c r="E440" s="17"/>
      <c r="F440" s="25" t="str">
        <f t="shared" si="6"/>
        <v/>
      </c>
      <c r="G440" s="26" t="str">
        <f>IF($B440="","",IFERROR(INDEX(Budget!$B$4:$B$53,MATCH($B440,Budget!$A$4:$A$53,0)),"Unplanned"))</f>
        <v/>
      </c>
    </row>
    <row r="441" spans="1:7" x14ac:dyDescent="0.3">
      <c r="A441" s="24"/>
      <c r="B441" s="17"/>
      <c r="C441" s="17"/>
      <c r="D441" s="18"/>
      <c r="E441" s="17"/>
      <c r="F441" s="25" t="str">
        <f t="shared" si="6"/>
        <v/>
      </c>
      <c r="G441" s="26" t="str">
        <f>IF($B441="","",IFERROR(INDEX(Budget!$B$4:$B$53,MATCH($B441,Budget!$A$4:$A$53,0)),"Unplanned"))</f>
        <v/>
      </c>
    </row>
    <row r="442" spans="1:7" x14ac:dyDescent="0.3">
      <c r="A442" s="24"/>
      <c r="B442" s="17"/>
      <c r="C442" s="17"/>
      <c r="D442" s="18"/>
      <c r="E442" s="17"/>
      <c r="F442" s="25" t="str">
        <f t="shared" si="6"/>
        <v/>
      </c>
      <c r="G442" s="26" t="str">
        <f>IF($B442="","",IFERROR(INDEX(Budget!$B$4:$B$53,MATCH($B442,Budget!$A$4:$A$53,0)),"Unplanned"))</f>
        <v/>
      </c>
    </row>
    <row r="443" spans="1:7" x14ac:dyDescent="0.3">
      <c r="A443" s="24"/>
      <c r="B443" s="17"/>
      <c r="C443" s="17"/>
      <c r="D443" s="18"/>
      <c r="E443" s="17"/>
      <c r="F443" s="25" t="str">
        <f t="shared" si="6"/>
        <v/>
      </c>
      <c r="G443" s="26" t="str">
        <f>IF($B443="","",IFERROR(INDEX(Budget!$B$4:$B$53,MATCH($B443,Budget!$A$4:$A$53,0)),"Unplanned"))</f>
        <v/>
      </c>
    </row>
    <row r="444" spans="1:7" x14ac:dyDescent="0.3">
      <c r="A444" s="24"/>
      <c r="B444" s="17"/>
      <c r="C444" s="17"/>
      <c r="D444" s="18"/>
      <c r="E444" s="17"/>
      <c r="F444" s="25" t="str">
        <f t="shared" si="6"/>
        <v/>
      </c>
      <c r="G444" s="26" t="str">
        <f>IF($B444="","",IFERROR(INDEX(Budget!$B$4:$B$53,MATCH($B444,Budget!$A$4:$A$53,0)),"Unplanned"))</f>
        <v/>
      </c>
    </row>
    <row r="445" spans="1:7" x14ac:dyDescent="0.3">
      <c r="A445" s="24"/>
      <c r="B445" s="17"/>
      <c r="C445" s="17"/>
      <c r="D445" s="18"/>
      <c r="E445" s="17"/>
      <c r="F445" s="25" t="str">
        <f t="shared" si="6"/>
        <v/>
      </c>
      <c r="G445" s="26" t="str">
        <f>IF($B445="","",IFERROR(INDEX(Budget!$B$4:$B$53,MATCH($B445,Budget!$A$4:$A$53,0)),"Unplanned"))</f>
        <v/>
      </c>
    </row>
    <row r="446" spans="1:7" x14ac:dyDescent="0.3">
      <c r="A446" s="24"/>
      <c r="B446" s="17"/>
      <c r="C446" s="17"/>
      <c r="D446" s="18"/>
      <c r="E446" s="17"/>
      <c r="F446" s="25" t="str">
        <f t="shared" si="6"/>
        <v/>
      </c>
      <c r="G446" s="26" t="str">
        <f>IF($B446="","",IFERROR(INDEX(Budget!$B$4:$B$53,MATCH($B446,Budget!$A$4:$A$53,0)),"Unplanned"))</f>
        <v/>
      </c>
    </row>
    <row r="447" spans="1:7" x14ac:dyDescent="0.3">
      <c r="A447" s="24"/>
      <c r="B447" s="17"/>
      <c r="C447" s="17"/>
      <c r="D447" s="18"/>
      <c r="E447" s="17"/>
      <c r="F447" s="25" t="str">
        <f t="shared" si="6"/>
        <v/>
      </c>
      <c r="G447" s="26" t="str">
        <f>IF($B447="","",IFERROR(INDEX(Budget!$B$4:$B$53,MATCH($B447,Budget!$A$4:$A$53,0)),"Unplanned"))</f>
        <v/>
      </c>
    </row>
    <row r="448" spans="1:7" x14ac:dyDescent="0.3">
      <c r="A448" s="24"/>
      <c r="B448" s="17"/>
      <c r="C448" s="17"/>
      <c r="D448" s="18"/>
      <c r="E448" s="17"/>
      <c r="F448" s="25" t="str">
        <f t="shared" si="6"/>
        <v/>
      </c>
      <c r="G448" s="26" t="str">
        <f>IF($B448="","",IFERROR(INDEX(Budget!$B$4:$B$53,MATCH($B448,Budget!$A$4:$A$53,0)),"Unplanned"))</f>
        <v/>
      </c>
    </row>
    <row r="449" spans="1:7" x14ac:dyDescent="0.3">
      <c r="A449" s="24"/>
      <c r="B449" s="17"/>
      <c r="C449" s="17"/>
      <c r="D449" s="18"/>
      <c r="E449" s="17"/>
      <c r="F449" s="25" t="str">
        <f t="shared" si="6"/>
        <v/>
      </c>
      <c r="G449" s="26" t="str">
        <f>IF($B449="","",IFERROR(INDEX(Budget!$B$4:$B$53,MATCH($B449,Budget!$A$4:$A$53,0)),"Unplanned"))</f>
        <v/>
      </c>
    </row>
    <row r="450" spans="1:7" x14ac:dyDescent="0.3">
      <c r="A450" s="24"/>
      <c r="B450" s="17"/>
      <c r="C450" s="17"/>
      <c r="D450" s="18"/>
      <c r="E450" s="17"/>
      <c r="F450" s="25" t="str">
        <f t="shared" si="6"/>
        <v/>
      </c>
      <c r="G450" s="26" t="str">
        <f>IF($B450="","",IFERROR(INDEX(Budget!$B$4:$B$53,MATCH($B450,Budget!$A$4:$A$53,0)),"Unplanned"))</f>
        <v/>
      </c>
    </row>
    <row r="451" spans="1:7" x14ac:dyDescent="0.3">
      <c r="A451" s="24"/>
      <c r="B451" s="17"/>
      <c r="C451" s="17"/>
      <c r="D451" s="18"/>
      <c r="E451" s="17"/>
      <c r="F451" s="25" t="str">
        <f t="shared" si="6"/>
        <v/>
      </c>
      <c r="G451" s="26" t="str">
        <f>IF($B451="","",IFERROR(INDEX(Budget!$B$4:$B$53,MATCH($B451,Budget!$A$4:$A$53,0)),"Unplanned"))</f>
        <v/>
      </c>
    </row>
    <row r="452" spans="1:7" x14ac:dyDescent="0.3">
      <c r="A452" s="24"/>
      <c r="B452" s="17"/>
      <c r="C452" s="17"/>
      <c r="D452" s="18"/>
      <c r="E452" s="17"/>
      <c r="F452" s="25" t="str">
        <f t="shared" ref="F452:F515" si="7">IF($A452="","",DATE(YEAR($A452),MONTH($A452),1))</f>
        <v/>
      </c>
      <c r="G452" s="26" t="str">
        <f>IF($B452="","",IFERROR(INDEX(Budget!$B$4:$B$53,MATCH($B452,Budget!$A$4:$A$53,0)),"Unplanned"))</f>
        <v/>
      </c>
    </row>
    <row r="453" spans="1:7" x14ac:dyDescent="0.3">
      <c r="A453" s="24"/>
      <c r="B453" s="17"/>
      <c r="C453" s="17"/>
      <c r="D453" s="18"/>
      <c r="E453" s="17"/>
      <c r="F453" s="25" t="str">
        <f t="shared" si="7"/>
        <v/>
      </c>
      <c r="G453" s="26" t="str">
        <f>IF($B453="","",IFERROR(INDEX(Budget!$B$4:$B$53,MATCH($B453,Budget!$A$4:$A$53,0)),"Unplanned"))</f>
        <v/>
      </c>
    </row>
    <row r="454" spans="1:7" x14ac:dyDescent="0.3">
      <c r="A454" s="24"/>
      <c r="B454" s="17"/>
      <c r="C454" s="17"/>
      <c r="D454" s="18"/>
      <c r="E454" s="17"/>
      <c r="F454" s="25" t="str">
        <f t="shared" si="7"/>
        <v/>
      </c>
      <c r="G454" s="26" t="str">
        <f>IF($B454="","",IFERROR(INDEX(Budget!$B$4:$B$53,MATCH($B454,Budget!$A$4:$A$53,0)),"Unplanned"))</f>
        <v/>
      </c>
    </row>
    <row r="455" spans="1:7" x14ac:dyDescent="0.3">
      <c r="A455" s="24"/>
      <c r="B455" s="17"/>
      <c r="C455" s="17"/>
      <c r="D455" s="18"/>
      <c r="E455" s="17"/>
      <c r="F455" s="25" t="str">
        <f t="shared" si="7"/>
        <v/>
      </c>
      <c r="G455" s="26" t="str">
        <f>IF($B455="","",IFERROR(INDEX(Budget!$B$4:$B$53,MATCH($B455,Budget!$A$4:$A$53,0)),"Unplanned"))</f>
        <v/>
      </c>
    </row>
    <row r="456" spans="1:7" x14ac:dyDescent="0.3">
      <c r="A456" s="24"/>
      <c r="B456" s="17"/>
      <c r="C456" s="17"/>
      <c r="D456" s="18"/>
      <c r="E456" s="17"/>
      <c r="F456" s="25" t="str">
        <f t="shared" si="7"/>
        <v/>
      </c>
      <c r="G456" s="26" t="str">
        <f>IF($B456="","",IFERROR(INDEX(Budget!$B$4:$B$53,MATCH($B456,Budget!$A$4:$A$53,0)),"Unplanned"))</f>
        <v/>
      </c>
    </row>
    <row r="457" spans="1:7" x14ac:dyDescent="0.3">
      <c r="A457" s="24"/>
      <c r="B457" s="17"/>
      <c r="C457" s="17"/>
      <c r="D457" s="18"/>
      <c r="E457" s="17"/>
      <c r="F457" s="25" t="str">
        <f t="shared" si="7"/>
        <v/>
      </c>
      <c r="G457" s="26" t="str">
        <f>IF($B457="","",IFERROR(INDEX(Budget!$B$4:$B$53,MATCH($B457,Budget!$A$4:$A$53,0)),"Unplanned"))</f>
        <v/>
      </c>
    </row>
    <row r="458" spans="1:7" x14ac:dyDescent="0.3">
      <c r="A458" s="24"/>
      <c r="B458" s="17"/>
      <c r="C458" s="17"/>
      <c r="D458" s="18"/>
      <c r="E458" s="17"/>
      <c r="F458" s="25" t="str">
        <f t="shared" si="7"/>
        <v/>
      </c>
      <c r="G458" s="26" t="str">
        <f>IF($B458="","",IFERROR(INDEX(Budget!$B$4:$B$53,MATCH($B458,Budget!$A$4:$A$53,0)),"Unplanned"))</f>
        <v/>
      </c>
    </row>
    <row r="459" spans="1:7" x14ac:dyDescent="0.3">
      <c r="A459" s="24"/>
      <c r="B459" s="17"/>
      <c r="C459" s="17"/>
      <c r="D459" s="18"/>
      <c r="E459" s="17"/>
      <c r="F459" s="25" t="str">
        <f t="shared" si="7"/>
        <v/>
      </c>
      <c r="G459" s="26" t="str">
        <f>IF($B459="","",IFERROR(INDEX(Budget!$B$4:$B$53,MATCH($B459,Budget!$A$4:$A$53,0)),"Unplanned"))</f>
        <v/>
      </c>
    </row>
    <row r="460" spans="1:7" x14ac:dyDescent="0.3">
      <c r="A460" s="24"/>
      <c r="B460" s="17"/>
      <c r="C460" s="17"/>
      <c r="D460" s="18"/>
      <c r="E460" s="17"/>
      <c r="F460" s="25" t="str">
        <f t="shared" si="7"/>
        <v/>
      </c>
      <c r="G460" s="26" t="str">
        <f>IF($B460="","",IFERROR(INDEX(Budget!$B$4:$B$53,MATCH($B460,Budget!$A$4:$A$53,0)),"Unplanned"))</f>
        <v/>
      </c>
    </row>
    <row r="461" spans="1:7" x14ac:dyDescent="0.3">
      <c r="A461" s="24"/>
      <c r="B461" s="17"/>
      <c r="C461" s="17"/>
      <c r="D461" s="18"/>
      <c r="E461" s="17"/>
      <c r="F461" s="25" t="str">
        <f t="shared" si="7"/>
        <v/>
      </c>
      <c r="G461" s="26" t="str">
        <f>IF($B461="","",IFERROR(INDEX(Budget!$B$4:$B$53,MATCH($B461,Budget!$A$4:$A$53,0)),"Unplanned"))</f>
        <v/>
      </c>
    </row>
    <row r="462" spans="1:7" x14ac:dyDescent="0.3">
      <c r="A462" s="24"/>
      <c r="B462" s="17"/>
      <c r="C462" s="17"/>
      <c r="D462" s="18"/>
      <c r="E462" s="17"/>
      <c r="F462" s="25" t="str">
        <f t="shared" si="7"/>
        <v/>
      </c>
      <c r="G462" s="26" t="str">
        <f>IF($B462="","",IFERROR(INDEX(Budget!$B$4:$B$53,MATCH($B462,Budget!$A$4:$A$53,0)),"Unplanned"))</f>
        <v/>
      </c>
    </row>
    <row r="463" spans="1:7" x14ac:dyDescent="0.3">
      <c r="A463" s="24"/>
      <c r="B463" s="17"/>
      <c r="C463" s="17"/>
      <c r="D463" s="18"/>
      <c r="E463" s="17"/>
      <c r="F463" s="25" t="str">
        <f t="shared" si="7"/>
        <v/>
      </c>
      <c r="G463" s="26" t="str">
        <f>IF($B463="","",IFERROR(INDEX(Budget!$B$4:$B$53,MATCH($B463,Budget!$A$4:$A$53,0)),"Unplanned"))</f>
        <v/>
      </c>
    </row>
    <row r="464" spans="1:7" x14ac:dyDescent="0.3">
      <c r="A464" s="24"/>
      <c r="B464" s="17"/>
      <c r="C464" s="17"/>
      <c r="D464" s="18"/>
      <c r="E464" s="17"/>
      <c r="F464" s="25" t="str">
        <f t="shared" si="7"/>
        <v/>
      </c>
      <c r="G464" s="26" t="str">
        <f>IF($B464="","",IFERROR(INDEX(Budget!$B$4:$B$53,MATCH($B464,Budget!$A$4:$A$53,0)),"Unplanned"))</f>
        <v/>
      </c>
    </row>
    <row r="465" spans="1:7" x14ac:dyDescent="0.3">
      <c r="A465" s="24"/>
      <c r="B465" s="17"/>
      <c r="C465" s="17"/>
      <c r="D465" s="18"/>
      <c r="E465" s="17"/>
      <c r="F465" s="25" t="str">
        <f t="shared" si="7"/>
        <v/>
      </c>
      <c r="G465" s="26" t="str">
        <f>IF($B465="","",IFERROR(INDEX(Budget!$B$4:$B$53,MATCH($B465,Budget!$A$4:$A$53,0)),"Unplanned"))</f>
        <v/>
      </c>
    </row>
    <row r="466" spans="1:7" x14ac:dyDescent="0.3">
      <c r="A466" s="24"/>
      <c r="B466" s="17"/>
      <c r="C466" s="17"/>
      <c r="D466" s="18"/>
      <c r="E466" s="17"/>
      <c r="F466" s="25" t="str">
        <f t="shared" si="7"/>
        <v/>
      </c>
      <c r="G466" s="26" t="str">
        <f>IF($B466="","",IFERROR(INDEX(Budget!$B$4:$B$53,MATCH($B466,Budget!$A$4:$A$53,0)),"Unplanned"))</f>
        <v/>
      </c>
    </row>
    <row r="467" spans="1:7" x14ac:dyDescent="0.3">
      <c r="A467" s="24"/>
      <c r="B467" s="17"/>
      <c r="C467" s="17"/>
      <c r="D467" s="18"/>
      <c r="E467" s="17"/>
      <c r="F467" s="25" t="str">
        <f t="shared" si="7"/>
        <v/>
      </c>
      <c r="G467" s="26" t="str">
        <f>IF($B467="","",IFERROR(INDEX(Budget!$B$4:$B$53,MATCH($B467,Budget!$A$4:$A$53,0)),"Unplanned"))</f>
        <v/>
      </c>
    </row>
    <row r="468" spans="1:7" x14ac:dyDescent="0.3">
      <c r="A468" s="24"/>
      <c r="B468" s="17"/>
      <c r="C468" s="17"/>
      <c r="D468" s="18"/>
      <c r="E468" s="17"/>
      <c r="F468" s="25" t="str">
        <f t="shared" si="7"/>
        <v/>
      </c>
      <c r="G468" s="26" t="str">
        <f>IF($B468="","",IFERROR(INDEX(Budget!$B$4:$B$53,MATCH($B468,Budget!$A$4:$A$53,0)),"Unplanned"))</f>
        <v/>
      </c>
    </row>
    <row r="469" spans="1:7" x14ac:dyDescent="0.3">
      <c r="A469" s="24"/>
      <c r="B469" s="17"/>
      <c r="C469" s="17"/>
      <c r="D469" s="18"/>
      <c r="E469" s="17"/>
      <c r="F469" s="25" t="str">
        <f t="shared" si="7"/>
        <v/>
      </c>
      <c r="G469" s="26" t="str">
        <f>IF($B469="","",IFERROR(INDEX(Budget!$B$4:$B$53,MATCH($B469,Budget!$A$4:$A$53,0)),"Unplanned"))</f>
        <v/>
      </c>
    </row>
    <row r="470" spans="1:7" x14ac:dyDescent="0.3">
      <c r="A470" s="24"/>
      <c r="B470" s="17"/>
      <c r="C470" s="17"/>
      <c r="D470" s="18"/>
      <c r="E470" s="17"/>
      <c r="F470" s="25" t="str">
        <f t="shared" si="7"/>
        <v/>
      </c>
      <c r="G470" s="26" t="str">
        <f>IF($B470="","",IFERROR(INDEX(Budget!$B$4:$B$53,MATCH($B470,Budget!$A$4:$A$53,0)),"Unplanned"))</f>
        <v/>
      </c>
    </row>
    <row r="471" spans="1:7" x14ac:dyDescent="0.3">
      <c r="A471" s="24"/>
      <c r="B471" s="17"/>
      <c r="C471" s="17"/>
      <c r="D471" s="18"/>
      <c r="E471" s="17"/>
      <c r="F471" s="25" t="str">
        <f t="shared" si="7"/>
        <v/>
      </c>
      <c r="G471" s="26" t="str">
        <f>IF($B471="","",IFERROR(INDEX(Budget!$B$4:$B$53,MATCH($B471,Budget!$A$4:$A$53,0)),"Unplanned"))</f>
        <v/>
      </c>
    </row>
    <row r="472" spans="1:7" x14ac:dyDescent="0.3">
      <c r="A472" s="24"/>
      <c r="B472" s="17"/>
      <c r="C472" s="17"/>
      <c r="D472" s="18"/>
      <c r="E472" s="17"/>
      <c r="F472" s="25" t="str">
        <f t="shared" si="7"/>
        <v/>
      </c>
      <c r="G472" s="26" t="str">
        <f>IF($B472="","",IFERROR(INDEX(Budget!$B$4:$B$53,MATCH($B472,Budget!$A$4:$A$53,0)),"Unplanned"))</f>
        <v/>
      </c>
    </row>
    <row r="473" spans="1:7" x14ac:dyDescent="0.3">
      <c r="A473" s="24"/>
      <c r="B473" s="17"/>
      <c r="C473" s="17"/>
      <c r="D473" s="18"/>
      <c r="E473" s="17"/>
      <c r="F473" s="25" t="str">
        <f t="shared" si="7"/>
        <v/>
      </c>
      <c r="G473" s="26" t="str">
        <f>IF($B473="","",IFERROR(INDEX(Budget!$B$4:$B$53,MATCH($B473,Budget!$A$4:$A$53,0)),"Unplanned"))</f>
        <v/>
      </c>
    </row>
    <row r="474" spans="1:7" x14ac:dyDescent="0.3">
      <c r="A474" s="24"/>
      <c r="B474" s="17"/>
      <c r="C474" s="17"/>
      <c r="D474" s="18"/>
      <c r="E474" s="17"/>
      <c r="F474" s="25" t="str">
        <f t="shared" si="7"/>
        <v/>
      </c>
      <c r="G474" s="26" t="str">
        <f>IF($B474="","",IFERROR(INDEX(Budget!$B$4:$B$53,MATCH($B474,Budget!$A$4:$A$53,0)),"Unplanned"))</f>
        <v/>
      </c>
    </row>
    <row r="475" spans="1:7" x14ac:dyDescent="0.3">
      <c r="A475" s="24"/>
      <c r="B475" s="17"/>
      <c r="C475" s="17"/>
      <c r="D475" s="18"/>
      <c r="E475" s="17"/>
      <c r="F475" s="25" t="str">
        <f t="shared" si="7"/>
        <v/>
      </c>
      <c r="G475" s="26" t="str">
        <f>IF($B475="","",IFERROR(INDEX(Budget!$B$4:$B$53,MATCH($B475,Budget!$A$4:$A$53,0)),"Unplanned"))</f>
        <v/>
      </c>
    </row>
    <row r="476" spans="1:7" x14ac:dyDescent="0.3">
      <c r="A476" s="24"/>
      <c r="B476" s="17"/>
      <c r="C476" s="17"/>
      <c r="D476" s="18"/>
      <c r="E476" s="17"/>
      <c r="F476" s="25" t="str">
        <f t="shared" si="7"/>
        <v/>
      </c>
      <c r="G476" s="26" t="str">
        <f>IF($B476="","",IFERROR(INDEX(Budget!$B$4:$B$53,MATCH($B476,Budget!$A$4:$A$53,0)),"Unplanned"))</f>
        <v/>
      </c>
    </row>
    <row r="477" spans="1:7" x14ac:dyDescent="0.3">
      <c r="A477" s="24"/>
      <c r="B477" s="17"/>
      <c r="C477" s="17"/>
      <c r="D477" s="18"/>
      <c r="E477" s="17"/>
      <c r="F477" s="25" t="str">
        <f t="shared" si="7"/>
        <v/>
      </c>
      <c r="G477" s="26" t="str">
        <f>IF($B477="","",IFERROR(INDEX(Budget!$B$4:$B$53,MATCH($B477,Budget!$A$4:$A$53,0)),"Unplanned"))</f>
        <v/>
      </c>
    </row>
    <row r="478" spans="1:7" x14ac:dyDescent="0.3">
      <c r="A478" s="24"/>
      <c r="B478" s="17"/>
      <c r="C478" s="17"/>
      <c r="D478" s="18"/>
      <c r="E478" s="17"/>
      <c r="F478" s="25" t="str">
        <f t="shared" si="7"/>
        <v/>
      </c>
      <c r="G478" s="26" t="str">
        <f>IF($B478="","",IFERROR(INDEX(Budget!$B$4:$B$53,MATCH($B478,Budget!$A$4:$A$53,0)),"Unplanned"))</f>
        <v/>
      </c>
    </row>
    <row r="479" spans="1:7" x14ac:dyDescent="0.3">
      <c r="A479" s="24"/>
      <c r="B479" s="17"/>
      <c r="C479" s="17"/>
      <c r="D479" s="18"/>
      <c r="E479" s="17"/>
      <c r="F479" s="25" t="str">
        <f t="shared" si="7"/>
        <v/>
      </c>
      <c r="G479" s="26" t="str">
        <f>IF($B479="","",IFERROR(INDEX(Budget!$B$4:$B$53,MATCH($B479,Budget!$A$4:$A$53,0)),"Unplanned"))</f>
        <v/>
      </c>
    </row>
    <row r="480" spans="1:7" x14ac:dyDescent="0.3">
      <c r="A480" s="24"/>
      <c r="B480" s="17"/>
      <c r="C480" s="17"/>
      <c r="D480" s="18"/>
      <c r="E480" s="17"/>
      <c r="F480" s="25" t="str">
        <f t="shared" si="7"/>
        <v/>
      </c>
      <c r="G480" s="26" t="str">
        <f>IF($B480="","",IFERROR(INDEX(Budget!$B$4:$B$53,MATCH($B480,Budget!$A$4:$A$53,0)),"Unplanned"))</f>
        <v/>
      </c>
    </row>
    <row r="481" spans="1:7" x14ac:dyDescent="0.3">
      <c r="A481" s="24"/>
      <c r="B481" s="17"/>
      <c r="C481" s="17"/>
      <c r="D481" s="18"/>
      <c r="E481" s="17"/>
      <c r="F481" s="25" t="str">
        <f t="shared" si="7"/>
        <v/>
      </c>
      <c r="G481" s="26" t="str">
        <f>IF($B481="","",IFERROR(INDEX(Budget!$B$4:$B$53,MATCH($B481,Budget!$A$4:$A$53,0)),"Unplanned"))</f>
        <v/>
      </c>
    </row>
    <row r="482" spans="1:7" x14ac:dyDescent="0.3">
      <c r="A482" s="24"/>
      <c r="B482" s="17"/>
      <c r="C482" s="17"/>
      <c r="D482" s="18"/>
      <c r="E482" s="17"/>
      <c r="F482" s="25" t="str">
        <f t="shared" si="7"/>
        <v/>
      </c>
      <c r="G482" s="26" t="str">
        <f>IF($B482="","",IFERROR(INDEX(Budget!$B$4:$B$53,MATCH($B482,Budget!$A$4:$A$53,0)),"Unplanned"))</f>
        <v/>
      </c>
    </row>
    <row r="483" spans="1:7" x14ac:dyDescent="0.3">
      <c r="A483" s="24"/>
      <c r="B483" s="17"/>
      <c r="C483" s="17"/>
      <c r="D483" s="18"/>
      <c r="E483" s="17"/>
      <c r="F483" s="25" t="str">
        <f t="shared" si="7"/>
        <v/>
      </c>
      <c r="G483" s="26" t="str">
        <f>IF($B483="","",IFERROR(INDEX(Budget!$B$4:$B$53,MATCH($B483,Budget!$A$4:$A$53,0)),"Unplanned"))</f>
        <v/>
      </c>
    </row>
    <row r="484" spans="1:7" x14ac:dyDescent="0.3">
      <c r="A484" s="24"/>
      <c r="B484" s="17"/>
      <c r="C484" s="17"/>
      <c r="D484" s="18"/>
      <c r="E484" s="17"/>
      <c r="F484" s="25" t="str">
        <f t="shared" si="7"/>
        <v/>
      </c>
      <c r="G484" s="26" t="str">
        <f>IF($B484="","",IFERROR(INDEX(Budget!$B$4:$B$53,MATCH($B484,Budget!$A$4:$A$53,0)),"Unplanned"))</f>
        <v/>
      </c>
    </row>
    <row r="485" spans="1:7" x14ac:dyDescent="0.3">
      <c r="A485" s="24"/>
      <c r="B485" s="17"/>
      <c r="C485" s="17"/>
      <c r="D485" s="18"/>
      <c r="E485" s="17"/>
      <c r="F485" s="25" t="str">
        <f t="shared" si="7"/>
        <v/>
      </c>
      <c r="G485" s="26" t="str">
        <f>IF($B485="","",IFERROR(INDEX(Budget!$B$4:$B$53,MATCH($B485,Budget!$A$4:$A$53,0)),"Unplanned"))</f>
        <v/>
      </c>
    </row>
    <row r="486" spans="1:7" x14ac:dyDescent="0.3">
      <c r="A486" s="24"/>
      <c r="B486" s="17"/>
      <c r="C486" s="17"/>
      <c r="D486" s="18"/>
      <c r="E486" s="17"/>
      <c r="F486" s="25" t="str">
        <f t="shared" si="7"/>
        <v/>
      </c>
      <c r="G486" s="26" t="str">
        <f>IF($B486="","",IFERROR(INDEX(Budget!$B$4:$B$53,MATCH($B486,Budget!$A$4:$A$53,0)),"Unplanned"))</f>
        <v/>
      </c>
    </row>
    <row r="487" spans="1:7" x14ac:dyDescent="0.3">
      <c r="A487" s="24"/>
      <c r="B487" s="17"/>
      <c r="C487" s="17"/>
      <c r="D487" s="18"/>
      <c r="E487" s="17"/>
      <c r="F487" s="25" t="str">
        <f t="shared" si="7"/>
        <v/>
      </c>
      <c r="G487" s="26" t="str">
        <f>IF($B487="","",IFERROR(INDEX(Budget!$B$4:$B$53,MATCH($B487,Budget!$A$4:$A$53,0)),"Unplanned"))</f>
        <v/>
      </c>
    </row>
    <row r="488" spans="1:7" x14ac:dyDescent="0.3">
      <c r="A488" s="24"/>
      <c r="B488" s="17"/>
      <c r="C488" s="17"/>
      <c r="D488" s="18"/>
      <c r="E488" s="17"/>
      <c r="F488" s="25" t="str">
        <f t="shared" si="7"/>
        <v/>
      </c>
      <c r="G488" s="26" t="str">
        <f>IF($B488="","",IFERROR(INDEX(Budget!$B$4:$B$53,MATCH($B488,Budget!$A$4:$A$53,0)),"Unplanned"))</f>
        <v/>
      </c>
    </row>
    <row r="489" spans="1:7" x14ac:dyDescent="0.3">
      <c r="A489" s="24"/>
      <c r="B489" s="17"/>
      <c r="C489" s="17"/>
      <c r="D489" s="18"/>
      <c r="E489" s="17"/>
      <c r="F489" s="25" t="str">
        <f t="shared" si="7"/>
        <v/>
      </c>
      <c r="G489" s="26" t="str">
        <f>IF($B489="","",IFERROR(INDEX(Budget!$B$4:$B$53,MATCH($B489,Budget!$A$4:$A$53,0)),"Unplanned"))</f>
        <v/>
      </c>
    </row>
    <row r="490" spans="1:7" x14ac:dyDescent="0.3">
      <c r="A490" s="24"/>
      <c r="B490" s="17"/>
      <c r="C490" s="17"/>
      <c r="D490" s="18"/>
      <c r="E490" s="17"/>
      <c r="F490" s="25" t="str">
        <f t="shared" si="7"/>
        <v/>
      </c>
      <c r="G490" s="26" t="str">
        <f>IF($B490="","",IFERROR(INDEX(Budget!$B$4:$B$53,MATCH($B490,Budget!$A$4:$A$53,0)),"Unplanned"))</f>
        <v/>
      </c>
    </row>
    <row r="491" spans="1:7" x14ac:dyDescent="0.3">
      <c r="A491" s="24"/>
      <c r="B491" s="17"/>
      <c r="C491" s="17"/>
      <c r="D491" s="18"/>
      <c r="E491" s="17"/>
      <c r="F491" s="25" t="str">
        <f t="shared" si="7"/>
        <v/>
      </c>
      <c r="G491" s="26" t="str">
        <f>IF($B491="","",IFERROR(INDEX(Budget!$B$4:$B$53,MATCH($B491,Budget!$A$4:$A$53,0)),"Unplanned"))</f>
        <v/>
      </c>
    </row>
    <row r="492" spans="1:7" x14ac:dyDescent="0.3">
      <c r="A492" s="24"/>
      <c r="B492" s="17"/>
      <c r="C492" s="17"/>
      <c r="D492" s="18"/>
      <c r="E492" s="17"/>
      <c r="F492" s="25" t="str">
        <f t="shared" si="7"/>
        <v/>
      </c>
      <c r="G492" s="26" t="str">
        <f>IF($B492="","",IFERROR(INDEX(Budget!$B$4:$B$53,MATCH($B492,Budget!$A$4:$A$53,0)),"Unplanned"))</f>
        <v/>
      </c>
    </row>
    <row r="493" spans="1:7" x14ac:dyDescent="0.3">
      <c r="A493" s="24"/>
      <c r="B493" s="17"/>
      <c r="C493" s="17"/>
      <c r="D493" s="18"/>
      <c r="E493" s="17"/>
      <c r="F493" s="25" t="str">
        <f t="shared" si="7"/>
        <v/>
      </c>
      <c r="G493" s="26" t="str">
        <f>IF($B493="","",IFERROR(INDEX(Budget!$B$4:$B$53,MATCH($B493,Budget!$A$4:$A$53,0)),"Unplanned"))</f>
        <v/>
      </c>
    </row>
    <row r="494" spans="1:7" x14ac:dyDescent="0.3">
      <c r="A494" s="24"/>
      <c r="B494" s="17"/>
      <c r="C494" s="17"/>
      <c r="D494" s="18"/>
      <c r="E494" s="17"/>
      <c r="F494" s="25" t="str">
        <f t="shared" si="7"/>
        <v/>
      </c>
      <c r="G494" s="26" t="str">
        <f>IF($B494="","",IFERROR(INDEX(Budget!$B$4:$B$53,MATCH($B494,Budget!$A$4:$A$53,0)),"Unplanned"))</f>
        <v/>
      </c>
    </row>
    <row r="495" spans="1:7" x14ac:dyDescent="0.3">
      <c r="A495" s="24"/>
      <c r="B495" s="17"/>
      <c r="C495" s="17"/>
      <c r="D495" s="18"/>
      <c r="E495" s="17"/>
      <c r="F495" s="25" t="str">
        <f t="shared" si="7"/>
        <v/>
      </c>
      <c r="G495" s="26" t="str">
        <f>IF($B495="","",IFERROR(INDEX(Budget!$B$4:$B$53,MATCH($B495,Budget!$A$4:$A$53,0)),"Unplanned"))</f>
        <v/>
      </c>
    </row>
    <row r="496" spans="1:7" x14ac:dyDescent="0.3">
      <c r="A496" s="24"/>
      <c r="B496" s="17"/>
      <c r="C496" s="17"/>
      <c r="D496" s="18"/>
      <c r="E496" s="17"/>
      <c r="F496" s="25" t="str">
        <f t="shared" si="7"/>
        <v/>
      </c>
      <c r="G496" s="26" t="str">
        <f>IF($B496="","",IFERROR(INDEX(Budget!$B$4:$B$53,MATCH($B496,Budget!$A$4:$A$53,0)),"Unplanned"))</f>
        <v/>
      </c>
    </row>
    <row r="497" spans="1:7" x14ac:dyDescent="0.3">
      <c r="A497" s="24"/>
      <c r="B497" s="17"/>
      <c r="C497" s="17"/>
      <c r="D497" s="18"/>
      <c r="E497" s="17"/>
      <c r="F497" s="25" t="str">
        <f t="shared" si="7"/>
        <v/>
      </c>
      <c r="G497" s="26" t="str">
        <f>IF($B497="","",IFERROR(INDEX(Budget!$B$4:$B$53,MATCH($B497,Budget!$A$4:$A$53,0)),"Unplanned"))</f>
        <v/>
      </c>
    </row>
    <row r="498" spans="1:7" x14ac:dyDescent="0.3">
      <c r="A498" s="24"/>
      <c r="B498" s="17"/>
      <c r="C498" s="17"/>
      <c r="D498" s="18"/>
      <c r="E498" s="17"/>
      <c r="F498" s="25" t="str">
        <f t="shared" si="7"/>
        <v/>
      </c>
      <c r="G498" s="26" t="str">
        <f>IF($B498="","",IFERROR(INDEX(Budget!$B$4:$B$53,MATCH($B498,Budget!$A$4:$A$53,0)),"Unplanned"))</f>
        <v/>
      </c>
    </row>
    <row r="499" spans="1:7" x14ac:dyDescent="0.3">
      <c r="A499" s="24"/>
      <c r="B499" s="17"/>
      <c r="C499" s="17"/>
      <c r="D499" s="18"/>
      <c r="E499" s="17"/>
      <c r="F499" s="25" t="str">
        <f t="shared" si="7"/>
        <v/>
      </c>
      <c r="G499" s="26" t="str">
        <f>IF($B499="","",IFERROR(INDEX(Budget!$B$4:$B$53,MATCH($B499,Budget!$A$4:$A$53,0)),"Unplanned"))</f>
        <v/>
      </c>
    </row>
    <row r="500" spans="1:7" x14ac:dyDescent="0.3">
      <c r="A500" s="24"/>
      <c r="B500" s="17"/>
      <c r="C500" s="17"/>
      <c r="D500" s="18"/>
      <c r="E500" s="17"/>
      <c r="F500" s="25" t="str">
        <f t="shared" si="7"/>
        <v/>
      </c>
      <c r="G500" s="26" t="str">
        <f>IF($B500="","",IFERROR(INDEX(Budget!$B$4:$B$53,MATCH($B500,Budget!$A$4:$A$53,0)),"Unplanned"))</f>
        <v/>
      </c>
    </row>
    <row r="501" spans="1:7" x14ac:dyDescent="0.3">
      <c r="A501" s="24"/>
      <c r="B501" s="17"/>
      <c r="C501" s="17"/>
      <c r="D501" s="18"/>
      <c r="E501" s="17"/>
      <c r="F501" s="25" t="str">
        <f t="shared" si="7"/>
        <v/>
      </c>
      <c r="G501" s="26" t="str">
        <f>IF($B501="","",IFERROR(INDEX(Budget!$B$4:$B$53,MATCH($B501,Budget!$A$4:$A$53,0)),"Unplanned"))</f>
        <v/>
      </c>
    </row>
    <row r="502" spans="1:7" x14ac:dyDescent="0.3">
      <c r="A502" s="24"/>
      <c r="B502" s="17"/>
      <c r="C502" s="17"/>
      <c r="D502" s="18"/>
      <c r="E502" s="17"/>
      <c r="F502" s="25" t="str">
        <f t="shared" si="7"/>
        <v/>
      </c>
      <c r="G502" s="26" t="str">
        <f>IF($B502="","",IFERROR(INDEX(Budget!$B$4:$B$53,MATCH($B502,Budget!$A$4:$A$53,0)),"Unplanned"))</f>
        <v/>
      </c>
    </row>
    <row r="503" spans="1:7" x14ac:dyDescent="0.3">
      <c r="A503" s="24"/>
      <c r="B503" s="17"/>
      <c r="C503" s="17"/>
      <c r="D503" s="18"/>
      <c r="E503" s="17"/>
      <c r="F503" s="25" t="str">
        <f t="shared" si="7"/>
        <v/>
      </c>
      <c r="G503" s="26" t="str">
        <f>IF($B503="","",IFERROR(INDEX(Budget!$B$4:$B$53,MATCH($B503,Budget!$A$4:$A$53,0)),"Unplanned"))</f>
        <v/>
      </c>
    </row>
    <row r="504" spans="1:7" x14ac:dyDescent="0.3">
      <c r="A504" s="24"/>
      <c r="B504" s="17"/>
      <c r="C504" s="17"/>
      <c r="D504" s="18"/>
      <c r="E504" s="17"/>
      <c r="F504" s="25" t="str">
        <f t="shared" si="7"/>
        <v/>
      </c>
      <c r="G504" s="26" t="str">
        <f>IF($B504="","",IFERROR(INDEX(Budget!$B$4:$B$53,MATCH($B504,Budget!$A$4:$A$53,0)),"Unplanned"))</f>
        <v/>
      </c>
    </row>
    <row r="505" spans="1:7" x14ac:dyDescent="0.3">
      <c r="A505" s="24"/>
      <c r="B505" s="17"/>
      <c r="C505" s="17"/>
      <c r="D505" s="18"/>
      <c r="E505" s="17"/>
      <c r="F505" s="25" t="str">
        <f t="shared" si="7"/>
        <v/>
      </c>
      <c r="G505" s="26" t="str">
        <f>IF($B505="","",IFERROR(INDEX(Budget!$B$4:$B$53,MATCH($B505,Budget!$A$4:$A$53,0)),"Unplanned"))</f>
        <v/>
      </c>
    </row>
    <row r="506" spans="1:7" x14ac:dyDescent="0.3">
      <c r="A506" s="24"/>
      <c r="B506" s="17"/>
      <c r="C506" s="17"/>
      <c r="D506" s="18"/>
      <c r="E506" s="17"/>
      <c r="F506" s="25" t="str">
        <f t="shared" si="7"/>
        <v/>
      </c>
      <c r="G506" s="26" t="str">
        <f>IF($B506="","",IFERROR(INDEX(Budget!$B$4:$B$53,MATCH($B506,Budget!$A$4:$A$53,0)),"Unplanned"))</f>
        <v/>
      </c>
    </row>
    <row r="507" spans="1:7" x14ac:dyDescent="0.3">
      <c r="A507" s="24"/>
      <c r="B507" s="17"/>
      <c r="C507" s="17"/>
      <c r="D507" s="18"/>
      <c r="E507" s="17"/>
      <c r="F507" s="25" t="str">
        <f t="shared" si="7"/>
        <v/>
      </c>
      <c r="G507" s="26" t="str">
        <f>IF($B507="","",IFERROR(INDEX(Budget!$B$4:$B$53,MATCH($B507,Budget!$A$4:$A$53,0)),"Unplanned"))</f>
        <v/>
      </c>
    </row>
    <row r="508" spans="1:7" x14ac:dyDescent="0.3">
      <c r="A508" s="24"/>
      <c r="B508" s="17"/>
      <c r="C508" s="17"/>
      <c r="D508" s="18"/>
      <c r="E508" s="17"/>
      <c r="F508" s="25" t="str">
        <f t="shared" si="7"/>
        <v/>
      </c>
      <c r="G508" s="26" t="str">
        <f>IF($B508="","",IFERROR(INDEX(Budget!$B$4:$B$53,MATCH($B508,Budget!$A$4:$A$53,0)),"Unplanned"))</f>
        <v/>
      </c>
    </row>
    <row r="509" spans="1:7" x14ac:dyDescent="0.3">
      <c r="A509" s="24"/>
      <c r="B509" s="17"/>
      <c r="C509" s="17"/>
      <c r="D509" s="18"/>
      <c r="E509" s="17"/>
      <c r="F509" s="25" t="str">
        <f t="shared" si="7"/>
        <v/>
      </c>
      <c r="G509" s="26" t="str">
        <f>IF($B509="","",IFERROR(INDEX(Budget!$B$4:$B$53,MATCH($B509,Budget!$A$4:$A$53,0)),"Unplanned"))</f>
        <v/>
      </c>
    </row>
    <row r="510" spans="1:7" x14ac:dyDescent="0.3">
      <c r="A510" s="24"/>
      <c r="B510" s="17"/>
      <c r="C510" s="17"/>
      <c r="D510" s="18"/>
      <c r="E510" s="17"/>
      <c r="F510" s="25" t="str">
        <f t="shared" si="7"/>
        <v/>
      </c>
      <c r="G510" s="26" t="str">
        <f>IF($B510="","",IFERROR(INDEX(Budget!$B$4:$B$53,MATCH($B510,Budget!$A$4:$A$53,0)),"Unplanned"))</f>
        <v/>
      </c>
    </row>
    <row r="511" spans="1:7" x14ac:dyDescent="0.3">
      <c r="A511" s="24"/>
      <c r="B511" s="17"/>
      <c r="C511" s="17"/>
      <c r="D511" s="18"/>
      <c r="E511" s="17"/>
      <c r="F511" s="25" t="str">
        <f t="shared" si="7"/>
        <v/>
      </c>
      <c r="G511" s="26" t="str">
        <f>IF($B511="","",IFERROR(INDEX(Budget!$B$4:$B$53,MATCH($B511,Budget!$A$4:$A$53,0)),"Unplanned"))</f>
        <v/>
      </c>
    </row>
    <row r="512" spans="1:7" x14ac:dyDescent="0.3">
      <c r="A512" s="24"/>
      <c r="B512" s="17"/>
      <c r="C512" s="17"/>
      <c r="D512" s="18"/>
      <c r="E512" s="17"/>
      <c r="F512" s="25" t="str">
        <f t="shared" si="7"/>
        <v/>
      </c>
      <c r="G512" s="26" t="str">
        <f>IF($B512="","",IFERROR(INDEX(Budget!$B$4:$B$53,MATCH($B512,Budget!$A$4:$A$53,0)),"Unplanned"))</f>
        <v/>
      </c>
    </row>
    <row r="513" spans="1:7" x14ac:dyDescent="0.3">
      <c r="A513" s="24"/>
      <c r="B513" s="17"/>
      <c r="C513" s="17"/>
      <c r="D513" s="18"/>
      <c r="E513" s="17"/>
      <c r="F513" s="25" t="str">
        <f t="shared" si="7"/>
        <v/>
      </c>
      <c r="G513" s="26" t="str">
        <f>IF($B513="","",IFERROR(INDEX(Budget!$B$4:$B$53,MATCH($B513,Budget!$A$4:$A$53,0)),"Unplanned"))</f>
        <v/>
      </c>
    </row>
    <row r="514" spans="1:7" x14ac:dyDescent="0.3">
      <c r="A514" s="24"/>
      <c r="B514" s="17"/>
      <c r="C514" s="17"/>
      <c r="D514" s="18"/>
      <c r="E514" s="17"/>
      <c r="F514" s="25" t="str">
        <f t="shared" si="7"/>
        <v/>
      </c>
      <c r="G514" s="26" t="str">
        <f>IF($B514="","",IFERROR(INDEX(Budget!$B$4:$B$53,MATCH($B514,Budget!$A$4:$A$53,0)),"Unplanned"))</f>
        <v/>
      </c>
    </row>
    <row r="515" spans="1:7" x14ac:dyDescent="0.3">
      <c r="A515" s="24"/>
      <c r="B515" s="17"/>
      <c r="C515" s="17"/>
      <c r="D515" s="18"/>
      <c r="E515" s="17"/>
      <c r="F515" s="25" t="str">
        <f t="shared" si="7"/>
        <v/>
      </c>
      <c r="G515" s="26" t="str">
        <f>IF($B515="","",IFERROR(INDEX(Budget!$B$4:$B$53,MATCH($B515,Budget!$A$4:$A$53,0)),"Unplanned"))</f>
        <v/>
      </c>
    </row>
    <row r="516" spans="1:7" x14ac:dyDescent="0.3">
      <c r="A516" s="24"/>
      <c r="B516" s="17"/>
      <c r="C516" s="17"/>
      <c r="D516" s="18"/>
      <c r="E516" s="17"/>
      <c r="F516" s="25" t="str">
        <f t="shared" ref="F516:F579" si="8">IF($A516="","",DATE(YEAR($A516),MONTH($A516),1))</f>
        <v/>
      </c>
      <c r="G516" s="26" t="str">
        <f>IF($B516="","",IFERROR(INDEX(Budget!$B$4:$B$53,MATCH($B516,Budget!$A$4:$A$53,0)),"Unplanned"))</f>
        <v/>
      </c>
    </row>
    <row r="517" spans="1:7" x14ac:dyDescent="0.3">
      <c r="A517" s="24"/>
      <c r="B517" s="17"/>
      <c r="C517" s="17"/>
      <c r="D517" s="18"/>
      <c r="E517" s="17"/>
      <c r="F517" s="25" t="str">
        <f t="shared" si="8"/>
        <v/>
      </c>
      <c r="G517" s="26" t="str">
        <f>IF($B517="","",IFERROR(INDEX(Budget!$B$4:$B$53,MATCH($B517,Budget!$A$4:$A$53,0)),"Unplanned"))</f>
        <v/>
      </c>
    </row>
    <row r="518" spans="1:7" x14ac:dyDescent="0.3">
      <c r="A518" s="24"/>
      <c r="B518" s="17"/>
      <c r="C518" s="17"/>
      <c r="D518" s="18"/>
      <c r="E518" s="17"/>
      <c r="F518" s="25" t="str">
        <f t="shared" si="8"/>
        <v/>
      </c>
      <c r="G518" s="26" t="str">
        <f>IF($B518="","",IFERROR(INDEX(Budget!$B$4:$B$53,MATCH($B518,Budget!$A$4:$A$53,0)),"Unplanned"))</f>
        <v/>
      </c>
    </row>
    <row r="519" spans="1:7" x14ac:dyDescent="0.3">
      <c r="A519" s="24"/>
      <c r="B519" s="17"/>
      <c r="C519" s="17"/>
      <c r="D519" s="18"/>
      <c r="E519" s="17"/>
      <c r="F519" s="25" t="str">
        <f t="shared" si="8"/>
        <v/>
      </c>
      <c r="G519" s="26" t="str">
        <f>IF($B519="","",IFERROR(INDEX(Budget!$B$4:$B$53,MATCH($B519,Budget!$A$4:$A$53,0)),"Unplanned"))</f>
        <v/>
      </c>
    </row>
    <row r="520" spans="1:7" x14ac:dyDescent="0.3">
      <c r="A520" s="24"/>
      <c r="B520" s="17"/>
      <c r="C520" s="17"/>
      <c r="D520" s="18"/>
      <c r="E520" s="17"/>
      <c r="F520" s="25" t="str">
        <f t="shared" si="8"/>
        <v/>
      </c>
      <c r="G520" s="26" t="str">
        <f>IF($B520="","",IFERROR(INDEX(Budget!$B$4:$B$53,MATCH($B520,Budget!$A$4:$A$53,0)),"Unplanned"))</f>
        <v/>
      </c>
    </row>
    <row r="521" spans="1:7" x14ac:dyDescent="0.3">
      <c r="A521" s="24"/>
      <c r="B521" s="17"/>
      <c r="C521" s="17"/>
      <c r="D521" s="18"/>
      <c r="E521" s="17"/>
      <c r="F521" s="25" t="str">
        <f t="shared" si="8"/>
        <v/>
      </c>
      <c r="G521" s="26" t="str">
        <f>IF($B521="","",IFERROR(INDEX(Budget!$B$4:$B$53,MATCH($B521,Budget!$A$4:$A$53,0)),"Unplanned"))</f>
        <v/>
      </c>
    </row>
    <row r="522" spans="1:7" x14ac:dyDescent="0.3">
      <c r="A522" s="24"/>
      <c r="B522" s="17"/>
      <c r="C522" s="17"/>
      <c r="D522" s="18"/>
      <c r="E522" s="17"/>
      <c r="F522" s="25" t="str">
        <f t="shared" si="8"/>
        <v/>
      </c>
      <c r="G522" s="26" t="str">
        <f>IF($B522="","",IFERROR(INDEX(Budget!$B$4:$B$53,MATCH($B522,Budget!$A$4:$A$53,0)),"Unplanned"))</f>
        <v/>
      </c>
    </row>
    <row r="523" spans="1:7" x14ac:dyDescent="0.3">
      <c r="A523" s="24"/>
      <c r="B523" s="17"/>
      <c r="C523" s="17"/>
      <c r="D523" s="18"/>
      <c r="E523" s="17"/>
      <c r="F523" s="25" t="str">
        <f t="shared" si="8"/>
        <v/>
      </c>
      <c r="G523" s="26" t="str">
        <f>IF($B523="","",IFERROR(INDEX(Budget!$B$4:$B$53,MATCH($B523,Budget!$A$4:$A$53,0)),"Unplanned"))</f>
        <v/>
      </c>
    </row>
    <row r="524" spans="1:7" x14ac:dyDescent="0.3">
      <c r="A524" s="24"/>
      <c r="B524" s="17"/>
      <c r="C524" s="17"/>
      <c r="D524" s="18"/>
      <c r="E524" s="17"/>
      <c r="F524" s="25" t="str">
        <f t="shared" si="8"/>
        <v/>
      </c>
      <c r="G524" s="26" t="str">
        <f>IF($B524="","",IFERROR(INDEX(Budget!$B$4:$B$53,MATCH($B524,Budget!$A$4:$A$53,0)),"Unplanned"))</f>
        <v/>
      </c>
    </row>
    <row r="525" spans="1:7" x14ac:dyDescent="0.3">
      <c r="A525" s="24"/>
      <c r="B525" s="17"/>
      <c r="C525" s="17"/>
      <c r="D525" s="18"/>
      <c r="E525" s="17"/>
      <c r="F525" s="25" t="str">
        <f t="shared" si="8"/>
        <v/>
      </c>
      <c r="G525" s="26" t="str">
        <f>IF($B525="","",IFERROR(INDEX(Budget!$B$4:$B$53,MATCH($B525,Budget!$A$4:$A$53,0)),"Unplanned"))</f>
        <v/>
      </c>
    </row>
    <row r="526" spans="1:7" x14ac:dyDescent="0.3">
      <c r="A526" s="24"/>
      <c r="B526" s="17"/>
      <c r="C526" s="17"/>
      <c r="D526" s="18"/>
      <c r="E526" s="17"/>
      <c r="F526" s="25" t="str">
        <f t="shared" si="8"/>
        <v/>
      </c>
      <c r="G526" s="26" t="str">
        <f>IF($B526="","",IFERROR(INDEX(Budget!$B$4:$B$53,MATCH($B526,Budget!$A$4:$A$53,0)),"Unplanned"))</f>
        <v/>
      </c>
    </row>
    <row r="527" spans="1:7" x14ac:dyDescent="0.3">
      <c r="A527" s="24"/>
      <c r="B527" s="17"/>
      <c r="C527" s="17"/>
      <c r="D527" s="18"/>
      <c r="E527" s="17"/>
      <c r="F527" s="25" t="str">
        <f t="shared" si="8"/>
        <v/>
      </c>
      <c r="G527" s="26" t="str">
        <f>IF($B527="","",IFERROR(INDEX(Budget!$B$4:$B$53,MATCH($B527,Budget!$A$4:$A$53,0)),"Unplanned"))</f>
        <v/>
      </c>
    </row>
    <row r="528" spans="1:7" x14ac:dyDescent="0.3">
      <c r="A528" s="24"/>
      <c r="B528" s="17"/>
      <c r="C528" s="17"/>
      <c r="D528" s="18"/>
      <c r="E528" s="17"/>
      <c r="F528" s="25" t="str">
        <f t="shared" si="8"/>
        <v/>
      </c>
      <c r="G528" s="26" t="str">
        <f>IF($B528="","",IFERROR(INDEX(Budget!$B$4:$B$53,MATCH($B528,Budget!$A$4:$A$53,0)),"Unplanned"))</f>
        <v/>
      </c>
    </row>
    <row r="529" spans="1:7" x14ac:dyDescent="0.3">
      <c r="A529" s="24"/>
      <c r="B529" s="17"/>
      <c r="C529" s="17"/>
      <c r="D529" s="18"/>
      <c r="E529" s="17"/>
      <c r="F529" s="25" t="str">
        <f t="shared" si="8"/>
        <v/>
      </c>
      <c r="G529" s="26" t="str">
        <f>IF($B529="","",IFERROR(INDEX(Budget!$B$4:$B$53,MATCH($B529,Budget!$A$4:$A$53,0)),"Unplanned"))</f>
        <v/>
      </c>
    </row>
    <row r="530" spans="1:7" x14ac:dyDescent="0.3">
      <c r="A530" s="24"/>
      <c r="B530" s="17"/>
      <c r="C530" s="17"/>
      <c r="D530" s="18"/>
      <c r="E530" s="17"/>
      <c r="F530" s="25" t="str">
        <f t="shared" si="8"/>
        <v/>
      </c>
      <c r="G530" s="26" t="str">
        <f>IF($B530="","",IFERROR(INDEX(Budget!$B$4:$B$53,MATCH($B530,Budget!$A$4:$A$53,0)),"Unplanned"))</f>
        <v/>
      </c>
    </row>
    <row r="531" spans="1:7" x14ac:dyDescent="0.3">
      <c r="A531" s="24"/>
      <c r="B531" s="17"/>
      <c r="C531" s="17"/>
      <c r="D531" s="18"/>
      <c r="E531" s="17"/>
      <c r="F531" s="25" t="str">
        <f t="shared" si="8"/>
        <v/>
      </c>
      <c r="G531" s="26" t="str">
        <f>IF($B531="","",IFERROR(INDEX(Budget!$B$4:$B$53,MATCH($B531,Budget!$A$4:$A$53,0)),"Unplanned"))</f>
        <v/>
      </c>
    </row>
    <row r="532" spans="1:7" x14ac:dyDescent="0.3">
      <c r="A532" s="24"/>
      <c r="B532" s="17"/>
      <c r="C532" s="17"/>
      <c r="D532" s="18"/>
      <c r="E532" s="17"/>
      <c r="F532" s="25" t="str">
        <f t="shared" si="8"/>
        <v/>
      </c>
      <c r="G532" s="26" t="str">
        <f>IF($B532="","",IFERROR(INDEX(Budget!$B$4:$B$53,MATCH($B532,Budget!$A$4:$A$53,0)),"Unplanned"))</f>
        <v/>
      </c>
    </row>
    <row r="533" spans="1:7" x14ac:dyDescent="0.3">
      <c r="A533" s="24"/>
      <c r="B533" s="17"/>
      <c r="C533" s="17"/>
      <c r="D533" s="18"/>
      <c r="E533" s="17"/>
      <c r="F533" s="25" t="str">
        <f t="shared" si="8"/>
        <v/>
      </c>
      <c r="G533" s="26" t="str">
        <f>IF($B533="","",IFERROR(INDEX(Budget!$B$4:$B$53,MATCH($B533,Budget!$A$4:$A$53,0)),"Unplanned"))</f>
        <v/>
      </c>
    </row>
    <row r="534" spans="1:7" x14ac:dyDescent="0.3">
      <c r="A534" s="24"/>
      <c r="B534" s="17"/>
      <c r="C534" s="17"/>
      <c r="D534" s="18"/>
      <c r="E534" s="17"/>
      <c r="F534" s="25" t="str">
        <f t="shared" si="8"/>
        <v/>
      </c>
      <c r="G534" s="26" t="str">
        <f>IF($B534="","",IFERROR(INDEX(Budget!$B$4:$B$53,MATCH($B534,Budget!$A$4:$A$53,0)),"Unplanned"))</f>
        <v/>
      </c>
    </row>
    <row r="535" spans="1:7" x14ac:dyDescent="0.3">
      <c r="A535" s="24"/>
      <c r="B535" s="17"/>
      <c r="C535" s="17"/>
      <c r="D535" s="18"/>
      <c r="E535" s="17"/>
      <c r="F535" s="25" t="str">
        <f t="shared" si="8"/>
        <v/>
      </c>
      <c r="G535" s="26" t="str">
        <f>IF($B535="","",IFERROR(INDEX(Budget!$B$4:$B$53,MATCH($B535,Budget!$A$4:$A$53,0)),"Unplanned"))</f>
        <v/>
      </c>
    </row>
    <row r="536" spans="1:7" x14ac:dyDescent="0.3">
      <c r="A536" s="24"/>
      <c r="B536" s="17"/>
      <c r="C536" s="17"/>
      <c r="D536" s="18"/>
      <c r="E536" s="17"/>
      <c r="F536" s="25" t="str">
        <f t="shared" si="8"/>
        <v/>
      </c>
      <c r="G536" s="26" t="str">
        <f>IF($B536="","",IFERROR(INDEX(Budget!$B$4:$B$53,MATCH($B536,Budget!$A$4:$A$53,0)),"Unplanned"))</f>
        <v/>
      </c>
    </row>
    <row r="537" spans="1:7" x14ac:dyDescent="0.3">
      <c r="A537" s="24"/>
      <c r="B537" s="17"/>
      <c r="C537" s="17"/>
      <c r="D537" s="18"/>
      <c r="E537" s="17"/>
      <c r="F537" s="25" t="str">
        <f t="shared" si="8"/>
        <v/>
      </c>
      <c r="G537" s="26" t="str">
        <f>IF($B537="","",IFERROR(INDEX(Budget!$B$4:$B$53,MATCH($B537,Budget!$A$4:$A$53,0)),"Unplanned"))</f>
        <v/>
      </c>
    </row>
    <row r="538" spans="1:7" x14ac:dyDescent="0.3">
      <c r="A538" s="24"/>
      <c r="B538" s="17"/>
      <c r="C538" s="17"/>
      <c r="D538" s="18"/>
      <c r="E538" s="17"/>
      <c r="F538" s="25" t="str">
        <f t="shared" si="8"/>
        <v/>
      </c>
      <c r="G538" s="26" t="str">
        <f>IF($B538="","",IFERROR(INDEX(Budget!$B$4:$B$53,MATCH($B538,Budget!$A$4:$A$53,0)),"Unplanned"))</f>
        <v/>
      </c>
    </row>
    <row r="539" spans="1:7" x14ac:dyDescent="0.3">
      <c r="A539" s="24"/>
      <c r="B539" s="17"/>
      <c r="C539" s="17"/>
      <c r="D539" s="18"/>
      <c r="E539" s="17"/>
      <c r="F539" s="25" t="str">
        <f t="shared" si="8"/>
        <v/>
      </c>
      <c r="G539" s="26" t="str">
        <f>IF($B539="","",IFERROR(INDEX(Budget!$B$4:$B$53,MATCH($B539,Budget!$A$4:$A$53,0)),"Unplanned"))</f>
        <v/>
      </c>
    </row>
    <row r="540" spans="1:7" x14ac:dyDescent="0.3">
      <c r="A540" s="24"/>
      <c r="B540" s="17"/>
      <c r="C540" s="17"/>
      <c r="D540" s="18"/>
      <c r="E540" s="17"/>
      <c r="F540" s="25" t="str">
        <f t="shared" si="8"/>
        <v/>
      </c>
      <c r="G540" s="26" t="str">
        <f>IF($B540="","",IFERROR(INDEX(Budget!$B$4:$B$53,MATCH($B540,Budget!$A$4:$A$53,0)),"Unplanned"))</f>
        <v/>
      </c>
    </row>
    <row r="541" spans="1:7" x14ac:dyDescent="0.3">
      <c r="A541" s="24"/>
      <c r="B541" s="17"/>
      <c r="C541" s="17"/>
      <c r="D541" s="18"/>
      <c r="E541" s="17"/>
      <c r="F541" s="25" t="str">
        <f t="shared" si="8"/>
        <v/>
      </c>
      <c r="G541" s="26" t="str">
        <f>IF($B541="","",IFERROR(INDEX(Budget!$B$4:$B$53,MATCH($B541,Budget!$A$4:$A$53,0)),"Unplanned"))</f>
        <v/>
      </c>
    </row>
    <row r="542" spans="1:7" x14ac:dyDescent="0.3">
      <c r="A542" s="24"/>
      <c r="B542" s="17"/>
      <c r="C542" s="17"/>
      <c r="D542" s="18"/>
      <c r="E542" s="17"/>
      <c r="F542" s="25" t="str">
        <f t="shared" si="8"/>
        <v/>
      </c>
      <c r="G542" s="26" t="str">
        <f>IF($B542="","",IFERROR(INDEX(Budget!$B$4:$B$53,MATCH($B542,Budget!$A$4:$A$53,0)),"Unplanned"))</f>
        <v/>
      </c>
    </row>
    <row r="543" spans="1:7" x14ac:dyDescent="0.3">
      <c r="A543" s="24"/>
      <c r="B543" s="17"/>
      <c r="C543" s="17"/>
      <c r="D543" s="18"/>
      <c r="E543" s="17"/>
      <c r="F543" s="25" t="str">
        <f t="shared" si="8"/>
        <v/>
      </c>
      <c r="G543" s="26" t="str">
        <f>IF($B543="","",IFERROR(INDEX(Budget!$B$4:$B$53,MATCH($B543,Budget!$A$4:$A$53,0)),"Unplanned"))</f>
        <v/>
      </c>
    </row>
    <row r="544" spans="1:7" x14ac:dyDescent="0.3">
      <c r="A544" s="24"/>
      <c r="B544" s="17"/>
      <c r="C544" s="17"/>
      <c r="D544" s="18"/>
      <c r="E544" s="17"/>
      <c r="F544" s="25" t="str">
        <f t="shared" si="8"/>
        <v/>
      </c>
      <c r="G544" s="26" t="str">
        <f>IF($B544="","",IFERROR(INDEX(Budget!$B$4:$B$53,MATCH($B544,Budget!$A$4:$A$53,0)),"Unplanned"))</f>
        <v/>
      </c>
    </row>
    <row r="545" spans="1:7" x14ac:dyDescent="0.3">
      <c r="A545" s="24"/>
      <c r="B545" s="17"/>
      <c r="C545" s="17"/>
      <c r="D545" s="18"/>
      <c r="E545" s="17"/>
      <c r="F545" s="25" t="str">
        <f t="shared" si="8"/>
        <v/>
      </c>
      <c r="G545" s="26" t="str">
        <f>IF($B545="","",IFERROR(INDEX(Budget!$B$4:$B$53,MATCH($B545,Budget!$A$4:$A$53,0)),"Unplanned"))</f>
        <v/>
      </c>
    </row>
    <row r="546" spans="1:7" x14ac:dyDescent="0.3">
      <c r="A546" s="24"/>
      <c r="B546" s="17"/>
      <c r="C546" s="17"/>
      <c r="D546" s="18"/>
      <c r="E546" s="17"/>
      <c r="F546" s="25" t="str">
        <f t="shared" si="8"/>
        <v/>
      </c>
      <c r="G546" s="26" t="str">
        <f>IF($B546="","",IFERROR(INDEX(Budget!$B$4:$B$53,MATCH($B546,Budget!$A$4:$A$53,0)),"Unplanned"))</f>
        <v/>
      </c>
    </row>
    <row r="547" spans="1:7" x14ac:dyDescent="0.3">
      <c r="A547" s="24"/>
      <c r="B547" s="17"/>
      <c r="C547" s="17"/>
      <c r="D547" s="18"/>
      <c r="E547" s="17"/>
      <c r="F547" s="25" t="str">
        <f t="shared" si="8"/>
        <v/>
      </c>
      <c r="G547" s="26" t="str">
        <f>IF($B547="","",IFERROR(INDEX(Budget!$B$4:$B$53,MATCH($B547,Budget!$A$4:$A$53,0)),"Unplanned"))</f>
        <v/>
      </c>
    </row>
    <row r="548" spans="1:7" x14ac:dyDescent="0.3">
      <c r="A548" s="24"/>
      <c r="B548" s="17"/>
      <c r="C548" s="17"/>
      <c r="D548" s="18"/>
      <c r="E548" s="17"/>
      <c r="F548" s="25" t="str">
        <f t="shared" si="8"/>
        <v/>
      </c>
      <c r="G548" s="26" t="str">
        <f>IF($B548="","",IFERROR(INDEX(Budget!$B$4:$B$53,MATCH($B548,Budget!$A$4:$A$53,0)),"Unplanned"))</f>
        <v/>
      </c>
    </row>
    <row r="549" spans="1:7" x14ac:dyDescent="0.3">
      <c r="A549" s="24"/>
      <c r="B549" s="17"/>
      <c r="C549" s="17"/>
      <c r="D549" s="18"/>
      <c r="E549" s="17"/>
      <c r="F549" s="25" t="str">
        <f t="shared" si="8"/>
        <v/>
      </c>
      <c r="G549" s="26" t="str">
        <f>IF($B549="","",IFERROR(INDEX(Budget!$B$4:$B$53,MATCH($B549,Budget!$A$4:$A$53,0)),"Unplanned"))</f>
        <v/>
      </c>
    </row>
    <row r="550" spans="1:7" x14ac:dyDescent="0.3">
      <c r="A550" s="24"/>
      <c r="B550" s="17"/>
      <c r="C550" s="17"/>
      <c r="D550" s="18"/>
      <c r="E550" s="17"/>
      <c r="F550" s="25" t="str">
        <f t="shared" si="8"/>
        <v/>
      </c>
      <c r="G550" s="26" t="str">
        <f>IF($B550="","",IFERROR(INDEX(Budget!$B$4:$B$53,MATCH($B550,Budget!$A$4:$A$53,0)),"Unplanned"))</f>
        <v/>
      </c>
    </row>
    <row r="551" spans="1:7" x14ac:dyDescent="0.3">
      <c r="A551" s="24"/>
      <c r="B551" s="17"/>
      <c r="C551" s="17"/>
      <c r="D551" s="18"/>
      <c r="E551" s="17"/>
      <c r="F551" s="25" t="str">
        <f t="shared" si="8"/>
        <v/>
      </c>
      <c r="G551" s="26" t="str">
        <f>IF($B551="","",IFERROR(INDEX(Budget!$B$4:$B$53,MATCH($B551,Budget!$A$4:$A$53,0)),"Unplanned"))</f>
        <v/>
      </c>
    </row>
    <row r="552" spans="1:7" x14ac:dyDescent="0.3">
      <c r="A552" s="24"/>
      <c r="B552" s="17"/>
      <c r="C552" s="17"/>
      <c r="D552" s="18"/>
      <c r="E552" s="17"/>
      <c r="F552" s="25" t="str">
        <f t="shared" si="8"/>
        <v/>
      </c>
      <c r="G552" s="26" t="str">
        <f>IF($B552="","",IFERROR(INDEX(Budget!$B$4:$B$53,MATCH($B552,Budget!$A$4:$A$53,0)),"Unplanned"))</f>
        <v/>
      </c>
    </row>
    <row r="553" spans="1:7" x14ac:dyDescent="0.3">
      <c r="A553" s="24"/>
      <c r="B553" s="17"/>
      <c r="C553" s="17"/>
      <c r="D553" s="18"/>
      <c r="E553" s="17"/>
      <c r="F553" s="25" t="str">
        <f t="shared" si="8"/>
        <v/>
      </c>
      <c r="G553" s="26" t="str">
        <f>IF($B553="","",IFERROR(INDEX(Budget!$B$4:$B$53,MATCH($B553,Budget!$A$4:$A$53,0)),"Unplanned"))</f>
        <v/>
      </c>
    </row>
    <row r="554" spans="1:7" x14ac:dyDescent="0.3">
      <c r="A554" s="24"/>
      <c r="B554" s="17"/>
      <c r="C554" s="17"/>
      <c r="D554" s="18"/>
      <c r="E554" s="17"/>
      <c r="F554" s="25" t="str">
        <f t="shared" si="8"/>
        <v/>
      </c>
      <c r="G554" s="26" t="str">
        <f>IF($B554="","",IFERROR(INDEX(Budget!$B$4:$B$53,MATCH($B554,Budget!$A$4:$A$53,0)),"Unplanned"))</f>
        <v/>
      </c>
    </row>
    <row r="555" spans="1:7" x14ac:dyDescent="0.3">
      <c r="A555" s="24"/>
      <c r="B555" s="17"/>
      <c r="C555" s="17"/>
      <c r="D555" s="18"/>
      <c r="E555" s="17"/>
      <c r="F555" s="25" t="str">
        <f t="shared" si="8"/>
        <v/>
      </c>
      <c r="G555" s="26" t="str">
        <f>IF($B555="","",IFERROR(INDEX(Budget!$B$4:$B$53,MATCH($B555,Budget!$A$4:$A$53,0)),"Unplanned"))</f>
        <v/>
      </c>
    </row>
    <row r="556" spans="1:7" x14ac:dyDescent="0.3">
      <c r="A556" s="24"/>
      <c r="B556" s="17"/>
      <c r="C556" s="17"/>
      <c r="D556" s="18"/>
      <c r="E556" s="17"/>
      <c r="F556" s="25" t="str">
        <f t="shared" si="8"/>
        <v/>
      </c>
      <c r="G556" s="26" t="str">
        <f>IF($B556="","",IFERROR(INDEX(Budget!$B$4:$B$53,MATCH($B556,Budget!$A$4:$A$53,0)),"Unplanned"))</f>
        <v/>
      </c>
    </row>
    <row r="557" spans="1:7" x14ac:dyDescent="0.3">
      <c r="A557" s="24"/>
      <c r="B557" s="17"/>
      <c r="C557" s="17"/>
      <c r="D557" s="18"/>
      <c r="E557" s="17"/>
      <c r="F557" s="25" t="str">
        <f t="shared" si="8"/>
        <v/>
      </c>
      <c r="G557" s="26" t="str">
        <f>IF($B557="","",IFERROR(INDEX(Budget!$B$4:$B$53,MATCH($B557,Budget!$A$4:$A$53,0)),"Unplanned"))</f>
        <v/>
      </c>
    </row>
    <row r="558" spans="1:7" x14ac:dyDescent="0.3">
      <c r="A558" s="24"/>
      <c r="B558" s="17"/>
      <c r="C558" s="17"/>
      <c r="D558" s="18"/>
      <c r="E558" s="17"/>
      <c r="F558" s="25" t="str">
        <f t="shared" si="8"/>
        <v/>
      </c>
      <c r="G558" s="26" t="str">
        <f>IF($B558="","",IFERROR(INDEX(Budget!$B$4:$B$53,MATCH($B558,Budget!$A$4:$A$53,0)),"Unplanned"))</f>
        <v/>
      </c>
    </row>
    <row r="559" spans="1:7" x14ac:dyDescent="0.3">
      <c r="A559" s="24"/>
      <c r="B559" s="17"/>
      <c r="C559" s="17"/>
      <c r="D559" s="18"/>
      <c r="E559" s="17"/>
      <c r="F559" s="25" t="str">
        <f t="shared" si="8"/>
        <v/>
      </c>
      <c r="G559" s="26" t="str">
        <f>IF($B559="","",IFERROR(INDEX(Budget!$B$4:$B$53,MATCH($B559,Budget!$A$4:$A$53,0)),"Unplanned"))</f>
        <v/>
      </c>
    </row>
    <row r="560" spans="1:7" x14ac:dyDescent="0.3">
      <c r="A560" s="24"/>
      <c r="B560" s="17"/>
      <c r="C560" s="17"/>
      <c r="D560" s="18"/>
      <c r="E560" s="17"/>
      <c r="F560" s="25" t="str">
        <f t="shared" si="8"/>
        <v/>
      </c>
      <c r="G560" s="26" t="str">
        <f>IF($B560="","",IFERROR(INDEX(Budget!$B$4:$B$53,MATCH($B560,Budget!$A$4:$A$53,0)),"Unplanned"))</f>
        <v/>
      </c>
    </row>
    <row r="561" spans="1:7" x14ac:dyDescent="0.3">
      <c r="A561" s="24"/>
      <c r="B561" s="17"/>
      <c r="C561" s="17"/>
      <c r="D561" s="18"/>
      <c r="E561" s="17"/>
      <c r="F561" s="25" t="str">
        <f t="shared" si="8"/>
        <v/>
      </c>
      <c r="G561" s="26" t="str">
        <f>IF($B561="","",IFERROR(INDEX(Budget!$B$4:$B$53,MATCH($B561,Budget!$A$4:$A$53,0)),"Unplanned"))</f>
        <v/>
      </c>
    </row>
    <row r="562" spans="1:7" x14ac:dyDescent="0.3">
      <c r="A562" s="24"/>
      <c r="B562" s="17"/>
      <c r="C562" s="17"/>
      <c r="D562" s="18"/>
      <c r="E562" s="17"/>
      <c r="F562" s="25" t="str">
        <f t="shared" si="8"/>
        <v/>
      </c>
      <c r="G562" s="26" t="str">
        <f>IF($B562="","",IFERROR(INDEX(Budget!$B$4:$B$53,MATCH($B562,Budget!$A$4:$A$53,0)),"Unplanned"))</f>
        <v/>
      </c>
    </row>
    <row r="563" spans="1:7" x14ac:dyDescent="0.3">
      <c r="A563" s="24"/>
      <c r="B563" s="17"/>
      <c r="C563" s="17"/>
      <c r="D563" s="18"/>
      <c r="E563" s="17"/>
      <c r="F563" s="25" t="str">
        <f t="shared" si="8"/>
        <v/>
      </c>
      <c r="G563" s="26" t="str">
        <f>IF($B563="","",IFERROR(INDEX(Budget!$B$4:$B$53,MATCH($B563,Budget!$A$4:$A$53,0)),"Unplanned"))</f>
        <v/>
      </c>
    </row>
    <row r="564" spans="1:7" x14ac:dyDescent="0.3">
      <c r="A564" s="24"/>
      <c r="B564" s="17"/>
      <c r="C564" s="17"/>
      <c r="D564" s="18"/>
      <c r="E564" s="17"/>
      <c r="F564" s="25" t="str">
        <f t="shared" si="8"/>
        <v/>
      </c>
      <c r="G564" s="26" t="str">
        <f>IF($B564="","",IFERROR(INDEX(Budget!$B$4:$B$53,MATCH($B564,Budget!$A$4:$A$53,0)),"Unplanned"))</f>
        <v/>
      </c>
    </row>
    <row r="565" spans="1:7" x14ac:dyDescent="0.3">
      <c r="A565" s="24"/>
      <c r="B565" s="17"/>
      <c r="C565" s="17"/>
      <c r="D565" s="18"/>
      <c r="E565" s="17"/>
      <c r="F565" s="25" t="str">
        <f t="shared" si="8"/>
        <v/>
      </c>
      <c r="G565" s="26" t="str">
        <f>IF($B565="","",IFERROR(INDEX(Budget!$B$4:$B$53,MATCH($B565,Budget!$A$4:$A$53,0)),"Unplanned"))</f>
        <v/>
      </c>
    </row>
    <row r="566" spans="1:7" x14ac:dyDescent="0.3">
      <c r="A566" s="24"/>
      <c r="B566" s="17"/>
      <c r="C566" s="17"/>
      <c r="D566" s="18"/>
      <c r="E566" s="17"/>
      <c r="F566" s="25" t="str">
        <f t="shared" si="8"/>
        <v/>
      </c>
      <c r="G566" s="26" t="str">
        <f>IF($B566="","",IFERROR(INDEX(Budget!$B$4:$B$53,MATCH($B566,Budget!$A$4:$A$53,0)),"Unplanned"))</f>
        <v/>
      </c>
    </row>
    <row r="567" spans="1:7" x14ac:dyDescent="0.3">
      <c r="A567" s="24"/>
      <c r="B567" s="17"/>
      <c r="C567" s="17"/>
      <c r="D567" s="18"/>
      <c r="E567" s="17"/>
      <c r="F567" s="25" t="str">
        <f t="shared" si="8"/>
        <v/>
      </c>
      <c r="G567" s="26" t="str">
        <f>IF($B567="","",IFERROR(INDEX(Budget!$B$4:$B$53,MATCH($B567,Budget!$A$4:$A$53,0)),"Unplanned"))</f>
        <v/>
      </c>
    </row>
    <row r="568" spans="1:7" x14ac:dyDescent="0.3">
      <c r="A568" s="24"/>
      <c r="B568" s="17"/>
      <c r="C568" s="17"/>
      <c r="D568" s="18"/>
      <c r="E568" s="17"/>
      <c r="F568" s="25" t="str">
        <f t="shared" si="8"/>
        <v/>
      </c>
      <c r="G568" s="26" t="str">
        <f>IF($B568="","",IFERROR(INDEX(Budget!$B$4:$B$53,MATCH($B568,Budget!$A$4:$A$53,0)),"Unplanned"))</f>
        <v/>
      </c>
    </row>
    <row r="569" spans="1:7" x14ac:dyDescent="0.3">
      <c r="A569" s="24"/>
      <c r="B569" s="17"/>
      <c r="C569" s="17"/>
      <c r="D569" s="18"/>
      <c r="E569" s="17"/>
      <c r="F569" s="25" t="str">
        <f t="shared" si="8"/>
        <v/>
      </c>
      <c r="G569" s="26" t="str">
        <f>IF($B569="","",IFERROR(INDEX(Budget!$B$4:$B$53,MATCH($B569,Budget!$A$4:$A$53,0)),"Unplanned"))</f>
        <v/>
      </c>
    </row>
    <row r="570" spans="1:7" x14ac:dyDescent="0.3">
      <c r="A570" s="24"/>
      <c r="B570" s="17"/>
      <c r="C570" s="17"/>
      <c r="D570" s="18"/>
      <c r="E570" s="17"/>
      <c r="F570" s="25" t="str">
        <f t="shared" si="8"/>
        <v/>
      </c>
      <c r="G570" s="26" t="str">
        <f>IF($B570="","",IFERROR(INDEX(Budget!$B$4:$B$53,MATCH($B570,Budget!$A$4:$A$53,0)),"Unplanned"))</f>
        <v/>
      </c>
    </row>
    <row r="571" spans="1:7" x14ac:dyDescent="0.3">
      <c r="A571" s="24"/>
      <c r="B571" s="17"/>
      <c r="C571" s="17"/>
      <c r="D571" s="18"/>
      <c r="E571" s="17"/>
      <c r="F571" s="25" t="str">
        <f t="shared" si="8"/>
        <v/>
      </c>
      <c r="G571" s="26" t="str">
        <f>IF($B571="","",IFERROR(INDEX(Budget!$B$4:$B$53,MATCH($B571,Budget!$A$4:$A$53,0)),"Unplanned"))</f>
        <v/>
      </c>
    </row>
    <row r="572" spans="1:7" x14ac:dyDescent="0.3">
      <c r="A572" s="24"/>
      <c r="B572" s="17"/>
      <c r="C572" s="17"/>
      <c r="D572" s="18"/>
      <c r="E572" s="17"/>
      <c r="F572" s="25" t="str">
        <f t="shared" si="8"/>
        <v/>
      </c>
      <c r="G572" s="26" t="str">
        <f>IF($B572="","",IFERROR(INDEX(Budget!$B$4:$B$53,MATCH($B572,Budget!$A$4:$A$53,0)),"Unplanned"))</f>
        <v/>
      </c>
    </row>
    <row r="573" spans="1:7" x14ac:dyDescent="0.3">
      <c r="A573" s="24"/>
      <c r="B573" s="17"/>
      <c r="C573" s="17"/>
      <c r="D573" s="18"/>
      <c r="E573" s="17"/>
      <c r="F573" s="25" t="str">
        <f t="shared" si="8"/>
        <v/>
      </c>
      <c r="G573" s="26" t="str">
        <f>IF($B573="","",IFERROR(INDEX(Budget!$B$4:$B$53,MATCH($B573,Budget!$A$4:$A$53,0)),"Unplanned"))</f>
        <v/>
      </c>
    </row>
    <row r="574" spans="1:7" x14ac:dyDescent="0.3">
      <c r="A574" s="24"/>
      <c r="B574" s="17"/>
      <c r="C574" s="17"/>
      <c r="D574" s="18"/>
      <c r="E574" s="17"/>
      <c r="F574" s="25" t="str">
        <f t="shared" si="8"/>
        <v/>
      </c>
      <c r="G574" s="26" t="str">
        <f>IF($B574="","",IFERROR(INDEX(Budget!$B$4:$B$53,MATCH($B574,Budget!$A$4:$A$53,0)),"Unplanned"))</f>
        <v/>
      </c>
    </row>
    <row r="575" spans="1:7" x14ac:dyDescent="0.3">
      <c r="A575" s="24"/>
      <c r="B575" s="17"/>
      <c r="C575" s="17"/>
      <c r="D575" s="18"/>
      <c r="E575" s="17"/>
      <c r="F575" s="25" t="str">
        <f t="shared" si="8"/>
        <v/>
      </c>
      <c r="G575" s="26" t="str">
        <f>IF($B575="","",IFERROR(INDEX(Budget!$B$4:$B$53,MATCH($B575,Budget!$A$4:$A$53,0)),"Unplanned"))</f>
        <v/>
      </c>
    </row>
    <row r="576" spans="1:7" x14ac:dyDescent="0.3">
      <c r="A576" s="24"/>
      <c r="B576" s="17"/>
      <c r="C576" s="17"/>
      <c r="D576" s="18"/>
      <c r="E576" s="17"/>
      <c r="F576" s="25" t="str">
        <f t="shared" si="8"/>
        <v/>
      </c>
      <c r="G576" s="26" t="str">
        <f>IF($B576="","",IFERROR(INDEX(Budget!$B$4:$B$53,MATCH($B576,Budget!$A$4:$A$53,0)),"Unplanned"))</f>
        <v/>
      </c>
    </row>
    <row r="577" spans="1:7" x14ac:dyDescent="0.3">
      <c r="A577" s="24"/>
      <c r="B577" s="17"/>
      <c r="C577" s="17"/>
      <c r="D577" s="18"/>
      <c r="E577" s="17"/>
      <c r="F577" s="25" t="str">
        <f t="shared" si="8"/>
        <v/>
      </c>
      <c r="G577" s="26" t="str">
        <f>IF($B577="","",IFERROR(INDEX(Budget!$B$4:$B$53,MATCH($B577,Budget!$A$4:$A$53,0)),"Unplanned"))</f>
        <v/>
      </c>
    </row>
    <row r="578" spans="1:7" x14ac:dyDescent="0.3">
      <c r="A578" s="24"/>
      <c r="B578" s="17"/>
      <c r="C578" s="17"/>
      <c r="D578" s="18"/>
      <c r="E578" s="17"/>
      <c r="F578" s="25" t="str">
        <f t="shared" si="8"/>
        <v/>
      </c>
      <c r="G578" s="26" t="str">
        <f>IF($B578="","",IFERROR(INDEX(Budget!$B$4:$B$53,MATCH($B578,Budget!$A$4:$A$53,0)),"Unplanned"))</f>
        <v/>
      </c>
    </row>
    <row r="579" spans="1:7" x14ac:dyDescent="0.3">
      <c r="A579" s="24"/>
      <c r="B579" s="17"/>
      <c r="C579" s="17"/>
      <c r="D579" s="18"/>
      <c r="E579" s="17"/>
      <c r="F579" s="25" t="str">
        <f t="shared" si="8"/>
        <v/>
      </c>
      <c r="G579" s="26" t="str">
        <f>IF($B579="","",IFERROR(INDEX(Budget!$B$4:$B$53,MATCH($B579,Budget!$A$4:$A$53,0)),"Unplanned"))</f>
        <v/>
      </c>
    </row>
    <row r="580" spans="1:7" x14ac:dyDescent="0.3">
      <c r="A580" s="24"/>
      <c r="B580" s="17"/>
      <c r="C580" s="17"/>
      <c r="D580" s="18"/>
      <c r="E580" s="17"/>
      <c r="F580" s="25" t="str">
        <f t="shared" ref="F580:F643" si="9">IF($A580="","",DATE(YEAR($A580),MONTH($A580),1))</f>
        <v/>
      </c>
      <c r="G580" s="26" t="str">
        <f>IF($B580="","",IFERROR(INDEX(Budget!$B$4:$B$53,MATCH($B580,Budget!$A$4:$A$53,0)),"Unplanned"))</f>
        <v/>
      </c>
    </row>
    <row r="581" spans="1:7" x14ac:dyDescent="0.3">
      <c r="A581" s="24"/>
      <c r="B581" s="17"/>
      <c r="C581" s="17"/>
      <c r="D581" s="18"/>
      <c r="E581" s="17"/>
      <c r="F581" s="25" t="str">
        <f t="shared" si="9"/>
        <v/>
      </c>
      <c r="G581" s="26" t="str">
        <f>IF($B581="","",IFERROR(INDEX(Budget!$B$4:$B$53,MATCH($B581,Budget!$A$4:$A$53,0)),"Unplanned"))</f>
        <v/>
      </c>
    </row>
    <row r="582" spans="1:7" x14ac:dyDescent="0.3">
      <c r="A582" s="24"/>
      <c r="B582" s="17"/>
      <c r="C582" s="17"/>
      <c r="D582" s="18"/>
      <c r="E582" s="17"/>
      <c r="F582" s="25" t="str">
        <f t="shared" si="9"/>
        <v/>
      </c>
      <c r="G582" s="26" t="str">
        <f>IF($B582="","",IFERROR(INDEX(Budget!$B$4:$B$53,MATCH($B582,Budget!$A$4:$A$53,0)),"Unplanned"))</f>
        <v/>
      </c>
    </row>
    <row r="583" spans="1:7" x14ac:dyDescent="0.3">
      <c r="A583" s="24"/>
      <c r="B583" s="17"/>
      <c r="C583" s="17"/>
      <c r="D583" s="18"/>
      <c r="E583" s="17"/>
      <c r="F583" s="25" t="str">
        <f t="shared" si="9"/>
        <v/>
      </c>
      <c r="G583" s="26" t="str">
        <f>IF($B583="","",IFERROR(INDEX(Budget!$B$4:$B$53,MATCH($B583,Budget!$A$4:$A$53,0)),"Unplanned"))</f>
        <v/>
      </c>
    </row>
    <row r="584" spans="1:7" x14ac:dyDescent="0.3">
      <c r="A584" s="24"/>
      <c r="B584" s="17"/>
      <c r="C584" s="17"/>
      <c r="D584" s="18"/>
      <c r="E584" s="17"/>
      <c r="F584" s="25" t="str">
        <f t="shared" si="9"/>
        <v/>
      </c>
      <c r="G584" s="26" t="str">
        <f>IF($B584="","",IFERROR(INDEX(Budget!$B$4:$B$53,MATCH($B584,Budget!$A$4:$A$53,0)),"Unplanned"))</f>
        <v/>
      </c>
    </row>
    <row r="585" spans="1:7" x14ac:dyDescent="0.3">
      <c r="A585" s="24"/>
      <c r="B585" s="17"/>
      <c r="C585" s="17"/>
      <c r="D585" s="18"/>
      <c r="E585" s="17"/>
      <c r="F585" s="25" t="str">
        <f t="shared" si="9"/>
        <v/>
      </c>
      <c r="G585" s="26" t="str">
        <f>IF($B585="","",IFERROR(INDEX(Budget!$B$4:$B$53,MATCH($B585,Budget!$A$4:$A$53,0)),"Unplanned"))</f>
        <v/>
      </c>
    </row>
    <row r="586" spans="1:7" x14ac:dyDescent="0.3">
      <c r="A586" s="24"/>
      <c r="B586" s="17"/>
      <c r="C586" s="17"/>
      <c r="D586" s="18"/>
      <c r="E586" s="17"/>
      <c r="F586" s="25" t="str">
        <f t="shared" si="9"/>
        <v/>
      </c>
      <c r="G586" s="26" t="str">
        <f>IF($B586="","",IFERROR(INDEX(Budget!$B$4:$B$53,MATCH($B586,Budget!$A$4:$A$53,0)),"Unplanned"))</f>
        <v/>
      </c>
    </row>
    <row r="587" spans="1:7" x14ac:dyDescent="0.3">
      <c r="A587" s="24"/>
      <c r="B587" s="17"/>
      <c r="C587" s="17"/>
      <c r="D587" s="18"/>
      <c r="E587" s="17"/>
      <c r="F587" s="25" t="str">
        <f t="shared" si="9"/>
        <v/>
      </c>
      <c r="G587" s="26" t="str">
        <f>IF($B587="","",IFERROR(INDEX(Budget!$B$4:$B$53,MATCH($B587,Budget!$A$4:$A$53,0)),"Unplanned"))</f>
        <v/>
      </c>
    </row>
    <row r="588" spans="1:7" x14ac:dyDescent="0.3">
      <c r="A588" s="24"/>
      <c r="B588" s="17"/>
      <c r="C588" s="17"/>
      <c r="D588" s="18"/>
      <c r="E588" s="17"/>
      <c r="F588" s="25" t="str">
        <f t="shared" si="9"/>
        <v/>
      </c>
      <c r="G588" s="26" t="str">
        <f>IF($B588="","",IFERROR(INDEX(Budget!$B$4:$B$53,MATCH($B588,Budget!$A$4:$A$53,0)),"Unplanned"))</f>
        <v/>
      </c>
    </row>
    <row r="589" spans="1:7" x14ac:dyDescent="0.3">
      <c r="A589" s="24"/>
      <c r="B589" s="17"/>
      <c r="C589" s="17"/>
      <c r="D589" s="18"/>
      <c r="E589" s="17"/>
      <c r="F589" s="25" t="str">
        <f t="shared" si="9"/>
        <v/>
      </c>
      <c r="G589" s="26" t="str">
        <f>IF($B589="","",IFERROR(INDEX(Budget!$B$4:$B$53,MATCH($B589,Budget!$A$4:$A$53,0)),"Unplanned"))</f>
        <v/>
      </c>
    </row>
    <row r="590" spans="1:7" x14ac:dyDescent="0.3">
      <c r="A590" s="24"/>
      <c r="B590" s="17"/>
      <c r="C590" s="17"/>
      <c r="D590" s="18"/>
      <c r="E590" s="17"/>
      <c r="F590" s="25" t="str">
        <f t="shared" si="9"/>
        <v/>
      </c>
      <c r="G590" s="26" t="str">
        <f>IF($B590="","",IFERROR(INDEX(Budget!$B$4:$B$53,MATCH($B590,Budget!$A$4:$A$53,0)),"Unplanned"))</f>
        <v/>
      </c>
    </row>
    <row r="591" spans="1:7" x14ac:dyDescent="0.3">
      <c r="A591" s="24"/>
      <c r="B591" s="17"/>
      <c r="C591" s="17"/>
      <c r="D591" s="18"/>
      <c r="E591" s="17"/>
      <c r="F591" s="25" t="str">
        <f t="shared" si="9"/>
        <v/>
      </c>
      <c r="G591" s="26" t="str">
        <f>IF($B591="","",IFERROR(INDEX(Budget!$B$4:$B$53,MATCH($B591,Budget!$A$4:$A$53,0)),"Unplanned"))</f>
        <v/>
      </c>
    </row>
    <row r="592" spans="1:7" x14ac:dyDescent="0.3">
      <c r="A592" s="24"/>
      <c r="B592" s="17"/>
      <c r="C592" s="17"/>
      <c r="D592" s="18"/>
      <c r="E592" s="17"/>
      <c r="F592" s="25" t="str">
        <f t="shared" si="9"/>
        <v/>
      </c>
      <c r="G592" s="26" t="str">
        <f>IF($B592="","",IFERROR(INDEX(Budget!$B$4:$B$53,MATCH($B592,Budget!$A$4:$A$53,0)),"Unplanned"))</f>
        <v/>
      </c>
    </row>
    <row r="593" spans="1:7" x14ac:dyDescent="0.3">
      <c r="A593" s="24"/>
      <c r="B593" s="17"/>
      <c r="C593" s="17"/>
      <c r="D593" s="18"/>
      <c r="E593" s="17"/>
      <c r="F593" s="25" t="str">
        <f t="shared" si="9"/>
        <v/>
      </c>
      <c r="G593" s="26" t="str">
        <f>IF($B593="","",IFERROR(INDEX(Budget!$B$4:$B$53,MATCH($B593,Budget!$A$4:$A$53,0)),"Unplanned"))</f>
        <v/>
      </c>
    </row>
    <row r="594" spans="1:7" x14ac:dyDescent="0.3">
      <c r="A594" s="24"/>
      <c r="B594" s="17"/>
      <c r="C594" s="17"/>
      <c r="D594" s="18"/>
      <c r="E594" s="17"/>
      <c r="F594" s="25" t="str">
        <f t="shared" si="9"/>
        <v/>
      </c>
      <c r="G594" s="26" t="str">
        <f>IF($B594="","",IFERROR(INDEX(Budget!$B$4:$B$53,MATCH($B594,Budget!$A$4:$A$53,0)),"Unplanned"))</f>
        <v/>
      </c>
    </row>
    <row r="595" spans="1:7" x14ac:dyDescent="0.3">
      <c r="A595" s="24"/>
      <c r="B595" s="17"/>
      <c r="C595" s="17"/>
      <c r="D595" s="18"/>
      <c r="E595" s="17"/>
      <c r="F595" s="25" t="str">
        <f t="shared" si="9"/>
        <v/>
      </c>
      <c r="G595" s="26" t="str">
        <f>IF($B595="","",IFERROR(INDEX(Budget!$B$4:$B$53,MATCH($B595,Budget!$A$4:$A$53,0)),"Unplanned"))</f>
        <v/>
      </c>
    </row>
    <row r="596" spans="1:7" x14ac:dyDescent="0.3">
      <c r="A596" s="24"/>
      <c r="B596" s="17"/>
      <c r="C596" s="17"/>
      <c r="D596" s="18"/>
      <c r="E596" s="17"/>
      <c r="F596" s="25" t="str">
        <f t="shared" si="9"/>
        <v/>
      </c>
      <c r="G596" s="26" t="str">
        <f>IF($B596="","",IFERROR(INDEX(Budget!$B$4:$B$53,MATCH($B596,Budget!$A$4:$A$53,0)),"Unplanned"))</f>
        <v/>
      </c>
    </row>
    <row r="597" spans="1:7" x14ac:dyDescent="0.3">
      <c r="A597" s="24"/>
      <c r="B597" s="17"/>
      <c r="C597" s="17"/>
      <c r="D597" s="18"/>
      <c r="E597" s="17"/>
      <c r="F597" s="25" t="str">
        <f t="shared" si="9"/>
        <v/>
      </c>
      <c r="G597" s="26" t="str">
        <f>IF($B597="","",IFERROR(INDEX(Budget!$B$4:$B$53,MATCH($B597,Budget!$A$4:$A$53,0)),"Unplanned"))</f>
        <v/>
      </c>
    </row>
    <row r="598" spans="1:7" x14ac:dyDescent="0.3">
      <c r="A598" s="24"/>
      <c r="B598" s="17"/>
      <c r="C598" s="17"/>
      <c r="D598" s="18"/>
      <c r="E598" s="17"/>
      <c r="F598" s="25" t="str">
        <f t="shared" si="9"/>
        <v/>
      </c>
      <c r="G598" s="26" t="str">
        <f>IF($B598="","",IFERROR(INDEX(Budget!$B$4:$B$53,MATCH($B598,Budget!$A$4:$A$53,0)),"Unplanned"))</f>
        <v/>
      </c>
    </row>
    <row r="599" spans="1:7" x14ac:dyDescent="0.3">
      <c r="A599" s="24"/>
      <c r="B599" s="17"/>
      <c r="C599" s="17"/>
      <c r="D599" s="18"/>
      <c r="E599" s="17"/>
      <c r="F599" s="25" t="str">
        <f t="shared" si="9"/>
        <v/>
      </c>
      <c r="G599" s="26" t="str">
        <f>IF($B599="","",IFERROR(INDEX(Budget!$B$4:$B$53,MATCH($B599,Budget!$A$4:$A$53,0)),"Unplanned"))</f>
        <v/>
      </c>
    </row>
    <row r="600" spans="1:7" x14ac:dyDescent="0.3">
      <c r="A600" s="24"/>
      <c r="B600" s="17"/>
      <c r="C600" s="17"/>
      <c r="D600" s="18"/>
      <c r="E600" s="17"/>
      <c r="F600" s="25" t="str">
        <f t="shared" si="9"/>
        <v/>
      </c>
      <c r="G600" s="26" t="str">
        <f>IF($B600="","",IFERROR(INDEX(Budget!$B$4:$B$53,MATCH($B600,Budget!$A$4:$A$53,0)),"Unplanned"))</f>
        <v/>
      </c>
    </row>
    <row r="601" spans="1:7" x14ac:dyDescent="0.3">
      <c r="A601" s="24"/>
      <c r="B601" s="17"/>
      <c r="C601" s="17"/>
      <c r="D601" s="18"/>
      <c r="E601" s="17"/>
      <c r="F601" s="25" t="str">
        <f t="shared" si="9"/>
        <v/>
      </c>
      <c r="G601" s="26" t="str">
        <f>IF($B601="","",IFERROR(INDEX(Budget!$B$4:$B$53,MATCH($B601,Budget!$A$4:$A$53,0)),"Unplanned"))</f>
        <v/>
      </c>
    </row>
    <row r="602" spans="1:7" x14ac:dyDescent="0.3">
      <c r="A602" s="24"/>
      <c r="B602" s="17"/>
      <c r="C602" s="17"/>
      <c r="D602" s="18"/>
      <c r="E602" s="17"/>
      <c r="F602" s="25" t="str">
        <f t="shared" si="9"/>
        <v/>
      </c>
      <c r="G602" s="26" t="str">
        <f>IF($B602="","",IFERROR(INDEX(Budget!$B$4:$B$53,MATCH($B602,Budget!$A$4:$A$53,0)),"Unplanned"))</f>
        <v/>
      </c>
    </row>
    <row r="603" spans="1:7" x14ac:dyDescent="0.3">
      <c r="A603" s="24"/>
      <c r="B603" s="17"/>
      <c r="C603" s="17"/>
      <c r="D603" s="18"/>
      <c r="E603" s="17"/>
      <c r="F603" s="25" t="str">
        <f t="shared" si="9"/>
        <v/>
      </c>
      <c r="G603" s="26" t="str">
        <f>IF($B603="","",IFERROR(INDEX(Budget!$B$4:$B$53,MATCH($B603,Budget!$A$4:$A$53,0)),"Unplanned"))</f>
        <v/>
      </c>
    </row>
    <row r="604" spans="1:7" x14ac:dyDescent="0.3">
      <c r="A604" s="24"/>
      <c r="B604" s="17"/>
      <c r="C604" s="17"/>
      <c r="D604" s="18"/>
      <c r="E604" s="17"/>
      <c r="F604" s="25" t="str">
        <f t="shared" si="9"/>
        <v/>
      </c>
      <c r="G604" s="26" t="str">
        <f>IF($B604="","",IFERROR(INDEX(Budget!$B$4:$B$53,MATCH($B604,Budget!$A$4:$A$53,0)),"Unplanned"))</f>
        <v/>
      </c>
    </row>
    <row r="605" spans="1:7" x14ac:dyDescent="0.3">
      <c r="A605" s="24"/>
      <c r="B605" s="17"/>
      <c r="C605" s="17"/>
      <c r="D605" s="18"/>
      <c r="E605" s="17"/>
      <c r="F605" s="25" t="str">
        <f t="shared" si="9"/>
        <v/>
      </c>
      <c r="G605" s="26" t="str">
        <f>IF($B605="","",IFERROR(INDEX(Budget!$B$4:$B$53,MATCH($B605,Budget!$A$4:$A$53,0)),"Unplanned"))</f>
        <v/>
      </c>
    </row>
    <row r="606" spans="1:7" x14ac:dyDescent="0.3">
      <c r="A606" s="24"/>
      <c r="B606" s="17"/>
      <c r="C606" s="17"/>
      <c r="D606" s="18"/>
      <c r="E606" s="17"/>
      <c r="F606" s="25" t="str">
        <f t="shared" si="9"/>
        <v/>
      </c>
      <c r="G606" s="26" t="str">
        <f>IF($B606="","",IFERROR(INDEX(Budget!$B$4:$B$53,MATCH($B606,Budget!$A$4:$A$53,0)),"Unplanned"))</f>
        <v/>
      </c>
    </row>
    <row r="607" spans="1:7" x14ac:dyDescent="0.3">
      <c r="A607" s="24"/>
      <c r="B607" s="17"/>
      <c r="C607" s="17"/>
      <c r="D607" s="18"/>
      <c r="E607" s="17"/>
      <c r="F607" s="25" t="str">
        <f t="shared" si="9"/>
        <v/>
      </c>
      <c r="G607" s="26" t="str">
        <f>IF($B607="","",IFERROR(INDEX(Budget!$B$4:$B$53,MATCH($B607,Budget!$A$4:$A$53,0)),"Unplanned"))</f>
        <v/>
      </c>
    </row>
    <row r="608" spans="1:7" x14ac:dyDescent="0.3">
      <c r="A608" s="24"/>
      <c r="B608" s="17"/>
      <c r="C608" s="17"/>
      <c r="D608" s="18"/>
      <c r="E608" s="17"/>
      <c r="F608" s="25" t="str">
        <f t="shared" si="9"/>
        <v/>
      </c>
      <c r="G608" s="26" t="str">
        <f>IF($B608="","",IFERROR(INDEX(Budget!$B$4:$B$53,MATCH($B608,Budget!$A$4:$A$53,0)),"Unplanned"))</f>
        <v/>
      </c>
    </row>
    <row r="609" spans="1:7" x14ac:dyDescent="0.3">
      <c r="A609" s="24"/>
      <c r="B609" s="17"/>
      <c r="C609" s="17"/>
      <c r="D609" s="18"/>
      <c r="E609" s="17"/>
      <c r="F609" s="25" t="str">
        <f t="shared" si="9"/>
        <v/>
      </c>
      <c r="G609" s="26" t="str">
        <f>IF($B609="","",IFERROR(INDEX(Budget!$B$4:$B$53,MATCH($B609,Budget!$A$4:$A$53,0)),"Unplanned"))</f>
        <v/>
      </c>
    </row>
    <row r="610" spans="1:7" x14ac:dyDescent="0.3">
      <c r="A610" s="24"/>
      <c r="B610" s="17"/>
      <c r="C610" s="17"/>
      <c r="D610" s="18"/>
      <c r="E610" s="17"/>
      <c r="F610" s="25" t="str">
        <f t="shared" si="9"/>
        <v/>
      </c>
      <c r="G610" s="26" t="str">
        <f>IF($B610="","",IFERROR(INDEX(Budget!$B$4:$B$53,MATCH($B610,Budget!$A$4:$A$53,0)),"Unplanned"))</f>
        <v/>
      </c>
    </row>
    <row r="611" spans="1:7" x14ac:dyDescent="0.3">
      <c r="A611" s="24"/>
      <c r="B611" s="17"/>
      <c r="C611" s="17"/>
      <c r="D611" s="18"/>
      <c r="E611" s="17"/>
      <c r="F611" s="25" t="str">
        <f t="shared" si="9"/>
        <v/>
      </c>
      <c r="G611" s="26" t="str">
        <f>IF($B611="","",IFERROR(INDEX(Budget!$B$4:$B$53,MATCH($B611,Budget!$A$4:$A$53,0)),"Unplanned"))</f>
        <v/>
      </c>
    </row>
    <row r="612" spans="1:7" x14ac:dyDescent="0.3">
      <c r="A612" s="24"/>
      <c r="B612" s="17"/>
      <c r="C612" s="17"/>
      <c r="D612" s="18"/>
      <c r="E612" s="17"/>
      <c r="F612" s="25" t="str">
        <f t="shared" si="9"/>
        <v/>
      </c>
      <c r="G612" s="26" t="str">
        <f>IF($B612="","",IFERROR(INDEX(Budget!$B$4:$B$53,MATCH($B612,Budget!$A$4:$A$53,0)),"Unplanned"))</f>
        <v/>
      </c>
    </row>
    <row r="613" spans="1:7" x14ac:dyDescent="0.3">
      <c r="A613" s="24"/>
      <c r="B613" s="17"/>
      <c r="C613" s="17"/>
      <c r="D613" s="18"/>
      <c r="E613" s="17"/>
      <c r="F613" s="25" t="str">
        <f t="shared" si="9"/>
        <v/>
      </c>
      <c r="G613" s="26" t="str">
        <f>IF($B613="","",IFERROR(INDEX(Budget!$B$4:$B$53,MATCH($B613,Budget!$A$4:$A$53,0)),"Unplanned"))</f>
        <v/>
      </c>
    </row>
    <row r="614" spans="1:7" x14ac:dyDescent="0.3">
      <c r="A614" s="24"/>
      <c r="B614" s="17"/>
      <c r="C614" s="17"/>
      <c r="D614" s="18"/>
      <c r="E614" s="17"/>
      <c r="F614" s="25" t="str">
        <f t="shared" si="9"/>
        <v/>
      </c>
      <c r="G614" s="26" t="str">
        <f>IF($B614="","",IFERROR(INDEX(Budget!$B$4:$B$53,MATCH($B614,Budget!$A$4:$A$53,0)),"Unplanned"))</f>
        <v/>
      </c>
    </row>
    <row r="615" spans="1:7" x14ac:dyDescent="0.3">
      <c r="A615" s="24"/>
      <c r="B615" s="17"/>
      <c r="C615" s="17"/>
      <c r="D615" s="18"/>
      <c r="E615" s="17"/>
      <c r="F615" s="25" t="str">
        <f t="shared" si="9"/>
        <v/>
      </c>
      <c r="G615" s="26" t="str">
        <f>IF($B615="","",IFERROR(INDEX(Budget!$B$4:$B$53,MATCH($B615,Budget!$A$4:$A$53,0)),"Unplanned"))</f>
        <v/>
      </c>
    </row>
    <row r="616" spans="1:7" x14ac:dyDescent="0.3">
      <c r="A616" s="24"/>
      <c r="B616" s="17"/>
      <c r="C616" s="17"/>
      <c r="D616" s="18"/>
      <c r="E616" s="17"/>
      <c r="F616" s="25" t="str">
        <f t="shared" si="9"/>
        <v/>
      </c>
      <c r="G616" s="26" t="str">
        <f>IF($B616="","",IFERROR(INDEX(Budget!$B$4:$B$53,MATCH($B616,Budget!$A$4:$A$53,0)),"Unplanned"))</f>
        <v/>
      </c>
    </row>
    <row r="617" spans="1:7" x14ac:dyDescent="0.3">
      <c r="A617" s="24"/>
      <c r="B617" s="17"/>
      <c r="C617" s="17"/>
      <c r="D617" s="18"/>
      <c r="E617" s="17"/>
      <c r="F617" s="25" t="str">
        <f t="shared" si="9"/>
        <v/>
      </c>
      <c r="G617" s="26" t="str">
        <f>IF($B617="","",IFERROR(INDEX(Budget!$B$4:$B$53,MATCH($B617,Budget!$A$4:$A$53,0)),"Unplanned"))</f>
        <v/>
      </c>
    </row>
    <row r="618" spans="1:7" x14ac:dyDescent="0.3">
      <c r="A618" s="24"/>
      <c r="B618" s="17"/>
      <c r="C618" s="17"/>
      <c r="D618" s="18"/>
      <c r="E618" s="17"/>
      <c r="F618" s="25" t="str">
        <f t="shared" si="9"/>
        <v/>
      </c>
      <c r="G618" s="26" t="str">
        <f>IF($B618="","",IFERROR(INDEX(Budget!$B$4:$B$53,MATCH($B618,Budget!$A$4:$A$53,0)),"Unplanned"))</f>
        <v/>
      </c>
    </row>
    <row r="619" spans="1:7" x14ac:dyDescent="0.3">
      <c r="A619" s="24"/>
      <c r="B619" s="17"/>
      <c r="C619" s="17"/>
      <c r="D619" s="18"/>
      <c r="E619" s="17"/>
      <c r="F619" s="25" t="str">
        <f t="shared" si="9"/>
        <v/>
      </c>
      <c r="G619" s="26" t="str">
        <f>IF($B619="","",IFERROR(INDEX(Budget!$B$4:$B$53,MATCH($B619,Budget!$A$4:$A$53,0)),"Unplanned"))</f>
        <v/>
      </c>
    </row>
    <row r="620" spans="1:7" x14ac:dyDescent="0.3">
      <c r="A620" s="24"/>
      <c r="B620" s="17"/>
      <c r="C620" s="17"/>
      <c r="D620" s="18"/>
      <c r="E620" s="17"/>
      <c r="F620" s="25" t="str">
        <f t="shared" si="9"/>
        <v/>
      </c>
      <c r="G620" s="26" t="str">
        <f>IF($B620="","",IFERROR(INDEX(Budget!$B$4:$B$53,MATCH($B620,Budget!$A$4:$A$53,0)),"Unplanned"))</f>
        <v/>
      </c>
    </row>
    <row r="621" spans="1:7" x14ac:dyDescent="0.3">
      <c r="A621" s="24"/>
      <c r="B621" s="17"/>
      <c r="C621" s="17"/>
      <c r="D621" s="18"/>
      <c r="E621" s="17"/>
      <c r="F621" s="25" t="str">
        <f t="shared" si="9"/>
        <v/>
      </c>
      <c r="G621" s="26" t="str">
        <f>IF($B621="","",IFERROR(INDEX(Budget!$B$4:$B$53,MATCH($B621,Budget!$A$4:$A$53,0)),"Unplanned"))</f>
        <v/>
      </c>
    </row>
    <row r="622" spans="1:7" x14ac:dyDescent="0.3">
      <c r="A622" s="24"/>
      <c r="B622" s="17"/>
      <c r="C622" s="17"/>
      <c r="D622" s="18"/>
      <c r="E622" s="17"/>
      <c r="F622" s="25" t="str">
        <f t="shared" si="9"/>
        <v/>
      </c>
      <c r="G622" s="26" t="str">
        <f>IF($B622="","",IFERROR(INDEX(Budget!$B$4:$B$53,MATCH($B622,Budget!$A$4:$A$53,0)),"Unplanned"))</f>
        <v/>
      </c>
    </row>
    <row r="623" spans="1:7" x14ac:dyDescent="0.3">
      <c r="A623" s="24"/>
      <c r="B623" s="17"/>
      <c r="C623" s="17"/>
      <c r="D623" s="18"/>
      <c r="E623" s="17"/>
      <c r="F623" s="25" t="str">
        <f t="shared" si="9"/>
        <v/>
      </c>
      <c r="G623" s="26" t="str">
        <f>IF($B623="","",IFERROR(INDEX(Budget!$B$4:$B$53,MATCH($B623,Budget!$A$4:$A$53,0)),"Unplanned"))</f>
        <v/>
      </c>
    </row>
    <row r="624" spans="1:7" x14ac:dyDescent="0.3">
      <c r="A624" s="24"/>
      <c r="B624" s="17"/>
      <c r="C624" s="17"/>
      <c r="D624" s="18"/>
      <c r="E624" s="17"/>
      <c r="F624" s="25" t="str">
        <f t="shared" si="9"/>
        <v/>
      </c>
      <c r="G624" s="26" t="str">
        <f>IF($B624="","",IFERROR(INDEX(Budget!$B$4:$B$53,MATCH($B624,Budget!$A$4:$A$53,0)),"Unplanned"))</f>
        <v/>
      </c>
    </row>
    <row r="625" spans="1:7" x14ac:dyDescent="0.3">
      <c r="A625" s="24"/>
      <c r="B625" s="17"/>
      <c r="C625" s="17"/>
      <c r="D625" s="18"/>
      <c r="E625" s="17"/>
      <c r="F625" s="25" t="str">
        <f t="shared" si="9"/>
        <v/>
      </c>
      <c r="G625" s="26" t="str">
        <f>IF($B625="","",IFERROR(INDEX(Budget!$B$4:$B$53,MATCH($B625,Budget!$A$4:$A$53,0)),"Unplanned"))</f>
        <v/>
      </c>
    </row>
    <row r="626" spans="1:7" x14ac:dyDescent="0.3">
      <c r="A626" s="24"/>
      <c r="B626" s="17"/>
      <c r="C626" s="17"/>
      <c r="D626" s="18"/>
      <c r="E626" s="17"/>
      <c r="F626" s="25" t="str">
        <f t="shared" si="9"/>
        <v/>
      </c>
      <c r="G626" s="26" t="str">
        <f>IF($B626="","",IFERROR(INDEX(Budget!$B$4:$B$53,MATCH($B626,Budget!$A$4:$A$53,0)),"Unplanned"))</f>
        <v/>
      </c>
    </row>
    <row r="627" spans="1:7" x14ac:dyDescent="0.3">
      <c r="A627" s="24"/>
      <c r="B627" s="17"/>
      <c r="C627" s="17"/>
      <c r="D627" s="18"/>
      <c r="E627" s="17"/>
      <c r="F627" s="25" t="str">
        <f t="shared" si="9"/>
        <v/>
      </c>
      <c r="G627" s="26" t="str">
        <f>IF($B627="","",IFERROR(INDEX(Budget!$B$4:$B$53,MATCH($B627,Budget!$A$4:$A$53,0)),"Unplanned"))</f>
        <v/>
      </c>
    </row>
    <row r="628" spans="1:7" x14ac:dyDescent="0.3">
      <c r="A628" s="24"/>
      <c r="B628" s="17"/>
      <c r="C628" s="17"/>
      <c r="D628" s="18"/>
      <c r="E628" s="17"/>
      <c r="F628" s="25" t="str">
        <f t="shared" si="9"/>
        <v/>
      </c>
      <c r="G628" s="26" t="str">
        <f>IF($B628="","",IFERROR(INDEX(Budget!$B$4:$B$53,MATCH($B628,Budget!$A$4:$A$53,0)),"Unplanned"))</f>
        <v/>
      </c>
    </row>
    <row r="629" spans="1:7" x14ac:dyDescent="0.3">
      <c r="A629" s="24"/>
      <c r="B629" s="17"/>
      <c r="C629" s="17"/>
      <c r="D629" s="18"/>
      <c r="E629" s="17"/>
      <c r="F629" s="25" t="str">
        <f t="shared" si="9"/>
        <v/>
      </c>
      <c r="G629" s="26" t="str">
        <f>IF($B629="","",IFERROR(INDEX(Budget!$B$4:$B$53,MATCH($B629,Budget!$A$4:$A$53,0)),"Unplanned"))</f>
        <v/>
      </c>
    </row>
    <row r="630" spans="1:7" x14ac:dyDescent="0.3">
      <c r="A630" s="24"/>
      <c r="B630" s="17"/>
      <c r="C630" s="17"/>
      <c r="D630" s="18"/>
      <c r="E630" s="17"/>
      <c r="F630" s="25" t="str">
        <f t="shared" si="9"/>
        <v/>
      </c>
      <c r="G630" s="26" t="str">
        <f>IF($B630="","",IFERROR(INDEX(Budget!$B$4:$B$53,MATCH($B630,Budget!$A$4:$A$53,0)),"Unplanned"))</f>
        <v/>
      </c>
    </row>
    <row r="631" spans="1:7" x14ac:dyDescent="0.3">
      <c r="A631" s="24"/>
      <c r="B631" s="17"/>
      <c r="C631" s="17"/>
      <c r="D631" s="18"/>
      <c r="E631" s="17"/>
      <c r="F631" s="25" t="str">
        <f t="shared" si="9"/>
        <v/>
      </c>
      <c r="G631" s="26" t="str">
        <f>IF($B631="","",IFERROR(INDEX(Budget!$B$4:$B$53,MATCH($B631,Budget!$A$4:$A$53,0)),"Unplanned"))</f>
        <v/>
      </c>
    </row>
    <row r="632" spans="1:7" x14ac:dyDescent="0.3">
      <c r="A632" s="24"/>
      <c r="B632" s="17"/>
      <c r="C632" s="17"/>
      <c r="D632" s="18"/>
      <c r="E632" s="17"/>
      <c r="F632" s="25" t="str">
        <f t="shared" si="9"/>
        <v/>
      </c>
      <c r="G632" s="26" t="str">
        <f>IF($B632="","",IFERROR(INDEX(Budget!$B$4:$B$53,MATCH($B632,Budget!$A$4:$A$53,0)),"Unplanned"))</f>
        <v/>
      </c>
    </row>
    <row r="633" spans="1:7" x14ac:dyDescent="0.3">
      <c r="A633" s="24"/>
      <c r="B633" s="17"/>
      <c r="C633" s="17"/>
      <c r="D633" s="18"/>
      <c r="E633" s="17"/>
      <c r="F633" s="25" t="str">
        <f t="shared" si="9"/>
        <v/>
      </c>
      <c r="G633" s="26" t="str">
        <f>IF($B633="","",IFERROR(INDEX(Budget!$B$4:$B$53,MATCH($B633,Budget!$A$4:$A$53,0)),"Unplanned"))</f>
        <v/>
      </c>
    </row>
    <row r="634" spans="1:7" x14ac:dyDescent="0.3">
      <c r="A634" s="24"/>
      <c r="B634" s="17"/>
      <c r="C634" s="17"/>
      <c r="D634" s="18"/>
      <c r="E634" s="17"/>
      <c r="F634" s="25" t="str">
        <f t="shared" si="9"/>
        <v/>
      </c>
      <c r="G634" s="26" t="str">
        <f>IF($B634="","",IFERROR(INDEX(Budget!$B$4:$B$53,MATCH($B634,Budget!$A$4:$A$53,0)),"Unplanned"))</f>
        <v/>
      </c>
    </row>
    <row r="635" spans="1:7" x14ac:dyDescent="0.3">
      <c r="A635" s="24"/>
      <c r="B635" s="17"/>
      <c r="C635" s="17"/>
      <c r="D635" s="18"/>
      <c r="E635" s="17"/>
      <c r="F635" s="25" t="str">
        <f t="shared" si="9"/>
        <v/>
      </c>
      <c r="G635" s="26" t="str">
        <f>IF($B635="","",IFERROR(INDEX(Budget!$B$4:$B$53,MATCH($B635,Budget!$A$4:$A$53,0)),"Unplanned"))</f>
        <v/>
      </c>
    </row>
    <row r="636" spans="1:7" x14ac:dyDescent="0.3">
      <c r="A636" s="24"/>
      <c r="B636" s="17"/>
      <c r="C636" s="17"/>
      <c r="D636" s="18"/>
      <c r="E636" s="17"/>
      <c r="F636" s="25" t="str">
        <f t="shared" si="9"/>
        <v/>
      </c>
      <c r="G636" s="26" t="str">
        <f>IF($B636="","",IFERROR(INDEX(Budget!$B$4:$B$53,MATCH($B636,Budget!$A$4:$A$53,0)),"Unplanned"))</f>
        <v/>
      </c>
    </row>
    <row r="637" spans="1:7" x14ac:dyDescent="0.3">
      <c r="A637" s="24"/>
      <c r="B637" s="17"/>
      <c r="C637" s="17"/>
      <c r="D637" s="18"/>
      <c r="E637" s="17"/>
      <c r="F637" s="25" t="str">
        <f t="shared" si="9"/>
        <v/>
      </c>
      <c r="G637" s="26" t="str">
        <f>IF($B637="","",IFERROR(INDEX(Budget!$B$4:$B$53,MATCH($B637,Budget!$A$4:$A$53,0)),"Unplanned"))</f>
        <v/>
      </c>
    </row>
    <row r="638" spans="1:7" x14ac:dyDescent="0.3">
      <c r="A638" s="24"/>
      <c r="B638" s="17"/>
      <c r="C638" s="17"/>
      <c r="D638" s="18"/>
      <c r="E638" s="17"/>
      <c r="F638" s="25" t="str">
        <f t="shared" si="9"/>
        <v/>
      </c>
      <c r="G638" s="26" t="str">
        <f>IF($B638="","",IFERROR(INDEX(Budget!$B$4:$B$53,MATCH($B638,Budget!$A$4:$A$53,0)),"Unplanned"))</f>
        <v/>
      </c>
    </row>
    <row r="639" spans="1:7" x14ac:dyDescent="0.3">
      <c r="A639" s="24"/>
      <c r="B639" s="17"/>
      <c r="C639" s="17"/>
      <c r="D639" s="18"/>
      <c r="E639" s="17"/>
      <c r="F639" s="25" t="str">
        <f t="shared" si="9"/>
        <v/>
      </c>
      <c r="G639" s="26" t="str">
        <f>IF($B639="","",IFERROR(INDEX(Budget!$B$4:$B$53,MATCH($B639,Budget!$A$4:$A$53,0)),"Unplanned"))</f>
        <v/>
      </c>
    </row>
    <row r="640" spans="1:7" x14ac:dyDescent="0.3">
      <c r="A640" s="24"/>
      <c r="B640" s="17"/>
      <c r="C640" s="17"/>
      <c r="D640" s="18"/>
      <c r="E640" s="17"/>
      <c r="F640" s="25" t="str">
        <f t="shared" si="9"/>
        <v/>
      </c>
      <c r="G640" s="26" t="str">
        <f>IF($B640="","",IFERROR(INDEX(Budget!$B$4:$B$53,MATCH($B640,Budget!$A$4:$A$53,0)),"Unplanned"))</f>
        <v/>
      </c>
    </row>
    <row r="641" spans="1:7" x14ac:dyDescent="0.3">
      <c r="A641" s="24"/>
      <c r="B641" s="17"/>
      <c r="C641" s="17"/>
      <c r="D641" s="18"/>
      <c r="E641" s="17"/>
      <c r="F641" s="25" t="str">
        <f t="shared" si="9"/>
        <v/>
      </c>
      <c r="G641" s="26" t="str">
        <f>IF($B641="","",IFERROR(INDEX(Budget!$B$4:$B$53,MATCH($B641,Budget!$A$4:$A$53,0)),"Unplanned"))</f>
        <v/>
      </c>
    </row>
    <row r="642" spans="1:7" x14ac:dyDescent="0.3">
      <c r="A642" s="24"/>
      <c r="B642" s="17"/>
      <c r="C642" s="17"/>
      <c r="D642" s="18"/>
      <c r="E642" s="17"/>
      <c r="F642" s="25" t="str">
        <f t="shared" si="9"/>
        <v/>
      </c>
      <c r="G642" s="26" t="str">
        <f>IF($B642="","",IFERROR(INDEX(Budget!$B$4:$B$53,MATCH($B642,Budget!$A$4:$A$53,0)),"Unplanned"))</f>
        <v/>
      </c>
    </row>
    <row r="643" spans="1:7" x14ac:dyDescent="0.3">
      <c r="A643" s="24"/>
      <c r="B643" s="17"/>
      <c r="C643" s="17"/>
      <c r="D643" s="18"/>
      <c r="E643" s="17"/>
      <c r="F643" s="25" t="str">
        <f t="shared" si="9"/>
        <v/>
      </c>
      <c r="G643" s="26" t="str">
        <f>IF($B643="","",IFERROR(INDEX(Budget!$B$4:$B$53,MATCH($B643,Budget!$A$4:$A$53,0)),"Unplanned"))</f>
        <v/>
      </c>
    </row>
    <row r="644" spans="1:7" x14ac:dyDescent="0.3">
      <c r="A644" s="24"/>
      <c r="B644" s="17"/>
      <c r="C644" s="17"/>
      <c r="D644" s="18"/>
      <c r="E644" s="17"/>
      <c r="F644" s="25" t="str">
        <f t="shared" ref="F644:F707" si="10">IF($A644="","",DATE(YEAR($A644),MONTH($A644),1))</f>
        <v/>
      </c>
      <c r="G644" s="26" t="str">
        <f>IF($B644="","",IFERROR(INDEX(Budget!$B$4:$B$53,MATCH($B644,Budget!$A$4:$A$53,0)),"Unplanned"))</f>
        <v/>
      </c>
    </row>
    <row r="645" spans="1:7" x14ac:dyDescent="0.3">
      <c r="A645" s="24"/>
      <c r="B645" s="17"/>
      <c r="C645" s="17"/>
      <c r="D645" s="18"/>
      <c r="E645" s="17"/>
      <c r="F645" s="25" t="str">
        <f t="shared" si="10"/>
        <v/>
      </c>
      <c r="G645" s="26" t="str">
        <f>IF($B645="","",IFERROR(INDEX(Budget!$B$4:$B$53,MATCH($B645,Budget!$A$4:$A$53,0)),"Unplanned"))</f>
        <v/>
      </c>
    </row>
    <row r="646" spans="1:7" x14ac:dyDescent="0.3">
      <c r="A646" s="24"/>
      <c r="B646" s="17"/>
      <c r="C646" s="17"/>
      <c r="D646" s="18"/>
      <c r="E646" s="17"/>
      <c r="F646" s="25" t="str">
        <f t="shared" si="10"/>
        <v/>
      </c>
      <c r="G646" s="26" t="str">
        <f>IF($B646="","",IFERROR(INDEX(Budget!$B$4:$B$53,MATCH($B646,Budget!$A$4:$A$53,0)),"Unplanned"))</f>
        <v/>
      </c>
    </row>
    <row r="647" spans="1:7" x14ac:dyDescent="0.3">
      <c r="A647" s="24"/>
      <c r="B647" s="17"/>
      <c r="C647" s="17"/>
      <c r="D647" s="18"/>
      <c r="E647" s="17"/>
      <c r="F647" s="25" t="str">
        <f t="shared" si="10"/>
        <v/>
      </c>
      <c r="G647" s="26" t="str">
        <f>IF($B647="","",IFERROR(INDEX(Budget!$B$4:$B$53,MATCH($B647,Budget!$A$4:$A$53,0)),"Unplanned"))</f>
        <v/>
      </c>
    </row>
    <row r="648" spans="1:7" x14ac:dyDescent="0.3">
      <c r="A648" s="24"/>
      <c r="B648" s="17"/>
      <c r="C648" s="17"/>
      <c r="D648" s="18"/>
      <c r="E648" s="17"/>
      <c r="F648" s="25" t="str">
        <f t="shared" si="10"/>
        <v/>
      </c>
      <c r="G648" s="26" t="str">
        <f>IF($B648="","",IFERROR(INDEX(Budget!$B$4:$B$53,MATCH($B648,Budget!$A$4:$A$53,0)),"Unplanned"))</f>
        <v/>
      </c>
    </row>
    <row r="649" spans="1:7" x14ac:dyDescent="0.3">
      <c r="A649" s="24"/>
      <c r="B649" s="17"/>
      <c r="C649" s="17"/>
      <c r="D649" s="18"/>
      <c r="E649" s="17"/>
      <c r="F649" s="25" t="str">
        <f t="shared" si="10"/>
        <v/>
      </c>
      <c r="G649" s="26" t="str">
        <f>IF($B649="","",IFERROR(INDEX(Budget!$B$4:$B$53,MATCH($B649,Budget!$A$4:$A$53,0)),"Unplanned"))</f>
        <v/>
      </c>
    </row>
    <row r="650" spans="1:7" x14ac:dyDescent="0.3">
      <c r="A650" s="24"/>
      <c r="B650" s="17"/>
      <c r="C650" s="17"/>
      <c r="D650" s="18"/>
      <c r="E650" s="17"/>
      <c r="F650" s="25" t="str">
        <f t="shared" si="10"/>
        <v/>
      </c>
      <c r="G650" s="26" t="str">
        <f>IF($B650="","",IFERROR(INDEX(Budget!$B$4:$B$53,MATCH($B650,Budget!$A$4:$A$53,0)),"Unplanned"))</f>
        <v/>
      </c>
    </row>
    <row r="651" spans="1:7" x14ac:dyDescent="0.3">
      <c r="A651" s="24"/>
      <c r="B651" s="17"/>
      <c r="C651" s="17"/>
      <c r="D651" s="18"/>
      <c r="E651" s="17"/>
      <c r="F651" s="25" t="str">
        <f t="shared" si="10"/>
        <v/>
      </c>
      <c r="G651" s="26" t="str">
        <f>IF($B651="","",IFERROR(INDEX(Budget!$B$4:$B$53,MATCH($B651,Budget!$A$4:$A$53,0)),"Unplanned"))</f>
        <v/>
      </c>
    </row>
    <row r="652" spans="1:7" x14ac:dyDescent="0.3">
      <c r="A652" s="24"/>
      <c r="B652" s="17"/>
      <c r="C652" s="17"/>
      <c r="D652" s="18"/>
      <c r="E652" s="17"/>
      <c r="F652" s="25" t="str">
        <f t="shared" si="10"/>
        <v/>
      </c>
      <c r="G652" s="26" t="str">
        <f>IF($B652="","",IFERROR(INDEX(Budget!$B$4:$B$53,MATCH($B652,Budget!$A$4:$A$53,0)),"Unplanned"))</f>
        <v/>
      </c>
    </row>
    <row r="653" spans="1:7" x14ac:dyDescent="0.3">
      <c r="A653" s="24"/>
      <c r="B653" s="17"/>
      <c r="C653" s="17"/>
      <c r="D653" s="18"/>
      <c r="E653" s="17"/>
      <c r="F653" s="25" t="str">
        <f t="shared" si="10"/>
        <v/>
      </c>
      <c r="G653" s="26" t="str">
        <f>IF($B653="","",IFERROR(INDEX(Budget!$B$4:$B$53,MATCH($B653,Budget!$A$4:$A$53,0)),"Unplanned"))</f>
        <v/>
      </c>
    </row>
    <row r="654" spans="1:7" x14ac:dyDescent="0.3">
      <c r="A654" s="24"/>
      <c r="B654" s="17"/>
      <c r="C654" s="17"/>
      <c r="D654" s="18"/>
      <c r="E654" s="17"/>
      <c r="F654" s="25" t="str">
        <f t="shared" si="10"/>
        <v/>
      </c>
      <c r="G654" s="26" t="str">
        <f>IF($B654="","",IFERROR(INDEX(Budget!$B$4:$B$53,MATCH($B654,Budget!$A$4:$A$53,0)),"Unplanned"))</f>
        <v/>
      </c>
    </row>
    <row r="655" spans="1:7" x14ac:dyDescent="0.3">
      <c r="A655" s="24"/>
      <c r="B655" s="17"/>
      <c r="C655" s="17"/>
      <c r="D655" s="18"/>
      <c r="E655" s="17"/>
      <c r="F655" s="25" t="str">
        <f t="shared" si="10"/>
        <v/>
      </c>
      <c r="G655" s="26" t="str">
        <f>IF($B655="","",IFERROR(INDEX(Budget!$B$4:$B$53,MATCH($B655,Budget!$A$4:$A$53,0)),"Unplanned"))</f>
        <v/>
      </c>
    </row>
    <row r="656" spans="1:7" x14ac:dyDescent="0.3">
      <c r="A656" s="24"/>
      <c r="B656" s="17"/>
      <c r="C656" s="17"/>
      <c r="D656" s="18"/>
      <c r="E656" s="17"/>
      <c r="F656" s="25" t="str">
        <f t="shared" si="10"/>
        <v/>
      </c>
      <c r="G656" s="26" t="str">
        <f>IF($B656="","",IFERROR(INDEX(Budget!$B$4:$B$53,MATCH($B656,Budget!$A$4:$A$53,0)),"Unplanned"))</f>
        <v/>
      </c>
    </row>
    <row r="657" spans="1:7" x14ac:dyDescent="0.3">
      <c r="A657" s="24"/>
      <c r="B657" s="17"/>
      <c r="C657" s="17"/>
      <c r="D657" s="18"/>
      <c r="E657" s="17"/>
      <c r="F657" s="25" t="str">
        <f t="shared" si="10"/>
        <v/>
      </c>
      <c r="G657" s="26" t="str">
        <f>IF($B657="","",IFERROR(INDEX(Budget!$B$4:$B$53,MATCH($B657,Budget!$A$4:$A$53,0)),"Unplanned"))</f>
        <v/>
      </c>
    </row>
    <row r="658" spans="1:7" x14ac:dyDescent="0.3">
      <c r="A658" s="24"/>
      <c r="B658" s="17"/>
      <c r="C658" s="17"/>
      <c r="D658" s="18"/>
      <c r="E658" s="17"/>
      <c r="F658" s="25" t="str">
        <f t="shared" si="10"/>
        <v/>
      </c>
      <c r="G658" s="26" t="str">
        <f>IF($B658="","",IFERROR(INDEX(Budget!$B$4:$B$53,MATCH($B658,Budget!$A$4:$A$53,0)),"Unplanned"))</f>
        <v/>
      </c>
    </row>
    <row r="659" spans="1:7" x14ac:dyDescent="0.3">
      <c r="A659" s="24"/>
      <c r="B659" s="17"/>
      <c r="C659" s="17"/>
      <c r="D659" s="18"/>
      <c r="E659" s="17"/>
      <c r="F659" s="25" t="str">
        <f t="shared" si="10"/>
        <v/>
      </c>
      <c r="G659" s="26" t="str">
        <f>IF($B659="","",IFERROR(INDEX(Budget!$B$4:$B$53,MATCH($B659,Budget!$A$4:$A$53,0)),"Unplanned"))</f>
        <v/>
      </c>
    </row>
    <row r="660" spans="1:7" x14ac:dyDescent="0.3">
      <c r="A660" s="24"/>
      <c r="B660" s="17"/>
      <c r="C660" s="17"/>
      <c r="D660" s="18"/>
      <c r="E660" s="17"/>
      <c r="F660" s="25" t="str">
        <f t="shared" si="10"/>
        <v/>
      </c>
      <c r="G660" s="26" t="str">
        <f>IF($B660="","",IFERROR(INDEX(Budget!$B$4:$B$53,MATCH($B660,Budget!$A$4:$A$53,0)),"Unplanned"))</f>
        <v/>
      </c>
    </row>
    <row r="661" spans="1:7" x14ac:dyDescent="0.3">
      <c r="A661" s="24"/>
      <c r="B661" s="17"/>
      <c r="C661" s="17"/>
      <c r="D661" s="18"/>
      <c r="E661" s="17"/>
      <c r="F661" s="25" t="str">
        <f t="shared" si="10"/>
        <v/>
      </c>
      <c r="G661" s="26" t="str">
        <f>IF($B661="","",IFERROR(INDEX(Budget!$B$4:$B$53,MATCH($B661,Budget!$A$4:$A$53,0)),"Unplanned"))</f>
        <v/>
      </c>
    </row>
    <row r="662" spans="1:7" x14ac:dyDescent="0.3">
      <c r="A662" s="24"/>
      <c r="B662" s="17"/>
      <c r="C662" s="17"/>
      <c r="D662" s="18"/>
      <c r="E662" s="17"/>
      <c r="F662" s="25" t="str">
        <f t="shared" si="10"/>
        <v/>
      </c>
      <c r="G662" s="26" t="str">
        <f>IF($B662="","",IFERROR(INDEX(Budget!$B$4:$B$53,MATCH($B662,Budget!$A$4:$A$53,0)),"Unplanned"))</f>
        <v/>
      </c>
    </row>
    <row r="663" spans="1:7" x14ac:dyDescent="0.3">
      <c r="A663" s="24"/>
      <c r="B663" s="17"/>
      <c r="C663" s="17"/>
      <c r="D663" s="18"/>
      <c r="E663" s="17"/>
      <c r="F663" s="25" t="str">
        <f t="shared" si="10"/>
        <v/>
      </c>
      <c r="G663" s="26" t="str">
        <f>IF($B663="","",IFERROR(INDEX(Budget!$B$4:$B$53,MATCH($B663,Budget!$A$4:$A$53,0)),"Unplanned"))</f>
        <v/>
      </c>
    </row>
    <row r="664" spans="1:7" x14ac:dyDescent="0.3">
      <c r="A664" s="24"/>
      <c r="B664" s="17"/>
      <c r="C664" s="17"/>
      <c r="D664" s="18"/>
      <c r="E664" s="17"/>
      <c r="F664" s="25" t="str">
        <f t="shared" si="10"/>
        <v/>
      </c>
      <c r="G664" s="26" t="str">
        <f>IF($B664="","",IFERROR(INDEX(Budget!$B$4:$B$53,MATCH($B664,Budget!$A$4:$A$53,0)),"Unplanned"))</f>
        <v/>
      </c>
    </row>
    <row r="665" spans="1:7" x14ac:dyDescent="0.3">
      <c r="A665" s="24"/>
      <c r="B665" s="17"/>
      <c r="C665" s="17"/>
      <c r="D665" s="18"/>
      <c r="E665" s="17"/>
      <c r="F665" s="25" t="str">
        <f t="shared" si="10"/>
        <v/>
      </c>
      <c r="G665" s="26" t="str">
        <f>IF($B665="","",IFERROR(INDEX(Budget!$B$4:$B$53,MATCH($B665,Budget!$A$4:$A$53,0)),"Unplanned"))</f>
        <v/>
      </c>
    </row>
    <row r="666" spans="1:7" x14ac:dyDescent="0.3">
      <c r="A666" s="24"/>
      <c r="B666" s="17"/>
      <c r="C666" s="17"/>
      <c r="D666" s="18"/>
      <c r="E666" s="17"/>
      <c r="F666" s="25" t="str">
        <f t="shared" si="10"/>
        <v/>
      </c>
      <c r="G666" s="26" t="str">
        <f>IF($B666="","",IFERROR(INDEX(Budget!$B$4:$B$53,MATCH($B666,Budget!$A$4:$A$53,0)),"Unplanned"))</f>
        <v/>
      </c>
    </row>
    <row r="667" spans="1:7" x14ac:dyDescent="0.3">
      <c r="A667" s="24"/>
      <c r="B667" s="17"/>
      <c r="C667" s="17"/>
      <c r="D667" s="18"/>
      <c r="E667" s="17"/>
      <c r="F667" s="25" t="str">
        <f t="shared" si="10"/>
        <v/>
      </c>
      <c r="G667" s="26" t="str">
        <f>IF($B667="","",IFERROR(INDEX(Budget!$B$4:$B$53,MATCH($B667,Budget!$A$4:$A$53,0)),"Unplanned"))</f>
        <v/>
      </c>
    </row>
    <row r="668" spans="1:7" x14ac:dyDescent="0.3">
      <c r="A668" s="24"/>
      <c r="B668" s="17"/>
      <c r="C668" s="17"/>
      <c r="D668" s="18"/>
      <c r="E668" s="17"/>
      <c r="F668" s="25" t="str">
        <f t="shared" si="10"/>
        <v/>
      </c>
      <c r="G668" s="26" t="str">
        <f>IF($B668="","",IFERROR(INDEX(Budget!$B$4:$B$53,MATCH($B668,Budget!$A$4:$A$53,0)),"Unplanned"))</f>
        <v/>
      </c>
    </row>
    <row r="669" spans="1:7" x14ac:dyDescent="0.3">
      <c r="A669" s="24"/>
      <c r="B669" s="17"/>
      <c r="C669" s="17"/>
      <c r="D669" s="18"/>
      <c r="E669" s="17"/>
      <c r="F669" s="25" t="str">
        <f t="shared" si="10"/>
        <v/>
      </c>
      <c r="G669" s="26" t="str">
        <f>IF($B669="","",IFERROR(INDEX(Budget!$B$4:$B$53,MATCH($B669,Budget!$A$4:$A$53,0)),"Unplanned"))</f>
        <v/>
      </c>
    </row>
    <row r="670" spans="1:7" x14ac:dyDescent="0.3">
      <c r="A670" s="24"/>
      <c r="B670" s="17"/>
      <c r="C670" s="17"/>
      <c r="D670" s="18"/>
      <c r="E670" s="17"/>
      <c r="F670" s="25" t="str">
        <f t="shared" si="10"/>
        <v/>
      </c>
      <c r="G670" s="26" t="str">
        <f>IF($B670="","",IFERROR(INDEX(Budget!$B$4:$B$53,MATCH($B670,Budget!$A$4:$A$53,0)),"Unplanned"))</f>
        <v/>
      </c>
    </row>
    <row r="671" spans="1:7" x14ac:dyDescent="0.3">
      <c r="A671" s="24"/>
      <c r="B671" s="17"/>
      <c r="C671" s="17"/>
      <c r="D671" s="18"/>
      <c r="E671" s="17"/>
      <c r="F671" s="25" t="str">
        <f t="shared" si="10"/>
        <v/>
      </c>
      <c r="G671" s="26" t="str">
        <f>IF($B671="","",IFERROR(INDEX(Budget!$B$4:$B$53,MATCH($B671,Budget!$A$4:$A$53,0)),"Unplanned"))</f>
        <v/>
      </c>
    </row>
    <row r="672" spans="1:7" x14ac:dyDescent="0.3">
      <c r="A672" s="24"/>
      <c r="B672" s="17"/>
      <c r="C672" s="17"/>
      <c r="D672" s="18"/>
      <c r="E672" s="17"/>
      <c r="F672" s="25" t="str">
        <f t="shared" si="10"/>
        <v/>
      </c>
      <c r="G672" s="26" t="str">
        <f>IF($B672="","",IFERROR(INDEX(Budget!$B$4:$B$53,MATCH($B672,Budget!$A$4:$A$53,0)),"Unplanned"))</f>
        <v/>
      </c>
    </row>
    <row r="673" spans="1:7" x14ac:dyDescent="0.3">
      <c r="A673" s="24"/>
      <c r="B673" s="17"/>
      <c r="C673" s="17"/>
      <c r="D673" s="18"/>
      <c r="E673" s="17"/>
      <c r="F673" s="25" t="str">
        <f t="shared" si="10"/>
        <v/>
      </c>
      <c r="G673" s="26" t="str">
        <f>IF($B673="","",IFERROR(INDEX(Budget!$B$4:$B$53,MATCH($B673,Budget!$A$4:$A$53,0)),"Unplanned"))</f>
        <v/>
      </c>
    </row>
    <row r="674" spans="1:7" x14ac:dyDescent="0.3">
      <c r="A674" s="24"/>
      <c r="B674" s="17"/>
      <c r="C674" s="17"/>
      <c r="D674" s="18"/>
      <c r="E674" s="17"/>
      <c r="F674" s="25" t="str">
        <f t="shared" si="10"/>
        <v/>
      </c>
      <c r="G674" s="26" t="str">
        <f>IF($B674="","",IFERROR(INDEX(Budget!$B$4:$B$53,MATCH($B674,Budget!$A$4:$A$53,0)),"Unplanned"))</f>
        <v/>
      </c>
    </row>
    <row r="675" spans="1:7" x14ac:dyDescent="0.3">
      <c r="A675" s="24"/>
      <c r="B675" s="17"/>
      <c r="C675" s="17"/>
      <c r="D675" s="18"/>
      <c r="E675" s="17"/>
      <c r="F675" s="25" t="str">
        <f t="shared" si="10"/>
        <v/>
      </c>
      <c r="G675" s="26" t="str">
        <f>IF($B675="","",IFERROR(INDEX(Budget!$B$4:$B$53,MATCH($B675,Budget!$A$4:$A$53,0)),"Unplanned"))</f>
        <v/>
      </c>
    </row>
    <row r="676" spans="1:7" x14ac:dyDescent="0.3">
      <c r="A676" s="24"/>
      <c r="B676" s="17"/>
      <c r="C676" s="17"/>
      <c r="D676" s="18"/>
      <c r="E676" s="17"/>
      <c r="F676" s="25" t="str">
        <f t="shared" si="10"/>
        <v/>
      </c>
      <c r="G676" s="26" t="str">
        <f>IF($B676="","",IFERROR(INDEX(Budget!$B$4:$B$53,MATCH($B676,Budget!$A$4:$A$53,0)),"Unplanned"))</f>
        <v/>
      </c>
    </row>
    <row r="677" spans="1:7" x14ac:dyDescent="0.3">
      <c r="A677" s="24"/>
      <c r="B677" s="17"/>
      <c r="C677" s="17"/>
      <c r="D677" s="18"/>
      <c r="E677" s="17"/>
      <c r="F677" s="25" t="str">
        <f t="shared" si="10"/>
        <v/>
      </c>
      <c r="G677" s="26" t="str">
        <f>IF($B677="","",IFERROR(INDEX(Budget!$B$4:$B$53,MATCH($B677,Budget!$A$4:$A$53,0)),"Unplanned"))</f>
        <v/>
      </c>
    </row>
    <row r="678" spans="1:7" x14ac:dyDescent="0.3">
      <c r="A678" s="24"/>
      <c r="B678" s="17"/>
      <c r="C678" s="17"/>
      <c r="D678" s="18"/>
      <c r="E678" s="17"/>
      <c r="F678" s="25" t="str">
        <f t="shared" si="10"/>
        <v/>
      </c>
      <c r="G678" s="26" t="str">
        <f>IF($B678="","",IFERROR(INDEX(Budget!$B$4:$B$53,MATCH($B678,Budget!$A$4:$A$53,0)),"Unplanned"))</f>
        <v/>
      </c>
    </row>
    <row r="679" spans="1:7" x14ac:dyDescent="0.3">
      <c r="A679" s="24"/>
      <c r="B679" s="17"/>
      <c r="C679" s="17"/>
      <c r="D679" s="18"/>
      <c r="E679" s="17"/>
      <c r="F679" s="25" t="str">
        <f t="shared" si="10"/>
        <v/>
      </c>
      <c r="G679" s="26" t="str">
        <f>IF($B679="","",IFERROR(INDEX(Budget!$B$4:$B$53,MATCH($B679,Budget!$A$4:$A$53,0)),"Unplanned"))</f>
        <v/>
      </c>
    </row>
    <row r="680" spans="1:7" x14ac:dyDescent="0.3">
      <c r="A680" s="24"/>
      <c r="B680" s="17"/>
      <c r="C680" s="17"/>
      <c r="D680" s="18"/>
      <c r="E680" s="17"/>
      <c r="F680" s="25" t="str">
        <f t="shared" si="10"/>
        <v/>
      </c>
      <c r="G680" s="26" t="str">
        <f>IF($B680="","",IFERROR(INDEX(Budget!$B$4:$B$53,MATCH($B680,Budget!$A$4:$A$53,0)),"Unplanned"))</f>
        <v/>
      </c>
    </row>
    <row r="681" spans="1:7" x14ac:dyDescent="0.3">
      <c r="A681" s="24"/>
      <c r="B681" s="17"/>
      <c r="C681" s="17"/>
      <c r="D681" s="18"/>
      <c r="E681" s="17"/>
      <c r="F681" s="25" t="str">
        <f t="shared" si="10"/>
        <v/>
      </c>
      <c r="G681" s="26" t="str">
        <f>IF($B681="","",IFERROR(INDEX(Budget!$B$4:$B$53,MATCH($B681,Budget!$A$4:$A$53,0)),"Unplanned"))</f>
        <v/>
      </c>
    </row>
    <row r="682" spans="1:7" x14ac:dyDescent="0.3">
      <c r="A682" s="24"/>
      <c r="B682" s="17"/>
      <c r="C682" s="17"/>
      <c r="D682" s="18"/>
      <c r="E682" s="17"/>
      <c r="F682" s="25" t="str">
        <f t="shared" si="10"/>
        <v/>
      </c>
      <c r="G682" s="26" t="str">
        <f>IF($B682="","",IFERROR(INDEX(Budget!$B$4:$B$53,MATCH($B682,Budget!$A$4:$A$53,0)),"Unplanned"))</f>
        <v/>
      </c>
    </row>
    <row r="683" spans="1:7" x14ac:dyDescent="0.3">
      <c r="A683" s="24"/>
      <c r="B683" s="17"/>
      <c r="C683" s="17"/>
      <c r="D683" s="18"/>
      <c r="E683" s="17"/>
      <c r="F683" s="25" t="str">
        <f t="shared" si="10"/>
        <v/>
      </c>
      <c r="G683" s="26" t="str">
        <f>IF($B683="","",IFERROR(INDEX(Budget!$B$4:$B$53,MATCH($B683,Budget!$A$4:$A$53,0)),"Unplanned"))</f>
        <v/>
      </c>
    </row>
    <row r="684" spans="1:7" x14ac:dyDescent="0.3">
      <c r="A684" s="24"/>
      <c r="B684" s="17"/>
      <c r="C684" s="17"/>
      <c r="D684" s="18"/>
      <c r="E684" s="17"/>
      <c r="F684" s="25" t="str">
        <f t="shared" si="10"/>
        <v/>
      </c>
      <c r="G684" s="26" t="str">
        <f>IF($B684="","",IFERROR(INDEX(Budget!$B$4:$B$53,MATCH($B684,Budget!$A$4:$A$53,0)),"Unplanned"))</f>
        <v/>
      </c>
    </row>
    <row r="685" spans="1:7" x14ac:dyDescent="0.3">
      <c r="A685" s="24"/>
      <c r="B685" s="17"/>
      <c r="C685" s="17"/>
      <c r="D685" s="18"/>
      <c r="E685" s="17"/>
      <c r="F685" s="25" t="str">
        <f t="shared" si="10"/>
        <v/>
      </c>
      <c r="G685" s="26" t="str">
        <f>IF($B685="","",IFERROR(INDEX(Budget!$B$4:$B$53,MATCH($B685,Budget!$A$4:$A$53,0)),"Unplanned"))</f>
        <v/>
      </c>
    </row>
    <row r="686" spans="1:7" x14ac:dyDescent="0.3">
      <c r="A686" s="24"/>
      <c r="B686" s="17"/>
      <c r="C686" s="17"/>
      <c r="D686" s="18"/>
      <c r="E686" s="17"/>
      <c r="F686" s="25" t="str">
        <f t="shared" si="10"/>
        <v/>
      </c>
      <c r="G686" s="26" t="str">
        <f>IF($B686="","",IFERROR(INDEX(Budget!$B$4:$B$53,MATCH($B686,Budget!$A$4:$A$53,0)),"Unplanned"))</f>
        <v/>
      </c>
    </row>
    <row r="687" spans="1:7" x14ac:dyDescent="0.3">
      <c r="A687" s="24"/>
      <c r="B687" s="17"/>
      <c r="C687" s="17"/>
      <c r="D687" s="18"/>
      <c r="E687" s="17"/>
      <c r="F687" s="25" t="str">
        <f t="shared" si="10"/>
        <v/>
      </c>
      <c r="G687" s="26" t="str">
        <f>IF($B687="","",IFERROR(INDEX(Budget!$B$4:$B$53,MATCH($B687,Budget!$A$4:$A$53,0)),"Unplanned"))</f>
        <v/>
      </c>
    </row>
    <row r="688" spans="1:7" x14ac:dyDescent="0.3">
      <c r="A688" s="24"/>
      <c r="B688" s="17"/>
      <c r="C688" s="17"/>
      <c r="D688" s="18"/>
      <c r="E688" s="17"/>
      <c r="F688" s="25" t="str">
        <f t="shared" si="10"/>
        <v/>
      </c>
      <c r="G688" s="26" t="str">
        <f>IF($B688="","",IFERROR(INDEX(Budget!$B$4:$B$53,MATCH($B688,Budget!$A$4:$A$53,0)),"Unplanned"))</f>
        <v/>
      </c>
    </row>
    <row r="689" spans="1:7" x14ac:dyDescent="0.3">
      <c r="A689" s="24"/>
      <c r="B689" s="17"/>
      <c r="C689" s="17"/>
      <c r="D689" s="18"/>
      <c r="E689" s="17"/>
      <c r="F689" s="25" t="str">
        <f t="shared" si="10"/>
        <v/>
      </c>
      <c r="G689" s="26" t="str">
        <f>IF($B689="","",IFERROR(INDEX(Budget!$B$4:$B$53,MATCH($B689,Budget!$A$4:$A$53,0)),"Unplanned"))</f>
        <v/>
      </c>
    </row>
    <row r="690" spans="1:7" x14ac:dyDescent="0.3">
      <c r="A690" s="24"/>
      <c r="B690" s="17"/>
      <c r="C690" s="17"/>
      <c r="D690" s="18"/>
      <c r="E690" s="17"/>
      <c r="F690" s="25" t="str">
        <f t="shared" si="10"/>
        <v/>
      </c>
      <c r="G690" s="26" t="str">
        <f>IF($B690="","",IFERROR(INDEX(Budget!$B$4:$B$53,MATCH($B690,Budget!$A$4:$A$53,0)),"Unplanned"))</f>
        <v/>
      </c>
    </row>
    <row r="691" spans="1:7" x14ac:dyDescent="0.3">
      <c r="A691" s="24"/>
      <c r="B691" s="17"/>
      <c r="C691" s="17"/>
      <c r="D691" s="18"/>
      <c r="E691" s="17"/>
      <c r="F691" s="25" t="str">
        <f t="shared" si="10"/>
        <v/>
      </c>
      <c r="G691" s="26" t="str">
        <f>IF($B691="","",IFERROR(INDEX(Budget!$B$4:$B$53,MATCH($B691,Budget!$A$4:$A$53,0)),"Unplanned"))</f>
        <v/>
      </c>
    </row>
    <row r="692" spans="1:7" x14ac:dyDescent="0.3">
      <c r="A692" s="24"/>
      <c r="B692" s="17"/>
      <c r="C692" s="17"/>
      <c r="D692" s="18"/>
      <c r="E692" s="17"/>
      <c r="F692" s="25" t="str">
        <f t="shared" si="10"/>
        <v/>
      </c>
      <c r="G692" s="26" t="str">
        <f>IF($B692="","",IFERROR(INDEX(Budget!$B$4:$B$53,MATCH($B692,Budget!$A$4:$A$53,0)),"Unplanned"))</f>
        <v/>
      </c>
    </row>
    <row r="693" spans="1:7" x14ac:dyDescent="0.3">
      <c r="A693" s="24"/>
      <c r="B693" s="17"/>
      <c r="C693" s="17"/>
      <c r="D693" s="18"/>
      <c r="E693" s="17"/>
      <c r="F693" s="25" t="str">
        <f t="shared" si="10"/>
        <v/>
      </c>
      <c r="G693" s="26" t="str">
        <f>IF($B693="","",IFERROR(INDEX(Budget!$B$4:$B$53,MATCH($B693,Budget!$A$4:$A$53,0)),"Unplanned"))</f>
        <v/>
      </c>
    </row>
    <row r="694" spans="1:7" x14ac:dyDescent="0.3">
      <c r="A694" s="24"/>
      <c r="B694" s="17"/>
      <c r="C694" s="17"/>
      <c r="D694" s="18"/>
      <c r="E694" s="17"/>
      <c r="F694" s="25" t="str">
        <f t="shared" si="10"/>
        <v/>
      </c>
      <c r="G694" s="26" t="str">
        <f>IF($B694="","",IFERROR(INDEX(Budget!$B$4:$B$53,MATCH($B694,Budget!$A$4:$A$53,0)),"Unplanned"))</f>
        <v/>
      </c>
    </row>
    <row r="695" spans="1:7" x14ac:dyDescent="0.3">
      <c r="A695" s="24"/>
      <c r="B695" s="17"/>
      <c r="C695" s="17"/>
      <c r="D695" s="18"/>
      <c r="E695" s="17"/>
      <c r="F695" s="25" t="str">
        <f t="shared" si="10"/>
        <v/>
      </c>
      <c r="G695" s="26" t="str">
        <f>IF($B695="","",IFERROR(INDEX(Budget!$B$4:$B$53,MATCH($B695,Budget!$A$4:$A$53,0)),"Unplanned"))</f>
        <v/>
      </c>
    </row>
    <row r="696" spans="1:7" x14ac:dyDescent="0.3">
      <c r="A696" s="24"/>
      <c r="B696" s="17"/>
      <c r="C696" s="17"/>
      <c r="D696" s="18"/>
      <c r="E696" s="17"/>
      <c r="F696" s="25" t="str">
        <f t="shared" si="10"/>
        <v/>
      </c>
      <c r="G696" s="26" t="str">
        <f>IF($B696="","",IFERROR(INDEX(Budget!$B$4:$B$53,MATCH($B696,Budget!$A$4:$A$53,0)),"Unplanned"))</f>
        <v/>
      </c>
    </row>
    <row r="697" spans="1:7" x14ac:dyDescent="0.3">
      <c r="A697" s="24"/>
      <c r="B697" s="17"/>
      <c r="C697" s="17"/>
      <c r="D697" s="18"/>
      <c r="E697" s="17"/>
      <c r="F697" s="25" t="str">
        <f t="shared" si="10"/>
        <v/>
      </c>
      <c r="G697" s="26" t="str">
        <f>IF($B697="","",IFERROR(INDEX(Budget!$B$4:$B$53,MATCH($B697,Budget!$A$4:$A$53,0)),"Unplanned"))</f>
        <v/>
      </c>
    </row>
    <row r="698" spans="1:7" x14ac:dyDescent="0.3">
      <c r="A698" s="24"/>
      <c r="B698" s="17"/>
      <c r="C698" s="17"/>
      <c r="D698" s="18"/>
      <c r="E698" s="17"/>
      <c r="F698" s="25" t="str">
        <f t="shared" si="10"/>
        <v/>
      </c>
      <c r="G698" s="26" t="str">
        <f>IF($B698="","",IFERROR(INDEX(Budget!$B$4:$B$53,MATCH($B698,Budget!$A$4:$A$53,0)),"Unplanned"))</f>
        <v/>
      </c>
    </row>
    <row r="699" spans="1:7" x14ac:dyDescent="0.3">
      <c r="A699" s="24"/>
      <c r="B699" s="17"/>
      <c r="C699" s="17"/>
      <c r="D699" s="18"/>
      <c r="E699" s="17"/>
      <c r="F699" s="25" t="str">
        <f t="shared" si="10"/>
        <v/>
      </c>
      <c r="G699" s="26" t="str">
        <f>IF($B699="","",IFERROR(INDEX(Budget!$B$4:$B$53,MATCH($B699,Budget!$A$4:$A$53,0)),"Unplanned"))</f>
        <v/>
      </c>
    </row>
    <row r="700" spans="1:7" x14ac:dyDescent="0.3">
      <c r="A700" s="24"/>
      <c r="B700" s="17"/>
      <c r="C700" s="17"/>
      <c r="D700" s="18"/>
      <c r="E700" s="17"/>
      <c r="F700" s="25" t="str">
        <f t="shared" si="10"/>
        <v/>
      </c>
      <c r="G700" s="26" t="str">
        <f>IF($B700="","",IFERROR(INDEX(Budget!$B$4:$B$53,MATCH($B700,Budget!$A$4:$A$53,0)),"Unplanned"))</f>
        <v/>
      </c>
    </row>
    <row r="701" spans="1:7" x14ac:dyDescent="0.3">
      <c r="A701" s="24"/>
      <c r="B701" s="17"/>
      <c r="C701" s="17"/>
      <c r="D701" s="18"/>
      <c r="E701" s="17"/>
      <c r="F701" s="25" t="str">
        <f t="shared" si="10"/>
        <v/>
      </c>
      <c r="G701" s="26" t="str">
        <f>IF($B701="","",IFERROR(INDEX(Budget!$B$4:$B$53,MATCH($B701,Budget!$A$4:$A$53,0)),"Unplanned"))</f>
        <v/>
      </c>
    </row>
    <row r="702" spans="1:7" x14ac:dyDescent="0.3">
      <c r="A702" s="24"/>
      <c r="B702" s="17"/>
      <c r="C702" s="17"/>
      <c r="D702" s="18"/>
      <c r="E702" s="17"/>
      <c r="F702" s="25" t="str">
        <f t="shared" si="10"/>
        <v/>
      </c>
      <c r="G702" s="26" t="str">
        <f>IF($B702="","",IFERROR(INDEX(Budget!$B$4:$B$53,MATCH($B702,Budget!$A$4:$A$53,0)),"Unplanned"))</f>
        <v/>
      </c>
    </row>
    <row r="703" spans="1:7" x14ac:dyDescent="0.3">
      <c r="A703" s="24"/>
      <c r="B703" s="17"/>
      <c r="C703" s="17"/>
      <c r="D703" s="18"/>
      <c r="E703" s="17"/>
      <c r="F703" s="25" t="str">
        <f t="shared" si="10"/>
        <v/>
      </c>
      <c r="G703" s="26" t="str">
        <f>IF($B703="","",IFERROR(INDEX(Budget!$B$4:$B$53,MATCH($B703,Budget!$A$4:$A$53,0)),"Unplanned"))</f>
        <v/>
      </c>
    </row>
    <row r="704" spans="1:7" x14ac:dyDescent="0.3">
      <c r="A704" s="24"/>
      <c r="B704" s="17"/>
      <c r="C704" s="17"/>
      <c r="D704" s="18"/>
      <c r="E704" s="17"/>
      <c r="F704" s="25" t="str">
        <f t="shared" si="10"/>
        <v/>
      </c>
      <c r="G704" s="26" t="str">
        <f>IF($B704="","",IFERROR(INDEX(Budget!$B$4:$B$53,MATCH($B704,Budget!$A$4:$A$53,0)),"Unplanned"))</f>
        <v/>
      </c>
    </row>
    <row r="705" spans="1:7" x14ac:dyDescent="0.3">
      <c r="A705" s="24"/>
      <c r="B705" s="17"/>
      <c r="C705" s="17"/>
      <c r="D705" s="18"/>
      <c r="E705" s="17"/>
      <c r="F705" s="25" t="str">
        <f t="shared" si="10"/>
        <v/>
      </c>
      <c r="G705" s="26" t="str">
        <f>IF($B705="","",IFERROR(INDEX(Budget!$B$4:$B$53,MATCH($B705,Budget!$A$4:$A$53,0)),"Unplanned"))</f>
        <v/>
      </c>
    </row>
    <row r="706" spans="1:7" x14ac:dyDescent="0.3">
      <c r="A706" s="24"/>
      <c r="B706" s="17"/>
      <c r="C706" s="17"/>
      <c r="D706" s="18"/>
      <c r="E706" s="17"/>
      <c r="F706" s="25" t="str">
        <f t="shared" si="10"/>
        <v/>
      </c>
      <c r="G706" s="26" t="str">
        <f>IF($B706="","",IFERROR(INDEX(Budget!$B$4:$B$53,MATCH($B706,Budget!$A$4:$A$53,0)),"Unplanned"))</f>
        <v/>
      </c>
    </row>
    <row r="707" spans="1:7" x14ac:dyDescent="0.3">
      <c r="A707" s="24"/>
      <c r="B707" s="17"/>
      <c r="C707" s="17"/>
      <c r="D707" s="18"/>
      <c r="E707" s="17"/>
      <c r="F707" s="25" t="str">
        <f t="shared" si="10"/>
        <v/>
      </c>
      <c r="G707" s="26" t="str">
        <f>IF($B707="","",IFERROR(INDEX(Budget!$B$4:$B$53,MATCH($B707,Budget!$A$4:$A$53,0)),"Unplanned"))</f>
        <v/>
      </c>
    </row>
    <row r="708" spans="1:7" x14ac:dyDescent="0.3">
      <c r="A708" s="24"/>
      <c r="B708" s="17"/>
      <c r="C708" s="17"/>
      <c r="D708" s="18"/>
      <c r="E708" s="17"/>
      <c r="F708" s="25" t="str">
        <f t="shared" ref="F708:F771" si="11">IF($A708="","",DATE(YEAR($A708),MONTH($A708),1))</f>
        <v/>
      </c>
      <c r="G708" s="26" t="str">
        <f>IF($B708="","",IFERROR(INDEX(Budget!$B$4:$B$53,MATCH($B708,Budget!$A$4:$A$53,0)),"Unplanned"))</f>
        <v/>
      </c>
    </row>
    <row r="709" spans="1:7" x14ac:dyDescent="0.3">
      <c r="A709" s="24"/>
      <c r="B709" s="17"/>
      <c r="C709" s="17"/>
      <c r="D709" s="18"/>
      <c r="E709" s="17"/>
      <c r="F709" s="25" t="str">
        <f t="shared" si="11"/>
        <v/>
      </c>
      <c r="G709" s="26" t="str">
        <f>IF($B709="","",IFERROR(INDEX(Budget!$B$4:$B$53,MATCH($B709,Budget!$A$4:$A$53,0)),"Unplanned"))</f>
        <v/>
      </c>
    </row>
    <row r="710" spans="1:7" x14ac:dyDescent="0.3">
      <c r="A710" s="24"/>
      <c r="B710" s="17"/>
      <c r="C710" s="17"/>
      <c r="D710" s="18"/>
      <c r="E710" s="17"/>
      <c r="F710" s="25" t="str">
        <f t="shared" si="11"/>
        <v/>
      </c>
      <c r="G710" s="26" t="str">
        <f>IF($B710="","",IFERROR(INDEX(Budget!$B$4:$B$53,MATCH($B710,Budget!$A$4:$A$53,0)),"Unplanned"))</f>
        <v/>
      </c>
    </row>
    <row r="711" spans="1:7" x14ac:dyDescent="0.3">
      <c r="A711" s="24"/>
      <c r="B711" s="17"/>
      <c r="C711" s="17"/>
      <c r="D711" s="18"/>
      <c r="E711" s="17"/>
      <c r="F711" s="25" t="str">
        <f t="shared" si="11"/>
        <v/>
      </c>
      <c r="G711" s="26" t="str">
        <f>IF($B711="","",IFERROR(INDEX(Budget!$B$4:$B$53,MATCH($B711,Budget!$A$4:$A$53,0)),"Unplanned"))</f>
        <v/>
      </c>
    </row>
    <row r="712" spans="1:7" x14ac:dyDescent="0.3">
      <c r="A712" s="24"/>
      <c r="B712" s="17"/>
      <c r="C712" s="17"/>
      <c r="D712" s="18"/>
      <c r="E712" s="17"/>
      <c r="F712" s="25" t="str">
        <f t="shared" si="11"/>
        <v/>
      </c>
      <c r="G712" s="26" t="str">
        <f>IF($B712="","",IFERROR(INDEX(Budget!$B$4:$B$53,MATCH($B712,Budget!$A$4:$A$53,0)),"Unplanned"))</f>
        <v/>
      </c>
    </row>
    <row r="713" spans="1:7" x14ac:dyDescent="0.3">
      <c r="A713" s="24"/>
      <c r="B713" s="17"/>
      <c r="C713" s="17"/>
      <c r="D713" s="18"/>
      <c r="E713" s="17"/>
      <c r="F713" s="25" t="str">
        <f t="shared" si="11"/>
        <v/>
      </c>
      <c r="G713" s="26" t="str">
        <f>IF($B713="","",IFERROR(INDEX(Budget!$B$4:$B$53,MATCH($B713,Budget!$A$4:$A$53,0)),"Unplanned"))</f>
        <v/>
      </c>
    </row>
    <row r="714" spans="1:7" x14ac:dyDescent="0.3">
      <c r="A714" s="24"/>
      <c r="B714" s="17"/>
      <c r="C714" s="17"/>
      <c r="D714" s="18"/>
      <c r="E714" s="17"/>
      <c r="F714" s="25" t="str">
        <f t="shared" si="11"/>
        <v/>
      </c>
      <c r="G714" s="26" t="str">
        <f>IF($B714="","",IFERROR(INDEX(Budget!$B$4:$B$53,MATCH($B714,Budget!$A$4:$A$53,0)),"Unplanned"))</f>
        <v/>
      </c>
    </row>
    <row r="715" spans="1:7" x14ac:dyDescent="0.3">
      <c r="A715" s="24"/>
      <c r="B715" s="17"/>
      <c r="C715" s="17"/>
      <c r="D715" s="18"/>
      <c r="E715" s="17"/>
      <c r="F715" s="25" t="str">
        <f t="shared" si="11"/>
        <v/>
      </c>
      <c r="G715" s="26" t="str">
        <f>IF($B715="","",IFERROR(INDEX(Budget!$B$4:$B$53,MATCH($B715,Budget!$A$4:$A$53,0)),"Unplanned"))</f>
        <v/>
      </c>
    </row>
    <row r="716" spans="1:7" x14ac:dyDescent="0.3">
      <c r="A716" s="24"/>
      <c r="B716" s="17"/>
      <c r="C716" s="17"/>
      <c r="D716" s="18"/>
      <c r="E716" s="17"/>
      <c r="F716" s="25" t="str">
        <f t="shared" si="11"/>
        <v/>
      </c>
      <c r="G716" s="26" t="str">
        <f>IF($B716="","",IFERROR(INDEX(Budget!$B$4:$B$53,MATCH($B716,Budget!$A$4:$A$53,0)),"Unplanned"))</f>
        <v/>
      </c>
    </row>
    <row r="717" spans="1:7" x14ac:dyDescent="0.3">
      <c r="A717" s="24"/>
      <c r="B717" s="17"/>
      <c r="C717" s="17"/>
      <c r="D717" s="18"/>
      <c r="E717" s="17"/>
      <c r="F717" s="25" t="str">
        <f t="shared" si="11"/>
        <v/>
      </c>
      <c r="G717" s="26" t="str">
        <f>IF($B717="","",IFERROR(INDEX(Budget!$B$4:$B$53,MATCH($B717,Budget!$A$4:$A$53,0)),"Unplanned"))</f>
        <v/>
      </c>
    </row>
    <row r="718" spans="1:7" x14ac:dyDescent="0.3">
      <c r="A718" s="24"/>
      <c r="B718" s="17"/>
      <c r="C718" s="17"/>
      <c r="D718" s="18"/>
      <c r="E718" s="17"/>
      <c r="F718" s="25" t="str">
        <f t="shared" si="11"/>
        <v/>
      </c>
      <c r="G718" s="26" t="str">
        <f>IF($B718="","",IFERROR(INDEX(Budget!$B$4:$B$53,MATCH($B718,Budget!$A$4:$A$53,0)),"Unplanned"))</f>
        <v/>
      </c>
    </row>
    <row r="719" spans="1:7" x14ac:dyDescent="0.3">
      <c r="A719" s="24"/>
      <c r="B719" s="17"/>
      <c r="C719" s="17"/>
      <c r="D719" s="18"/>
      <c r="E719" s="17"/>
      <c r="F719" s="25" t="str">
        <f t="shared" si="11"/>
        <v/>
      </c>
      <c r="G719" s="26" t="str">
        <f>IF($B719="","",IFERROR(INDEX(Budget!$B$4:$B$53,MATCH($B719,Budget!$A$4:$A$53,0)),"Unplanned"))</f>
        <v/>
      </c>
    </row>
    <row r="720" spans="1:7" x14ac:dyDescent="0.3">
      <c r="A720" s="24"/>
      <c r="B720" s="17"/>
      <c r="C720" s="17"/>
      <c r="D720" s="18"/>
      <c r="E720" s="17"/>
      <c r="F720" s="25" t="str">
        <f t="shared" si="11"/>
        <v/>
      </c>
      <c r="G720" s="26" t="str">
        <f>IF($B720="","",IFERROR(INDEX(Budget!$B$4:$B$53,MATCH($B720,Budget!$A$4:$A$53,0)),"Unplanned"))</f>
        <v/>
      </c>
    </row>
    <row r="721" spans="1:7" x14ac:dyDescent="0.3">
      <c r="A721" s="24"/>
      <c r="B721" s="17"/>
      <c r="C721" s="17"/>
      <c r="D721" s="18"/>
      <c r="E721" s="17"/>
      <c r="F721" s="25" t="str">
        <f t="shared" si="11"/>
        <v/>
      </c>
      <c r="G721" s="26" t="str">
        <f>IF($B721="","",IFERROR(INDEX(Budget!$B$4:$B$53,MATCH($B721,Budget!$A$4:$A$53,0)),"Unplanned"))</f>
        <v/>
      </c>
    </row>
    <row r="722" spans="1:7" x14ac:dyDescent="0.3">
      <c r="A722" s="24"/>
      <c r="B722" s="17"/>
      <c r="C722" s="17"/>
      <c r="D722" s="18"/>
      <c r="E722" s="17"/>
      <c r="F722" s="25" t="str">
        <f t="shared" si="11"/>
        <v/>
      </c>
      <c r="G722" s="26" t="str">
        <f>IF($B722="","",IFERROR(INDEX(Budget!$B$4:$B$53,MATCH($B722,Budget!$A$4:$A$53,0)),"Unplanned"))</f>
        <v/>
      </c>
    </row>
    <row r="723" spans="1:7" x14ac:dyDescent="0.3">
      <c r="A723" s="24"/>
      <c r="B723" s="17"/>
      <c r="C723" s="17"/>
      <c r="D723" s="18"/>
      <c r="E723" s="17"/>
      <c r="F723" s="25" t="str">
        <f t="shared" si="11"/>
        <v/>
      </c>
      <c r="G723" s="26" t="str">
        <f>IF($B723="","",IFERROR(INDEX(Budget!$B$4:$B$53,MATCH($B723,Budget!$A$4:$A$53,0)),"Unplanned"))</f>
        <v/>
      </c>
    </row>
    <row r="724" spans="1:7" x14ac:dyDescent="0.3">
      <c r="A724" s="24"/>
      <c r="B724" s="17"/>
      <c r="C724" s="17"/>
      <c r="D724" s="18"/>
      <c r="E724" s="17"/>
      <c r="F724" s="25" t="str">
        <f t="shared" si="11"/>
        <v/>
      </c>
      <c r="G724" s="26" t="str">
        <f>IF($B724="","",IFERROR(INDEX(Budget!$B$4:$B$53,MATCH($B724,Budget!$A$4:$A$53,0)),"Unplanned"))</f>
        <v/>
      </c>
    </row>
    <row r="725" spans="1:7" x14ac:dyDescent="0.3">
      <c r="A725" s="24"/>
      <c r="B725" s="17"/>
      <c r="C725" s="17"/>
      <c r="D725" s="18"/>
      <c r="E725" s="17"/>
      <c r="F725" s="25" t="str">
        <f t="shared" si="11"/>
        <v/>
      </c>
      <c r="G725" s="26" t="str">
        <f>IF($B725="","",IFERROR(INDEX(Budget!$B$4:$B$53,MATCH($B725,Budget!$A$4:$A$53,0)),"Unplanned"))</f>
        <v/>
      </c>
    </row>
    <row r="726" spans="1:7" x14ac:dyDescent="0.3">
      <c r="A726" s="24"/>
      <c r="B726" s="17"/>
      <c r="C726" s="17"/>
      <c r="D726" s="18"/>
      <c r="E726" s="17"/>
      <c r="F726" s="25" t="str">
        <f t="shared" si="11"/>
        <v/>
      </c>
      <c r="G726" s="26" t="str">
        <f>IF($B726="","",IFERROR(INDEX(Budget!$B$4:$B$53,MATCH($B726,Budget!$A$4:$A$53,0)),"Unplanned"))</f>
        <v/>
      </c>
    </row>
    <row r="727" spans="1:7" x14ac:dyDescent="0.3">
      <c r="A727" s="24"/>
      <c r="B727" s="17"/>
      <c r="C727" s="17"/>
      <c r="D727" s="18"/>
      <c r="E727" s="17"/>
      <c r="F727" s="25" t="str">
        <f t="shared" si="11"/>
        <v/>
      </c>
      <c r="G727" s="26" t="str">
        <f>IF($B727="","",IFERROR(INDEX(Budget!$B$4:$B$53,MATCH($B727,Budget!$A$4:$A$53,0)),"Unplanned"))</f>
        <v/>
      </c>
    </row>
    <row r="728" spans="1:7" x14ac:dyDescent="0.3">
      <c r="A728" s="24"/>
      <c r="B728" s="17"/>
      <c r="C728" s="17"/>
      <c r="D728" s="18"/>
      <c r="E728" s="17"/>
      <c r="F728" s="25" t="str">
        <f t="shared" si="11"/>
        <v/>
      </c>
      <c r="G728" s="26" t="str">
        <f>IF($B728="","",IFERROR(INDEX(Budget!$B$4:$B$53,MATCH($B728,Budget!$A$4:$A$53,0)),"Unplanned"))</f>
        <v/>
      </c>
    </row>
    <row r="729" spans="1:7" x14ac:dyDescent="0.3">
      <c r="A729" s="24"/>
      <c r="B729" s="17"/>
      <c r="C729" s="17"/>
      <c r="D729" s="18"/>
      <c r="E729" s="17"/>
      <c r="F729" s="25" t="str">
        <f t="shared" si="11"/>
        <v/>
      </c>
      <c r="G729" s="26" t="str">
        <f>IF($B729="","",IFERROR(INDEX(Budget!$B$4:$B$53,MATCH($B729,Budget!$A$4:$A$53,0)),"Unplanned"))</f>
        <v/>
      </c>
    </row>
    <row r="730" spans="1:7" x14ac:dyDescent="0.3">
      <c r="A730" s="24"/>
      <c r="B730" s="17"/>
      <c r="C730" s="17"/>
      <c r="D730" s="18"/>
      <c r="E730" s="17"/>
      <c r="F730" s="25" t="str">
        <f t="shared" si="11"/>
        <v/>
      </c>
      <c r="G730" s="26" t="str">
        <f>IF($B730="","",IFERROR(INDEX(Budget!$B$4:$B$53,MATCH($B730,Budget!$A$4:$A$53,0)),"Unplanned"))</f>
        <v/>
      </c>
    </row>
    <row r="731" spans="1:7" x14ac:dyDescent="0.3">
      <c r="A731" s="24"/>
      <c r="B731" s="17"/>
      <c r="C731" s="17"/>
      <c r="D731" s="18"/>
      <c r="E731" s="17"/>
      <c r="F731" s="25" t="str">
        <f t="shared" si="11"/>
        <v/>
      </c>
      <c r="G731" s="26" t="str">
        <f>IF($B731="","",IFERROR(INDEX(Budget!$B$4:$B$53,MATCH($B731,Budget!$A$4:$A$53,0)),"Unplanned"))</f>
        <v/>
      </c>
    </row>
    <row r="732" spans="1:7" x14ac:dyDescent="0.3">
      <c r="A732" s="24"/>
      <c r="B732" s="17"/>
      <c r="C732" s="17"/>
      <c r="D732" s="18"/>
      <c r="E732" s="17"/>
      <c r="F732" s="25" t="str">
        <f t="shared" si="11"/>
        <v/>
      </c>
      <c r="G732" s="26" t="str">
        <f>IF($B732="","",IFERROR(INDEX(Budget!$B$4:$B$53,MATCH($B732,Budget!$A$4:$A$53,0)),"Unplanned"))</f>
        <v/>
      </c>
    </row>
    <row r="733" spans="1:7" x14ac:dyDescent="0.3">
      <c r="A733" s="24"/>
      <c r="B733" s="17"/>
      <c r="C733" s="17"/>
      <c r="D733" s="18"/>
      <c r="E733" s="17"/>
      <c r="F733" s="25" t="str">
        <f t="shared" si="11"/>
        <v/>
      </c>
      <c r="G733" s="26" t="str">
        <f>IF($B733="","",IFERROR(INDEX(Budget!$B$4:$B$53,MATCH($B733,Budget!$A$4:$A$53,0)),"Unplanned"))</f>
        <v/>
      </c>
    </row>
    <row r="734" spans="1:7" x14ac:dyDescent="0.3">
      <c r="A734" s="24"/>
      <c r="B734" s="17"/>
      <c r="C734" s="17"/>
      <c r="D734" s="18"/>
      <c r="E734" s="17"/>
      <c r="F734" s="25" t="str">
        <f t="shared" si="11"/>
        <v/>
      </c>
      <c r="G734" s="26" t="str">
        <f>IF($B734="","",IFERROR(INDEX(Budget!$B$4:$B$53,MATCH($B734,Budget!$A$4:$A$53,0)),"Unplanned"))</f>
        <v/>
      </c>
    </row>
    <row r="735" spans="1:7" x14ac:dyDescent="0.3">
      <c r="A735" s="24"/>
      <c r="B735" s="17"/>
      <c r="C735" s="17"/>
      <c r="D735" s="18"/>
      <c r="E735" s="17"/>
      <c r="F735" s="25" t="str">
        <f t="shared" si="11"/>
        <v/>
      </c>
      <c r="G735" s="26" t="str">
        <f>IF($B735="","",IFERROR(INDEX(Budget!$B$4:$B$53,MATCH($B735,Budget!$A$4:$A$53,0)),"Unplanned"))</f>
        <v/>
      </c>
    </row>
    <row r="736" spans="1:7" x14ac:dyDescent="0.3">
      <c r="A736" s="24"/>
      <c r="B736" s="17"/>
      <c r="C736" s="17"/>
      <c r="D736" s="18"/>
      <c r="E736" s="17"/>
      <c r="F736" s="25" t="str">
        <f t="shared" si="11"/>
        <v/>
      </c>
      <c r="G736" s="26" t="str">
        <f>IF($B736="","",IFERROR(INDEX(Budget!$B$4:$B$53,MATCH($B736,Budget!$A$4:$A$53,0)),"Unplanned"))</f>
        <v/>
      </c>
    </row>
    <row r="737" spans="1:7" x14ac:dyDescent="0.3">
      <c r="A737" s="24"/>
      <c r="B737" s="17"/>
      <c r="C737" s="17"/>
      <c r="D737" s="18"/>
      <c r="E737" s="17"/>
      <c r="F737" s="25" t="str">
        <f t="shared" si="11"/>
        <v/>
      </c>
      <c r="G737" s="26" t="str">
        <f>IF($B737="","",IFERROR(INDEX(Budget!$B$4:$B$53,MATCH($B737,Budget!$A$4:$A$53,0)),"Unplanned"))</f>
        <v/>
      </c>
    </row>
    <row r="738" spans="1:7" x14ac:dyDescent="0.3">
      <c r="A738" s="24"/>
      <c r="B738" s="17"/>
      <c r="C738" s="17"/>
      <c r="D738" s="18"/>
      <c r="E738" s="17"/>
      <c r="F738" s="25" t="str">
        <f t="shared" si="11"/>
        <v/>
      </c>
      <c r="G738" s="26" t="str">
        <f>IF($B738="","",IFERROR(INDEX(Budget!$B$4:$B$53,MATCH($B738,Budget!$A$4:$A$53,0)),"Unplanned"))</f>
        <v/>
      </c>
    </row>
    <row r="739" spans="1:7" x14ac:dyDescent="0.3">
      <c r="A739" s="24"/>
      <c r="B739" s="17"/>
      <c r="C739" s="17"/>
      <c r="D739" s="18"/>
      <c r="E739" s="17"/>
      <c r="F739" s="25" t="str">
        <f t="shared" si="11"/>
        <v/>
      </c>
      <c r="G739" s="26" t="str">
        <f>IF($B739="","",IFERROR(INDEX(Budget!$B$4:$B$53,MATCH($B739,Budget!$A$4:$A$53,0)),"Unplanned"))</f>
        <v/>
      </c>
    </row>
    <row r="740" spans="1:7" x14ac:dyDescent="0.3">
      <c r="A740" s="24"/>
      <c r="B740" s="17"/>
      <c r="C740" s="17"/>
      <c r="D740" s="18"/>
      <c r="E740" s="17"/>
      <c r="F740" s="25" t="str">
        <f t="shared" si="11"/>
        <v/>
      </c>
      <c r="G740" s="26" t="str">
        <f>IF($B740="","",IFERROR(INDEX(Budget!$B$4:$B$53,MATCH($B740,Budget!$A$4:$A$53,0)),"Unplanned"))</f>
        <v/>
      </c>
    </row>
    <row r="741" spans="1:7" x14ac:dyDescent="0.3">
      <c r="A741" s="24"/>
      <c r="B741" s="17"/>
      <c r="C741" s="17"/>
      <c r="D741" s="18"/>
      <c r="E741" s="17"/>
      <c r="F741" s="25" t="str">
        <f t="shared" si="11"/>
        <v/>
      </c>
      <c r="G741" s="26" t="str">
        <f>IF($B741="","",IFERROR(INDEX(Budget!$B$4:$B$53,MATCH($B741,Budget!$A$4:$A$53,0)),"Unplanned"))</f>
        <v/>
      </c>
    </row>
    <row r="742" spans="1:7" x14ac:dyDescent="0.3">
      <c r="A742" s="24"/>
      <c r="B742" s="17"/>
      <c r="C742" s="17"/>
      <c r="D742" s="18"/>
      <c r="E742" s="17"/>
      <c r="F742" s="25" t="str">
        <f t="shared" si="11"/>
        <v/>
      </c>
      <c r="G742" s="26" t="str">
        <f>IF($B742="","",IFERROR(INDEX(Budget!$B$4:$B$53,MATCH($B742,Budget!$A$4:$A$53,0)),"Unplanned"))</f>
        <v/>
      </c>
    </row>
    <row r="743" spans="1:7" x14ac:dyDescent="0.3">
      <c r="A743" s="24"/>
      <c r="B743" s="17"/>
      <c r="C743" s="17"/>
      <c r="D743" s="18"/>
      <c r="E743" s="17"/>
      <c r="F743" s="25" t="str">
        <f t="shared" si="11"/>
        <v/>
      </c>
      <c r="G743" s="26" t="str">
        <f>IF($B743="","",IFERROR(INDEX(Budget!$B$4:$B$53,MATCH($B743,Budget!$A$4:$A$53,0)),"Unplanned"))</f>
        <v/>
      </c>
    </row>
    <row r="744" spans="1:7" x14ac:dyDescent="0.3">
      <c r="A744" s="24"/>
      <c r="B744" s="17"/>
      <c r="C744" s="17"/>
      <c r="D744" s="18"/>
      <c r="E744" s="17"/>
      <c r="F744" s="25" t="str">
        <f t="shared" si="11"/>
        <v/>
      </c>
      <c r="G744" s="26" t="str">
        <f>IF($B744="","",IFERROR(INDEX(Budget!$B$4:$B$53,MATCH($B744,Budget!$A$4:$A$53,0)),"Unplanned"))</f>
        <v/>
      </c>
    </row>
    <row r="745" spans="1:7" x14ac:dyDescent="0.3">
      <c r="A745" s="24"/>
      <c r="B745" s="17"/>
      <c r="C745" s="17"/>
      <c r="D745" s="18"/>
      <c r="E745" s="17"/>
      <c r="F745" s="25" t="str">
        <f t="shared" si="11"/>
        <v/>
      </c>
      <c r="G745" s="26" t="str">
        <f>IF($B745="","",IFERROR(INDEX(Budget!$B$4:$B$53,MATCH($B745,Budget!$A$4:$A$53,0)),"Unplanned"))</f>
        <v/>
      </c>
    </row>
    <row r="746" spans="1:7" x14ac:dyDescent="0.3">
      <c r="A746" s="24"/>
      <c r="B746" s="17"/>
      <c r="C746" s="17"/>
      <c r="D746" s="18"/>
      <c r="E746" s="17"/>
      <c r="F746" s="25" t="str">
        <f t="shared" si="11"/>
        <v/>
      </c>
      <c r="G746" s="26" t="str">
        <f>IF($B746="","",IFERROR(INDEX(Budget!$B$4:$B$53,MATCH($B746,Budget!$A$4:$A$53,0)),"Unplanned"))</f>
        <v/>
      </c>
    </row>
    <row r="747" spans="1:7" x14ac:dyDescent="0.3">
      <c r="A747" s="24"/>
      <c r="B747" s="17"/>
      <c r="C747" s="17"/>
      <c r="D747" s="18"/>
      <c r="E747" s="17"/>
      <c r="F747" s="25" t="str">
        <f t="shared" si="11"/>
        <v/>
      </c>
      <c r="G747" s="26" t="str">
        <f>IF($B747="","",IFERROR(INDEX(Budget!$B$4:$B$53,MATCH($B747,Budget!$A$4:$A$53,0)),"Unplanned"))</f>
        <v/>
      </c>
    </row>
    <row r="748" spans="1:7" x14ac:dyDescent="0.3">
      <c r="A748" s="24"/>
      <c r="B748" s="17"/>
      <c r="C748" s="17"/>
      <c r="D748" s="18"/>
      <c r="E748" s="17"/>
      <c r="F748" s="25" t="str">
        <f t="shared" si="11"/>
        <v/>
      </c>
      <c r="G748" s="26" t="str">
        <f>IF($B748="","",IFERROR(INDEX(Budget!$B$4:$B$53,MATCH($B748,Budget!$A$4:$A$53,0)),"Unplanned"))</f>
        <v/>
      </c>
    </row>
    <row r="749" spans="1:7" x14ac:dyDescent="0.3">
      <c r="A749" s="24"/>
      <c r="B749" s="17"/>
      <c r="C749" s="17"/>
      <c r="D749" s="18"/>
      <c r="E749" s="17"/>
      <c r="F749" s="25" t="str">
        <f t="shared" si="11"/>
        <v/>
      </c>
      <c r="G749" s="26" t="str">
        <f>IF($B749="","",IFERROR(INDEX(Budget!$B$4:$B$53,MATCH($B749,Budget!$A$4:$A$53,0)),"Unplanned"))</f>
        <v/>
      </c>
    </row>
    <row r="750" spans="1:7" x14ac:dyDescent="0.3">
      <c r="A750" s="24"/>
      <c r="B750" s="17"/>
      <c r="C750" s="17"/>
      <c r="D750" s="18"/>
      <c r="E750" s="17"/>
      <c r="F750" s="25" t="str">
        <f t="shared" si="11"/>
        <v/>
      </c>
      <c r="G750" s="26" t="str">
        <f>IF($B750="","",IFERROR(INDEX(Budget!$B$4:$B$53,MATCH($B750,Budget!$A$4:$A$53,0)),"Unplanned"))</f>
        <v/>
      </c>
    </row>
    <row r="751" spans="1:7" x14ac:dyDescent="0.3">
      <c r="A751" s="24"/>
      <c r="B751" s="17"/>
      <c r="C751" s="17"/>
      <c r="D751" s="18"/>
      <c r="E751" s="17"/>
      <c r="F751" s="25" t="str">
        <f t="shared" si="11"/>
        <v/>
      </c>
      <c r="G751" s="26" t="str">
        <f>IF($B751="","",IFERROR(INDEX(Budget!$B$4:$B$53,MATCH($B751,Budget!$A$4:$A$53,0)),"Unplanned"))</f>
        <v/>
      </c>
    </row>
    <row r="752" spans="1:7" x14ac:dyDescent="0.3">
      <c r="A752" s="24"/>
      <c r="B752" s="17"/>
      <c r="C752" s="17"/>
      <c r="D752" s="18"/>
      <c r="E752" s="17"/>
      <c r="F752" s="25" t="str">
        <f t="shared" si="11"/>
        <v/>
      </c>
      <c r="G752" s="26" t="str">
        <f>IF($B752="","",IFERROR(INDEX(Budget!$B$4:$B$53,MATCH($B752,Budget!$A$4:$A$53,0)),"Unplanned"))</f>
        <v/>
      </c>
    </row>
    <row r="753" spans="1:7" x14ac:dyDescent="0.3">
      <c r="A753" s="24"/>
      <c r="B753" s="17"/>
      <c r="C753" s="17"/>
      <c r="D753" s="18"/>
      <c r="E753" s="17"/>
      <c r="F753" s="25" t="str">
        <f t="shared" si="11"/>
        <v/>
      </c>
      <c r="G753" s="26" t="str">
        <f>IF($B753="","",IFERROR(INDEX(Budget!$B$4:$B$53,MATCH($B753,Budget!$A$4:$A$53,0)),"Unplanned"))</f>
        <v/>
      </c>
    </row>
    <row r="754" spans="1:7" x14ac:dyDescent="0.3">
      <c r="A754" s="24"/>
      <c r="B754" s="17"/>
      <c r="C754" s="17"/>
      <c r="D754" s="18"/>
      <c r="E754" s="17"/>
      <c r="F754" s="25" t="str">
        <f t="shared" si="11"/>
        <v/>
      </c>
      <c r="G754" s="26" t="str">
        <f>IF($B754="","",IFERROR(INDEX(Budget!$B$4:$B$53,MATCH($B754,Budget!$A$4:$A$53,0)),"Unplanned"))</f>
        <v/>
      </c>
    </row>
    <row r="755" spans="1:7" x14ac:dyDescent="0.3">
      <c r="A755" s="24"/>
      <c r="B755" s="17"/>
      <c r="C755" s="17"/>
      <c r="D755" s="18"/>
      <c r="E755" s="17"/>
      <c r="F755" s="25" t="str">
        <f t="shared" si="11"/>
        <v/>
      </c>
      <c r="G755" s="26" t="str">
        <f>IF($B755="","",IFERROR(INDEX(Budget!$B$4:$B$53,MATCH($B755,Budget!$A$4:$A$53,0)),"Unplanned"))</f>
        <v/>
      </c>
    </row>
    <row r="756" spans="1:7" x14ac:dyDescent="0.3">
      <c r="A756" s="24"/>
      <c r="B756" s="17"/>
      <c r="C756" s="17"/>
      <c r="D756" s="18"/>
      <c r="E756" s="17"/>
      <c r="F756" s="25" t="str">
        <f t="shared" si="11"/>
        <v/>
      </c>
      <c r="G756" s="26" t="str">
        <f>IF($B756="","",IFERROR(INDEX(Budget!$B$4:$B$53,MATCH($B756,Budget!$A$4:$A$53,0)),"Unplanned"))</f>
        <v/>
      </c>
    </row>
    <row r="757" spans="1:7" x14ac:dyDescent="0.3">
      <c r="A757" s="24"/>
      <c r="B757" s="17"/>
      <c r="C757" s="17"/>
      <c r="D757" s="18"/>
      <c r="E757" s="17"/>
      <c r="F757" s="25" t="str">
        <f t="shared" si="11"/>
        <v/>
      </c>
      <c r="G757" s="26" t="str">
        <f>IF($B757="","",IFERROR(INDEX(Budget!$B$4:$B$53,MATCH($B757,Budget!$A$4:$A$53,0)),"Unplanned"))</f>
        <v/>
      </c>
    </row>
    <row r="758" spans="1:7" x14ac:dyDescent="0.3">
      <c r="A758" s="24"/>
      <c r="B758" s="17"/>
      <c r="C758" s="17"/>
      <c r="D758" s="18"/>
      <c r="E758" s="17"/>
      <c r="F758" s="25" t="str">
        <f t="shared" si="11"/>
        <v/>
      </c>
      <c r="G758" s="26" t="str">
        <f>IF($B758="","",IFERROR(INDEX(Budget!$B$4:$B$53,MATCH($B758,Budget!$A$4:$A$53,0)),"Unplanned"))</f>
        <v/>
      </c>
    </row>
    <row r="759" spans="1:7" x14ac:dyDescent="0.3">
      <c r="A759" s="24"/>
      <c r="B759" s="17"/>
      <c r="C759" s="17"/>
      <c r="D759" s="18"/>
      <c r="E759" s="17"/>
      <c r="F759" s="25" t="str">
        <f t="shared" si="11"/>
        <v/>
      </c>
      <c r="G759" s="26" t="str">
        <f>IF($B759="","",IFERROR(INDEX(Budget!$B$4:$B$53,MATCH($B759,Budget!$A$4:$A$53,0)),"Unplanned"))</f>
        <v/>
      </c>
    </row>
    <row r="760" spans="1:7" x14ac:dyDescent="0.3">
      <c r="A760" s="24"/>
      <c r="B760" s="17"/>
      <c r="C760" s="17"/>
      <c r="D760" s="18"/>
      <c r="E760" s="17"/>
      <c r="F760" s="25" t="str">
        <f t="shared" si="11"/>
        <v/>
      </c>
      <c r="G760" s="26" t="str">
        <f>IF($B760="","",IFERROR(INDEX(Budget!$B$4:$B$53,MATCH($B760,Budget!$A$4:$A$53,0)),"Unplanned"))</f>
        <v/>
      </c>
    </row>
    <row r="761" spans="1:7" x14ac:dyDescent="0.3">
      <c r="A761" s="24"/>
      <c r="B761" s="17"/>
      <c r="C761" s="17"/>
      <c r="D761" s="18"/>
      <c r="E761" s="17"/>
      <c r="F761" s="25" t="str">
        <f t="shared" si="11"/>
        <v/>
      </c>
      <c r="G761" s="26" t="str">
        <f>IF($B761="","",IFERROR(INDEX(Budget!$B$4:$B$53,MATCH($B761,Budget!$A$4:$A$53,0)),"Unplanned"))</f>
        <v/>
      </c>
    </row>
    <row r="762" spans="1:7" x14ac:dyDescent="0.3">
      <c r="A762" s="24"/>
      <c r="B762" s="17"/>
      <c r="C762" s="17"/>
      <c r="D762" s="18"/>
      <c r="E762" s="17"/>
      <c r="F762" s="25" t="str">
        <f t="shared" si="11"/>
        <v/>
      </c>
      <c r="G762" s="26" t="str">
        <f>IF($B762="","",IFERROR(INDEX(Budget!$B$4:$B$53,MATCH($B762,Budget!$A$4:$A$53,0)),"Unplanned"))</f>
        <v/>
      </c>
    </row>
    <row r="763" spans="1:7" x14ac:dyDescent="0.3">
      <c r="A763" s="24"/>
      <c r="B763" s="17"/>
      <c r="C763" s="17"/>
      <c r="D763" s="18"/>
      <c r="E763" s="17"/>
      <c r="F763" s="25" t="str">
        <f t="shared" si="11"/>
        <v/>
      </c>
      <c r="G763" s="26" t="str">
        <f>IF($B763="","",IFERROR(INDEX(Budget!$B$4:$B$53,MATCH($B763,Budget!$A$4:$A$53,0)),"Unplanned"))</f>
        <v/>
      </c>
    </row>
    <row r="764" spans="1:7" x14ac:dyDescent="0.3">
      <c r="A764" s="24"/>
      <c r="B764" s="17"/>
      <c r="C764" s="17"/>
      <c r="D764" s="18"/>
      <c r="E764" s="17"/>
      <c r="F764" s="25" t="str">
        <f t="shared" si="11"/>
        <v/>
      </c>
      <c r="G764" s="26" t="str">
        <f>IF($B764="","",IFERROR(INDEX(Budget!$B$4:$B$53,MATCH($B764,Budget!$A$4:$A$53,0)),"Unplanned"))</f>
        <v/>
      </c>
    </row>
    <row r="765" spans="1:7" x14ac:dyDescent="0.3">
      <c r="A765" s="24"/>
      <c r="B765" s="17"/>
      <c r="C765" s="17"/>
      <c r="D765" s="18"/>
      <c r="E765" s="17"/>
      <c r="F765" s="25" t="str">
        <f t="shared" si="11"/>
        <v/>
      </c>
      <c r="G765" s="26" t="str">
        <f>IF($B765="","",IFERROR(INDEX(Budget!$B$4:$B$53,MATCH($B765,Budget!$A$4:$A$53,0)),"Unplanned"))</f>
        <v/>
      </c>
    </row>
    <row r="766" spans="1:7" x14ac:dyDescent="0.3">
      <c r="A766" s="24"/>
      <c r="B766" s="17"/>
      <c r="C766" s="17"/>
      <c r="D766" s="18"/>
      <c r="E766" s="17"/>
      <c r="F766" s="25" t="str">
        <f t="shared" si="11"/>
        <v/>
      </c>
      <c r="G766" s="26" t="str">
        <f>IF($B766="","",IFERROR(INDEX(Budget!$B$4:$B$53,MATCH($B766,Budget!$A$4:$A$53,0)),"Unplanned"))</f>
        <v/>
      </c>
    </row>
    <row r="767" spans="1:7" x14ac:dyDescent="0.3">
      <c r="A767" s="24"/>
      <c r="B767" s="17"/>
      <c r="C767" s="17"/>
      <c r="D767" s="18"/>
      <c r="E767" s="17"/>
      <c r="F767" s="25" t="str">
        <f t="shared" si="11"/>
        <v/>
      </c>
      <c r="G767" s="26" t="str">
        <f>IF($B767="","",IFERROR(INDEX(Budget!$B$4:$B$53,MATCH($B767,Budget!$A$4:$A$53,0)),"Unplanned"))</f>
        <v/>
      </c>
    </row>
    <row r="768" spans="1:7" x14ac:dyDescent="0.3">
      <c r="A768" s="24"/>
      <c r="B768" s="17"/>
      <c r="C768" s="17"/>
      <c r="D768" s="18"/>
      <c r="E768" s="17"/>
      <c r="F768" s="25" t="str">
        <f t="shared" si="11"/>
        <v/>
      </c>
      <c r="G768" s="26" t="str">
        <f>IF($B768="","",IFERROR(INDEX(Budget!$B$4:$B$53,MATCH($B768,Budget!$A$4:$A$53,0)),"Unplanned"))</f>
        <v/>
      </c>
    </row>
    <row r="769" spans="1:7" x14ac:dyDescent="0.3">
      <c r="A769" s="24"/>
      <c r="B769" s="17"/>
      <c r="C769" s="17"/>
      <c r="D769" s="18"/>
      <c r="E769" s="17"/>
      <c r="F769" s="25" t="str">
        <f t="shared" si="11"/>
        <v/>
      </c>
      <c r="G769" s="26" t="str">
        <f>IF($B769="","",IFERROR(INDEX(Budget!$B$4:$B$53,MATCH($B769,Budget!$A$4:$A$53,0)),"Unplanned"))</f>
        <v/>
      </c>
    </row>
    <row r="770" spans="1:7" x14ac:dyDescent="0.3">
      <c r="A770" s="24"/>
      <c r="B770" s="17"/>
      <c r="C770" s="17"/>
      <c r="D770" s="18"/>
      <c r="E770" s="17"/>
      <c r="F770" s="25" t="str">
        <f t="shared" si="11"/>
        <v/>
      </c>
      <c r="G770" s="26" t="str">
        <f>IF($B770="","",IFERROR(INDEX(Budget!$B$4:$B$53,MATCH($B770,Budget!$A$4:$A$53,0)),"Unplanned"))</f>
        <v/>
      </c>
    </row>
    <row r="771" spans="1:7" x14ac:dyDescent="0.3">
      <c r="A771" s="24"/>
      <c r="B771" s="17"/>
      <c r="C771" s="17"/>
      <c r="D771" s="18"/>
      <c r="E771" s="17"/>
      <c r="F771" s="25" t="str">
        <f t="shared" si="11"/>
        <v/>
      </c>
      <c r="G771" s="26" t="str">
        <f>IF($B771="","",IFERROR(INDEX(Budget!$B$4:$B$53,MATCH($B771,Budget!$A$4:$A$53,0)),"Unplanned"))</f>
        <v/>
      </c>
    </row>
    <row r="772" spans="1:7" x14ac:dyDescent="0.3">
      <c r="A772" s="24"/>
      <c r="B772" s="17"/>
      <c r="C772" s="17"/>
      <c r="D772" s="18"/>
      <c r="E772" s="17"/>
      <c r="F772" s="25" t="str">
        <f t="shared" ref="F772:F835" si="12">IF($A772="","",DATE(YEAR($A772),MONTH($A772),1))</f>
        <v/>
      </c>
      <c r="G772" s="26" t="str">
        <f>IF($B772="","",IFERROR(INDEX(Budget!$B$4:$B$53,MATCH($B772,Budget!$A$4:$A$53,0)),"Unplanned"))</f>
        <v/>
      </c>
    </row>
    <row r="773" spans="1:7" x14ac:dyDescent="0.3">
      <c r="A773" s="24"/>
      <c r="B773" s="17"/>
      <c r="C773" s="17"/>
      <c r="D773" s="18"/>
      <c r="E773" s="17"/>
      <c r="F773" s="25" t="str">
        <f t="shared" si="12"/>
        <v/>
      </c>
      <c r="G773" s="26" t="str">
        <f>IF($B773="","",IFERROR(INDEX(Budget!$B$4:$B$53,MATCH($B773,Budget!$A$4:$A$53,0)),"Unplanned"))</f>
        <v/>
      </c>
    </row>
    <row r="774" spans="1:7" x14ac:dyDescent="0.3">
      <c r="A774" s="24"/>
      <c r="B774" s="17"/>
      <c r="C774" s="17"/>
      <c r="D774" s="18"/>
      <c r="E774" s="17"/>
      <c r="F774" s="25" t="str">
        <f t="shared" si="12"/>
        <v/>
      </c>
      <c r="G774" s="26" t="str">
        <f>IF($B774="","",IFERROR(INDEX(Budget!$B$4:$B$53,MATCH($B774,Budget!$A$4:$A$53,0)),"Unplanned"))</f>
        <v/>
      </c>
    </row>
    <row r="775" spans="1:7" x14ac:dyDescent="0.3">
      <c r="A775" s="24"/>
      <c r="B775" s="17"/>
      <c r="C775" s="17"/>
      <c r="D775" s="18"/>
      <c r="E775" s="17"/>
      <c r="F775" s="25" t="str">
        <f t="shared" si="12"/>
        <v/>
      </c>
      <c r="G775" s="26" t="str">
        <f>IF($B775="","",IFERROR(INDEX(Budget!$B$4:$B$53,MATCH($B775,Budget!$A$4:$A$53,0)),"Unplanned"))</f>
        <v/>
      </c>
    </row>
    <row r="776" spans="1:7" x14ac:dyDescent="0.3">
      <c r="A776" s="24"/>
      <c r="B776" s="17"/>
      <c r="C776" s="17"/>
      <c r="D776" s="18"/>
      <c r="E776" s="17"/>
      <c r="F776" s="25" t="str">
        <f t="shared" si="12"/>
        <v/>
      </c>
      <c r="G776" s="26" t="str">
        <f>IF($B776="","",IFERROR(INDEX(Budget!$B$4:$B$53,MATCH($B776,Budget!$A$4:$A$53,0)),"Unplanned"))</f>
        <v/>
      </c>
    </row>
    <row r="777" spans="1:7" x14ac:dyDescent="0.3">
      <c r="A777" s="24"/>
      <c r="B777" s="17"/>
      <c r="C777" s="17"/>
      <c r="D777" s="18"/>
      <c r="E777" s="17"/>
      <c r="F777" s="25" t="str">
        <f t="shared" si="12"/>
        <v/>
      </c>
      <c r="G777" s="26" t="str">
        <f>IF($B777="","",IFERROR(INDEX(Budget!$B$4:$B$53,MATCH($B777,Budget!$A$4:$A$53,0)),"Unplanned"))</f>
        <v/>
      </c>
    </row>
    <row r="778" spans="1:7" x14ac:dyDescent="0.3">
      <c r="A778" s="24"/>
      <c r="B778" s="17"/>
      <c r="C778" s="17"/>
      <c r="D778" s="18"/>
      <c r="E778" s="17"/>
      <c r="F778" s="25" t="str">
        <f t="shared" si="12"/>
        <v/>
      </c>
      <c r="G778" s="26" t="str">
        <f>IF($B778="","",IFERROR(INDEX(Budget!$B$4:$B$53,MATCH($B778,Budget!$A$4:$A$53,0)),"Unplanned"))</f>
        <v/>
      </c>
    </row>
    <row r="779" spans="1:7" x14ac:dyDescent="0.3">
      <c r="A779" s="24"/>
      <c r="B779" s="17"/>
      <c r="C779" s="17"/>
      <c r="D779" s="18"/>
      <c r="E779" s="17"/>
      <c r="F779" s="25" t="str">
        <f t="shared" si="12"/>
        <v/>
      </c>
      <c r="G779" s="26" t="str">
        <f>IF($B779="","",IFERROR(INDEX(Budget!$B$4:$B$53,MATCH($B779,Budget!$A$4:$A$53,0)),"Unplanned"))</f>
        <v/>
      </c>
    </row>
    <row r="780" spans="1:7" x14ac:dyDescent="0.3">
      <c r="A780" s="24"/>
      <c r="B780" s="17"/>
      <c r="C780" s="17"/>
      <c r="D780" s="18"/>
      <c r="E780" s="17"/>
      <c r="F780" s="25" t="str">
        <f t="shared" si="12"/>
        <v/>
      </c>
      <c r="G780" s="26" t="str">
        <f>IF($B780="","",IFERROR(INDEX(Budget!$B$4:$B$53,MATCH($B780,Budget!$A$4:$A$53,0)),"Unplanned"))</f>
        <v/>
      </c>
    </row>
    <row r="781" spans="1:7" x14ac:dyDescent="0.3">
      <c r="A781" s="24"/>
      <c r="B781" s="17"/>
      <c r="C781" s="17"/>
      <c r="D781" s="18"/>
      <c r="E781" s="17"/>
      <c r="F781" s="25" t="str">
        <f t="shared" si="12"/>
        <v/>
      </c>
      <c r="G781" s="26" t="str">
        <f>IF($B781="","",IFERROR(INDEX(Budget!$B$4:$B$53,MATCH($B781,Budget!$A$4:$A$53,0)),"Unplanned"))</f>
        <v/>
      </c>
    </row>
    <row r="782" spans="1:7" x14ac:dyDescent="0.3">
      <c r="A782" s="24"/>
      <c r="B782" s="17"/>
      <c r="C782" s="17"/>
      <c r="D782" s="18"/>
      <c r="E782" s="17"/>
      <c r="F782" s="25" t="str">
        <f t="shared" si="12"/>
        <v/>
      </c>
      <c r="G782" s="26" t="str">
        <f>IF($B782="","",IFERROR(INDEX(Budget!$B$4:$B$53,MATCH($B782,Budget!$A$4:$A$53,0)),"Unplanned"))</f>
        <v/>
      </c>
    </row>
    <row r="783" spans="1:7" x14ac:dyDescent="0.3">
      <c r="A783" s="24"/>
      <c r="B783" s="17"/>
      <c r="C783" s="17"/>
      <c r="D783" s="18"/>
      <c r="E783" s="17"/>
      <c r="F783" s="25" t="str">
        <f t="shared" si="12"/>
        <v/>
      </c>
      <c r="G783" s="26" t="str">
        <f>IF($B783="","",IFERROR(INDEX(Budget!$B$4:$B$53,MATCH($B783,Budget!$A$4:$A$53,0)),"Unplanned"))</f>
        <v/>
      </c>
    </row>
    <row r="784" spans="1:7" x14ac:dyDescent="0.3">
      <c r="A784" s="24"/>
      <c r="B784" s="17"/>
      <c r="C784" s="17"/>
      <c r="D784" s="18"/>
      <c r="E784" s="17"/>
      <c r="F784" s="25" t="str">
        <f t="shared" si="12"/>
        <v/>
      </c>
      <c r="G784" s="26" t="str">
        <f>IF($B784="","",IFERROR(INDEX(Budget!$B$4:$B$53,MATCH($B784,Budget!$A$4:$A$53,0)),"Unplanned"))</f>
        <v/>
      </c>
    </row>
    <row r="785" spans="1:7" x14ac:dyDescent="0.3">
      <c r="A785" s="24"/>
      <c r="B785" s="17"/>
      <c r="C785" s="17"/>
      <c r="D785" s="18"/>
      <c r="E785" s="17"/>
      <c r="F785" s="25" t="str">
        <f t="shared" si="12"/>
        <v/>
      </c>
      <c r="G785" s="26" t="str">
        <f>IF($B785="","",IFERROR(INDEX(Budget!$B$4:$B$53,MATCH($B785,Budget!$A$4:$A$53,0)),"Unplanned"))</f>
        <v/>
      </c>
    </row>
    <row r="786" spans="1:7" x14ac:dyDescent="0.3">
      <c r="A786" s="24"/>
      <c r="B786" s="17"/>
      <c r="C786" s="17"/>
      <c r="D786" s="18"/>
      <c r="E786" s="17"/>
      <c r="F786" s="25" t="str">
        <f t="shared" si="12"/>
        <v/>
      </c>
      <c r="G786" s="26" t="str">
        <f>IF($B786="","",IFERROR(INDEX(Budget!$B$4:$B$53,MATCH($B786,Budget!$A$4:$A$53,0)),"Unplanned"))</f>
        <v/>
      </c>
    </row>
    <row r="787" spans="1:7" x14ac:dyDescent="0.3">
      <c r="A787" s="24"/>
      <c r="B787" s="17"/>
      <c r="C787" s="17"/>
      <c r="D787" s="18"/>
      <c r="E787" s="17"/>
      <c r="F787" s="25" t="str">
        <f t="shared" si="12"/>
        <v/>
      </c>
      <c r="G787" s="26" t="str">
        <f>IF($B787="","",IFERROR(INDEX(Budget!$B$4:$B$53,MATCH($B787,Budget!$A$4:$A$53,0)),"Unplanned"))</f>
        <v/>
      </c>
    </row>
    <row r="788" spans="1:7" x14ac:dyDescent="0.3">
      <c r="A788" s="24"/>
      <c r="B788" s="17"/>
      <c r="C788" s="17"/>
      <c r="D788" s="18"/>
      <c r="E788" s="17"/>
      <c r="F788" s="25" t="str">
        <f t="shared" si="12"/>
        <v/>
      </c>
      <c r="G788" s="26" t="str">
        <f>IF($B788="","",IFERROR(INDEX(Budget!$B$4:$B$53,MATCH($B788,Budget!$A$4:$A$53,0)),"Unplanned"))</f>
        <v/>
      </c>
    </row>
    <row r="789" spans="1:7" x14ac:dyDescent="0.3">
      <c r="A789" s="24"/>
      <c r="B789" s="17"/>
      <c r="C789" s="17"/>
      <c r="D789" s="18"/>
      <c r="E789" s="17"/>
      <c r="F789" s="25" t="str">
        <f t="shared" si="12"/>
        <v/>
      </c>
      <c r="G789" s="26" t="str">
        <f>IF($B789="","",IFERROR(INDEX(Budget!$B$4:$B$53,MATCH($B789,Budget!$A$4:$A$53,0)),"Unplanned"))</f>
        <v/>
      </c>
    </row>
    <row r="790" spans="1:7" x14ac:dyDescent="0.3">
      <c r="A790" s="24"/>
      <c r="B790" s="17"/>
      <c r="C790" s="17"/>
      <c r="D790" s="18"/>
      <c r="E790" s="17"/>
      <c r="F790" s="25" t="str">
        <f t="shared" si="12"/>
        <v/>
      </c>
      <c r="G790" s="26" t="str">
        <f>IF($B790="","",IFERROR(INDEX(Budget!$B$4:$B$53,MATCH($B790,Budget!$A$4:$A$53,0)),"Unplanned"))</f>
        <v/>
      </c>
    </row>
    <row r="791" spans="1:7" x14ac:dyDescent="0.3">
      <c r="A791" s="24"/>
      <c r="B791" s="17"/>
      <c r="C791" s="17"/>
      <c r="D791" s="18"/>
      <c r="E791" s="17"/>
      <c r="F791" s="25" t="str">
        <f t="shared" si="12"/>
        <v/>
      </c>
      <c r="G791" s="26" t="str">
        <f>IF($B791="","",IFERROR(INDEX(Budget!$B$4:$B$53,MATCH($B791,Budget!$A$4:$A$53,0)),"Unplanned"))</f>
        <v/>
      </c>
    </row>
    <row r="792" spans="1:7" x14ac:dyDescent="0.3">
      <c r="A792" s="24"/>
      <c r="B792" s="17"/>
      <c r="C792" s="17"/>
      <c r="D792" s="18"/>
      <c r="E792" s="17"/>
      <c r="F792" s="25" t="str">
        <f t="shared" si="12"/>
        <v/>
      </c>
      <c r="G792" s="26" t="str">
        <f>IF($B792="","",IFERROR(INDEX(Budget!$B$4:$B$53,MATCH($B792,Budget!$A$4:$A$53,0)),"Unplanned"))</f>
        <v/>
      </c>
    </row>
    <row r="793" spans="1:7" x14ac:dyDescent="0.3">
      <c r="A793" s="24"/>
      <c r="B793" s="17"/>
      <c r="C793" s="17"/>
      <c r="D793" s="18"/>
      <c r="E793" s="17"/>
      <c r="F793" s="25" t="str">
        <f t="shared" si="12"/>
        <v/>
      </c>
      <c r="G793" s="26" t="str">
        <f>IF($B793="","",IFERROR(INDEX(Budget!$B$4:$B$53,MATCH($B793,Budget!$A$4:$A$53,0)),"Unplanned"))</f>
        <v/>
      </c>
    </row>
    <row r="794" spans="1:7" x14ac:dyDescent="0.3">
      <c r="A794" s="24"/>
      <c r="B794" s="17"/>
      <c r="C794" s="17"/>
      <c r="D794" s="18"/>
      <c r="E794" s="17"/>
      <c r="F794" s="25" t="str">
        <f t="shared" si="12"/>
        <v/>
      </c>
      <c r="G794" s="26" t="str">
        <f>IF($B794="","",IFERROR(INDEX(Budget!$B$4:$B$53,MATCH($B794,Budget!$A$4:$A$53,0)),"Unplanned"))</f>
        <v/>
      </c>
    </row>
    <row r="795" spans="1:7" x14ac:dyDescent="0.3">
      <c r="A795" s="24"/>
      <c r="B795" s="17"/>
      <c r="C795" s="17"/>
      <c r="D795" s="18"/>
      <c r="E795" s="17"/>
      <c r="F795" s="25" t="str">
        <f t="shared" si="12"/>
        <v/>
      </c>
      <c r="G795" s="26" t="str">
        <f>IF($B795="","",IFERROR(INDEX(Budget!$B$4:$B$53,MATCH($B795,Budget!$A$4:$A$53,0)),"Unplanned"))</f>
        <v/>
      </c>
    </row>
    <row r="796" spans="1:7" x14ac:dyDescent="0.3">
      <c r="A796" s="24"/>
      <c r="B796" s="17"/>
      <c r="C796" s="17"/>
      <c r="D796" s="18"/>
      <c r="E796" s="17"/>
      <c r="F796" s="25" t="str">
        <f t="shared" si="12"/>
        <v/>
      </c>
      <c r="G796" s="26" t="str">
        <f>IF($B796="","",IFERROR(INDEX(Budget!$B$4:$B$53,MATCH($B796,Budget!$A$4:$A$53,0)),"Unplanned"))</f>
        <v/>
      </c>
    </row>
    <row r="797" spans="1:7" x14ac:dyDescent="0.3">
      <c r="A797" s="24"/>
      <c r="B797" s="17"/>
      <c r="C797" s="17"/>
      <c r="D797" s="18"/>
      <c r="E797" s="17"/>
      <c r="F797" s="25" t="str">
        <f t="shared" si="12"/>
        <v/>
      </c>
      <c r="G797" s="26" t="str">
        <f>IF($B797="","",IFERROR(INDEX(Budget!$B$4:$B$53,MATCH($B797,Budget!$A$4:$A$53,0)),"Unplanned"))</f>
        <v/>
      </c>
    </row>
    <row r="798" spans="1:7" x14ac:dyDescent="0.3">
      <c r="A798" s="24"/>
      <c r="B798" s="17"/>
      <c r="C798" s="17"/>
      <c r="D798" s="18"/>
      <c r="E798" s="17"/>
      <c r="F798" s="25" t="str">
        <f t="shared" si="12"/>
        <v/>
      </c>
      <c r="G798" s="26" t="str">
        <f>IF($B798="","",IFERROR(INDEX(Budget!$B$4:$B$53,MATCH($B798,Budget!$A$4:$A$53,0)),"Unplanned"))</f>
        <v/>
      </c>
    </row>
    <row r="799" spans="1:7" x14ac:dyDescent="0.3">
      <c r="A799" s="24"/>
      <c r="B799" s="17"/>
      <c r="C799" s="17"/>
      <c r="D799" s="18"/>
      <c r="E799" s="17"/>
      <c r="F799" s="25" t="str">
        <f t="shared" si="12"/>
        <v/>
      </c>
      <c r="G799" s="26" t="str">
        <f>IF($B799="","",IFERROR(INDEX(Budget!$B$4:$B$53,MATCH($B799,Budget!$A$4:$A$53,0)),"Unplanned"))</f>
        <v/>
      </c>
    </row>
    <row r="800" spans="1:7" x14ac:dyDescent="0.3">
      <c r="A800" s="24"/>
      <c r="B800" s="17"/>
      <c r="C800" s="17"/>
      <c r="D800" s="18"/>
      <c r="E800" s="17"/>
      <c r="F800" s="25" t="str">
        <f t="shared" si="12"/>
        <v/>
      </c>
      <c r="G800" s="26" t="str">
        <f>IF($B800="","",IFERROR(INDEX(Budget!$B$4:$B$53,MATCH($B800,Budget!$A$4:$A$53,0)),"Unplanned"))</f>
        <v/>
      </c>
    </row>
    <row r="801" spans="1:7" x14ac:dyDescent="0.3">
      <c r="A801" s="24"/>
      <c r="B801" s="17"/>
      <c r="C801" s="17"/>
      <c r="D801" s="18"/>
      <c r="E801" s="17"/>
      <c r="F801" s="25" t="str">
        <f t="shared" si="12"/>
        <v/>
      </c>
      <c r="G801" s="26" t="str">
        <f>IF($B801="","",IFERROR(INDEX(Budget!$B$4:$B$53,MATCH($B801,Budget!$A$4:$A$53,0)),"Unplanned"))</f>
        <v/>
      </c>
    </row>
    <row r="802" spans="1:7" x14ac:dyDescent="0.3">
      <c r="A802" s="24"/>
      <c r="B802" s="17"/>
      <c r="C802" s="17"/>
      <c r="D802" s="18"/>
      <c r="E802" s="17"/>
      <c r="F802" s="25" t="str">
        <f t="shared" si="12"/>
        <v/>
      </c>
      <c r="G802" s="26" t="str">
        <f>IF($B802="","",IFERROR(INDEX(Budget!$B$4:$B$53,MATCH($B802,Budget!$A$4:$A$53,0)),"Unplanned"))</f>
        <v/>
      </c>
    </row>
    <row r="803" spans="1:7" x14ac:dyDescent="0.3">
      <c r="A803" s="24"/>
      <c r="B803" s="17"/>
      <c r="C803" s="17"/>
      <c r="D803" s="18"/>
      <c r="E803" s="17"/>
      <c r="F803" s="25" t="str">
        <f t="shared" si="12"/>
        <v/>
      </c>
      <c r="G803" s="26" t="str">
        <f>IF($B803="","",IFERROR(INDEX(Budget!$B$4:$B$53,MATCH($B803,Budget!$A$4:$A$53,0)),"Unplanned"))</f>
        <v/>
      </c>
    </row>
    <row r="804" spans="1:7" x14ac:dyDescent="0.3">
      <c r="A804" s="24"/>
      <c r="B804" s="17"/>
      <c r="C804" s="17"/>
      <c r="D804" s="18"/>
      <c r="E804" s="17"/>
      <c r="F804" s="25" t="str">
        <f t="shared" si="12"/>
        <v/>
      </c>
      <c r="G804" s="26" t="str">
        <f>IF($B804="","",IFERROR(INDEX(Budget!$B$4:$B$53,MATCH($B804,Budget!$A$4:$A$53,0)),"Unplanned"))</f>
        <v/>
      </c>
    </row>
    <row r="805" spans="1:7" x14ac:dyDescent="0.3">
      <c r="A805" s="24"/>
      <c r="B805" s="17"/>
      <c r="C805" s="17"/>
      <c r="D805" s="18"/>
      <c r="E805" s="17"/>
      <c r="F805" s="25" t="str">
        <f t="shared" si="12"/>
        <v/>
      </c>
      <c r="G805" s="26" t="str">
        <f>IF($B805="","",IFERROR(INDEX(Budget!$B$4:$B$53,MATCH($B805,Budget!$A$4:$A$53,0)),"Unplanned"))</f>
        <v/>
      </c>
    </row>
    <row r="806" spans="1:7" x14ac:dyDescent="0.3">
      <c r="A806" s="24"/>
      <c r="B806" s="17"/>
      <c r="C806" s="17"/>
      <c r="D806" s="18"/>
      <c r="E806" s="17"/>
      <c r="F806" s="25" t="str">
        <f t="shared" si="12"/>
        <v/>
      </c>
      <c r="G806" s="26" t="str">
        <f>IF($B806="","",IFERROR(INDEX(Budget!$B$4:$B$53,MATCH($B806,Budget!$A$4:$A$53,0)),"Unplanned"))</f>
        <v/>
      </c>
    </row>
    <row r="807" spans="1:7" x14ac:dyDescent="0.3">
      <c r="A807" s="24"/>
      <c r="B807" s="17"/>
      <c r="C807" s="17"/>
      <c r="D807" s="18"/>
      <c r="E807" s="17"/>
      <c r="F807" s="25" t="str">
        <f t="shared" si="12"/>
        <v/>
      </c>
      <c r="G807" s="26" t="str">
        <f>IF($B807="","",IFERROR(INDEX(Budget!$B$4:$B$53,MATCH($B807,Budget!$A$4:$A$53,0)),"Unplanned"))</f>
        <v/>
      </c>
    </row>
    <row r="808" spans="1:7" x14ac:dyDescent="0.3">
      <c r="A808" s="24"/>
      <c r="B808" s="17"/>
      <c r="C808" s="17"/>
      <c r="D808" s="18"/>
      <c r="E808" s="17"/>
      <c r="F808" s="25" t="str">
        <f t="shared" si="12"/>
        <v/>
      </c>
      <c r="G808" s="26" t="str">
        <f>IF($B808="","",IFERROR(INDEX(Budget!$B$4:$B$53,MATCH($B808,Budget!$A$4:$A$53,0)),"Unplanned"))</f>
        <v/>
      </c>
    </row>
    <row r="809" spans="1:7" x14ac:dyDescent="0.3">
      <c r="A809" s="24"/>
      <c r="B809" s="17"/>
      <c r="C809" s="17"/>
      <c r="D809" s="18"/>
      <c r="E809" s="17"/>
      <c r="F809" s="25" t="str">
        <f t="shared" si="12"/>
        <v/>
      </c>
      <c r="G809" s="26" t="str">
        <f>IF($B809="","",IFERROR(INDEX(Budget!$B$4:$B$53,MATCH($B809,Budget!$A$4:$A$53,0)),"Unplanned"))</f>
        <v/>
      </c>
    </row>
    <row r="810" spans="1:7" x14ac:dyDescent="0.3">
      <c r="A810" s="24"/>
      <c r="B810" s="17"/>
      <c r="C810" s="17"/>
      <c r="D810" s="18"/>
      <c r="E810" s="17"/>
      <c r="F810" s="25" t="str">
        <f t="shared" si="12"/>
        <v/>
      </c>
      <c r="G810" s="26" t="str">
        <f>IF($B810="","",IFERROR(INDEX(Budget!$B$4:$B$53,MATCH($B810,Budget!$A$4:$A$53,0)),"Unplanned"))</f>
        <v/>
      </c>
    </row>
    <row r="811" spans="1:7" x14ac:dyDescent="0.3">
      <c r="A811" s="24"/>
      <c r="B811" s="17"/>
      <c r="C811" s="17"/>
      <c r="D811" s="18"/>
      <c r="E811" s="17"/>
      <c r="F811" s="25" t="str">
        <f t="shared" si="12"/>
        <v/>
      </c>
      <c r="G811" s="26" t="str">
        <f>IF($B811="","",IFERROR(INDEX(Budget!$B$4:$B$53,MATCH($B811,Budget!$A$4:$A$53,0)),"Unplanned"))</f>
        <v/>
      </c>
    </row>
    <row r="812" spans="1:7" x14ac:dyDescent="0.3">
      <c r="A812" s="24"/>
      <c r="B812" s="17"/>
      <c r="C812" s="17"/>
      <c r="D812" s="18"/>
      <c r="E812" s="17"/>
      <c r="F812" s="25" t="str">
        <f t="shared" si="12"/>
        <v/>
      </c>
      <c r="G812" s="26" t="str">
        <f>IF($B812="","",IFERROR(INDEX(Budget!$B$4:$B$53,MATCH($B812,Budget!$A$4:$A$53,0)),"Unplanned"))</f>
        <v/>
      </c>
    </row>
    <row r="813" spans="1:7" x14ac:dyDescent="0.3">
      <c r="A813" s="24"/>
      <c r="B813" s="17"/>
      <c r="C813" s="17"/>
      <c r="D813" s="18"/>
      <c r="E813" s="17"/>
      <c r="F813" s="25" t="str">
        <f t="shared" si="12"/>
        <v/>
      </c>
      <c r="G813" s="26" t="str">
        <f>IF($B813="","",IFERROR(INDEX(Budget!$B$4:$B$53,MATCH($B813,Budget!$A$4:$A$53,0)),"Unplanned"))</f>
        <v/>
      </c>
    </row>
    <row r="814" spans="1:7" x14ac:dyDescent="0.3">
      <c r="A814" s="24"/>
      <c r="B814" s="17"/>
      <c r="C814" s="17"/>
      <c r="D814" s="18"/>
      <c r="E814" s="17"/>
      <c r="F814" s="25" t="str">
        <f t="shared" si="12"/>
        <v/>
      </c>
      <c r="G814" s="26" t="str">
        <f>IF($B814="","",IFERROR(INDEX(Budget!$B$4:$B$53,MATCH($B814,Budget!$A$4:$A$53,0)),"Unplanned"))</f>
        <v/>
      </c>
    </row>
    <row r="815" spans="1:7" x14ac:dyDescent="0.3">
      <c r="A815" s="24"/>
      <c r="B815" s="17"/>
      <c r="C815" s="17"/>
      <c r="D815" s="18"/>
      <c r="E815" s="17"/>
      <c r="F815" s="25" t="str">
        <f t="shared" si="12"/>
        <v/>
      </c>
      <c r="G815" s="26" t="str">
        <f>IF($B815="","",IFERROR(INDEX(Budget!$B$4:$B$53,MATCH($B815,Budget!$A$4:$A$53,0)),"Unplanned"))</f>
        <v/>
      </c>
    </row>
    <row r="816" spans="1:7" x14ac:dyDescent="0.3">
      <c r="A816" s="24"/>
      <c r="B816" s="17"/>
      <c r="C816" s="17"/>
      <c r="D816" s="18"/>
      <c r="E816" s="17"/>
      <c r="F816" s="25" t="str">
        <f t="shared" si="12"/>
        <v/>
      </c>
      <c r="G816" s="26" t="str">
        <f>IF($B816="","",IFERROR(INDEX(Budget!$B$4:$B$53,MATCH($B816,Budget!$A$4:$A$53,0)),"Unplanned"))</f>
        <v/>
      </c>
    </row>
    <row r="817" spans="1:7" x14ac:dyDescent="0.3">
      <c r="A817" s="24"/>
      <c r="B817" s="17"/>
      <c r="C817" s="17"/>
      <c r="D817" s="18"/>
      <c r="E817" s="17"/>
      <c r="F817" s="25" t="str">
        <f t="shared" si="12"/>
        <v/>
      </c>
      <c r="G817" s="26" t="str">
        <f>IF($B817="","",IFERROR(INDEX(Budget!$B$4:$B$53,MATCH($B817,Budget!$A$4:$A$53,0)),"Unplanned"))</f>
        <v/>
      </c>
    </row>
    <row r="818" spans="1:7" x14ac:dyDescent="0.3">
      <c r="A818" s="24"/>
      <c r="B818" s="17"/>
      <c r="C818" s="17"/>
      <c r="D818" s="18"/>
      <c r="E818" s="17"/>
      <c r="F818" s="25" t="str">
        <f t="shared" si="12"/>
        <v/>
      </c>
      <c r="G818" s="26" t="str">
        <f>IF($B818="","",IFERROR(INDEX(Budget!$B$4:$B$53,MATCH($B818,Budget!$A$4:$A$53,0)),"Unplanned"))</f>
        <v/>
      </c>
    </row>
    <row r="819" spans="1:7" x14ac:dyDescent="0.3">
      <c r="A819" s="24"/>
      <c r="B819" s="17"/>
      <c r="C819" s="17"/>
      <c r="D819" s="18"/>
      <c r="E819" s="17"/>
      <c r="F819" s="25" t="str">
        <f t="shared" si="12"/>
        <v/>
      </c>
      <c r="G819" s="26" t="str">
        <f>IF($B819="","",IFERROR(INDEX(Budget!$B$4:$B$53,MATCH($B819,Budget!$A$4:$A$53,0)),"Unplanned"))</f>
        <v/>
      </c>
    </row>
    <row r="820" spans="1:7" x14ac:dyDescent="0.3">
      <c r="A820" s="24"/>
      <c r="B820" s="17"/>
      <c r="C820" s="17"/>
      <c r="D820" s="18"/>
      <c r="E820" s="17"/>
      <c r="F820" s="25" t="str">
        <f t="shared" si="12"/>
        <v/>
      </c>
      <c r="G820" s="26" t="str">
        <f>IF($B820="","",IFERROR(INDEX(Budget!$B$4:$B$53,MATCH($B820,Budget!$A$4:$A$53,0)),"Unplanned"))</f>
        <v/>
      </c>
    </row>
    <row r="821" spans="1:7" x14ac:dyDescent="0.3">
      <c r="A821" s="24"/>
      <c r="B821" s="17"/>
      <c r="C821" s="17"/>
      <c r="D821" s="18"/>
      <c r="E821" s="17"/>
      <c r="F821" s="25" t="str">
        <f t="shared" si="12"/>
        <v/>
      </c>
      <c r="G821" s="26" t="str">
        <f>IF($B821="","",IFERROR(INDEX(Budget!$B$4:$B$53,MATCH($B821,Budget!$A$4:$A$53,0)),"Unplanned"))</f>
        <v/>
      </c>
    </row>
    <row r="822" spans="1:7" x14ac:dyDescent="0.3">
      <c r="A822" s="24"/>
      <c r="B822" s="17"/>
      <c r="C822" s="17"/>
      <c r="D822" s="18"/>
      <c r="E822" s="17"/>
      <c r="F822" s="25" t="str">
        <f t="shared" si="12"/>
        <v/>
      </c>
      <c r="G822" s="26" t="str">
        <f>IF($B822="","",IFERROR(INDEX(Budget!$B$4:$B$53,MATCH($B822,Budget!$A$4:$A$53,0)),"Unplanned"))</f>
        <v/>
      </c>
    </row>
    <row r="823" spans="1:7" x14ac:dyDescent="0.3">
      <c r="A823" s="24"/>
      <c r="B823" s="17"/>
      <c r="C823" s="17"/>
      <c r="D823" s="18"/>
      <c r="E823" s="17"/>
      <c r="F823" s="25" t="str">
        <f t="shared" si="12"/>
        <v/>
      </c>
      <c r="G823" s="26" t="str">
        <f>IF($B823="","",IFERROR(INDEX(Budget!$B$4:$B$53,MATCH($B823,Budget!$A$4:$A$53,0)),"Unplanned"))</f>
        <v/>
      </c>
    </row>
    <row r="824" spans="1:7" x14ac:dyDescent="0.3">
      <c r="A824" s="24"/>
      <c r="B824" s="17"/>
      <c r="C824" s="17"/>
      <c r="D824" s="18"/>
      <c r="E824" s="17"/>
      <c r="F824" s="25" t="str">
        <f t="shared" si="12"/>
        <v/>
      </c>
      <c r="G824" s="26" t="str">
        <f>IF($B824="","",IFERROR(INDEX(Budget!$B$4:$B$53,MATCH($B824,Budget!$A$4:$A$53,0)),"Unplanned"))</f>
        <v/>
      </c>
    </row>
    <row r="825" spans="1:7" x14ac:dyDescent="0.3">
      <c r="A825" s="24"/>
      <c r="B825" s="17"/>
      <c r="C825" s="17"/>
      <c r="D825" s="18"/>
      <c r="E825" s="17"/>
      <c r="F825" s="25" t="str">
        <f t="shared" si="12"/>
        <v/>
      </c>
      <c r="G825" s="26" t="str">
        <f>IF($B825="","",IFERROR(INDEX(Budget!$B$4:$B$53,MATCH($B825,Budget!$A$4:$A$53,0)),"Unplanned"))</f>
        <v/>
      </c>
    </row>
    <row r="826" spans="1:7" x14ac:dyDescent="0.3">
      <c r="A826" s="24"/>
      <c r="B826" s="17"/>
      <c r="C826" s="17"/>
      <c r="D826" s="18"/>
      <c r="E826" s="17"/>
      <c r="F826" s="25" t="str">
        <f t="shared" si="12"/>
        <v/>
      </c>
      <c r="G826" s="26" t="str">
        <f>IF($B826="","",IFERROR(INDEX(Budget!$B$4:$B$53,MATCH($B826,Budget!$A$4:$A$53,0)),"Unplanned"))</f>
        <v/>
      </c>
    </row>
    <row r="827" spans="1:7" x14ac:dyDescent="0.3">
      <c r="A827" s="24"/>
      <c r="B827" s="17"/>
      <c r="C827" s="17"/>
      <c r="D827" s="18"/>
      <c r="E827" s="17"/>
      <c r="F827" s="25" t="str">
        <f t="shared" si="12"/>
        <v/>
      </c>
      <c r="G827" s="26" t="str">
        <f>IF($B827="","",IFERROR(INDEX(Budget!$B$4:$B$53,MATCH($B827,Budget!$A$4:$A$53,0)),"Unplanned"))</f>
        <v/>
      </c>
    </row>
    <row r="828" spans="1:7" x14ac:dyDescent="0.3">
      <c r="A828" s="24"/>
      <c r="B828" s="17"/>
      <c r="C828" s="17"/>
      <c r="D828" s="18"/>
      <c r="E828" s="17"/>
      <c r="F828" s="25" t="str">
        <f t="shared" si="12"/>
        <v/>
      </c>
      <c r="G828" s="26" t="str">
        <f>IF($B828="","",IFERROR(INDEX(Budget!$B$4:$B$53,MATCH($B828,Budget!$A$4:$A$53,0)),"Unplanned"))</f>
        <v/>
      </c>
    </row>
    <row r="829" spans="1:7" x14ac:dyDescent="0.3">
      <c r="A829" s="24"/>
      <c r="B829" s="17"/>
      <c r="C829" s="17"/>
      <c r="D829" s="18"/>
      <c r="E829" s="17"/>
      <c r="F829" s="25" t="str">
        <f t="shared" si="12"/>
        <v/>
      </c>
      <c r="G829" s="26" t="str">
        <f>IF($B829="","",IFERROR(INDEX(Budget!$B$4:$B$53,MATCH($B829,Budget!$A$4:$A$53,0)),"Unplanned"))</f>
        <v/>
      </c>
    </row>
    <row r="830" spans="1:7" x14ac:dyDescent="0.3">
      <c r="A830" s="24"/>
      <c r="B830" s="17"/>
      <c r="C830" s="17"/>
      <c r="D830" s="18"/>
      <c r="E830" s="17"/>
      <c r="F830" s="25" t="str">
        <f t="shared" si="12"/>
        <v/>
      </c>
      <c r="G830" s="26" t="str">
        <f>IF($B830="","",IFERROR(INDEX(Budget!$B$4:$B$53,MATCH($B830,Budget!$A$4:$A$53,0)),"Unplanned"))</f>
        <v/>
      </c>
    </row>
    <row r="831" spans="1:7" x14ac:dyDescent="0.3">
      <c r="A831" s="24"/>
      <c r="B831" s="17"/>
      <c r="C831" s="17"/>
      <c r="D831" s="18"/>
      <c r="E831" s="17"/>
      <c r="F831" s="25" t="str">
        <f t="shared" si="12"/>
        <v/>
      </c>
      <c r="G831" s="26" t="str">
        <f>IF($B831="","",IFERROR(INDEX(Budget!$B$4:$B$53,MATCH($B831,Budget!$A$4:$A$53,0)),"Unplanned"))</f>
        <v/>
      </c>
    </row>
    <row r="832" spans="1:7" x14ac:dyDescent="0.3">
      <c r="A832" s="24"/>
      <c r="B832" s="17"/>
      <c r="C832" s="17"/>
      <c r="D832" s="18"/>
      <c r="E832" s="17"/>
      <c r="F832" s="25" t="str">
        <f t="shared" si="12"/>
        <v/>
      </c>
      <c r="G832" s="26" t="str">
        <f>IF($B832="","",IFERROR(INDEX(Budget!$B$4:$B$53,MATCH($B832,Budget!$A$4:$A$53,0)),"Unplanned"))</f>
        <v/>
      </c>
    </row>
    <row r="833" spans="1:7" x14ac:dyDescent="0.3">
      <c r="A833" s="24"/>
      <c r="B833" s="17"/>
      <c r="C833" s="17"/>
      <c r="D833" s="18"/>
      <c r="E833" s="17"/>
      <c r="F833" s="25" t="str">
        <f t="shared" si="12"/>
        <v/>
      </c>
      <c r="G833" s="26" t="str">
        <f>IF($B833="","",IFERROR(INDEX(Budget!$B$4:$B$53,MATCH($B833,Budget!$A$4:$A$53,0)),"Unplanned"))</f>
        <v/>
      </c>
    </row>
    <row r="834" spans="1:7" x14ac:dyDescent="0.3">
      <c r="A834" s="24"/>
      <c r="B834" s="17"/>
      <c r="C834" s="17"/>
      <c r="D834" s="18"/>
      <c r="E834" s="17"/>
      <c r="F834" s="25" t="str">
        <f t="shared" si="12"/>
        <v/>
      </c>
      <c r="G834" s="26" t="str">
        <f>IF($B834="","",IFERROR(INDEX(Budget!$B$4:$B$53,MATCH($B834,Budget!$A$4:$A$53,0)),"Unplanned"))</f>
        <v/>
      </c>
    </row>
    <row r="835" spans="1:7" x14ac:dyDescent="0.3">
      <c r="A835" s="24"/>
      <c r="B835" s="17"/>
      <c r="C835" s="17"/>
      <c r="D835" s="18"/>
      <c r="E835" s="17"/>
      <c r="F835" s="25" t="str">
        <f t="shared" si="12"/>
        <v/>
      </c>
      <c r="G835" s="26" t="str">
        <f>IF($B835="","",IFERROR(INDEX(Budget!$B$4:$B$53,MATCH($B835,Budget!$A$4:$A$53,0)),"Unplanned"))</f>
        <v/>
      </c>
    </row>
    <row r="836" spans="1:7" x14ac:dyDescent="0.3">
      <c r="A836" s="24"/>
      <c r="B836" s="17"/>
      <c r="C836" s="17"/>
      <c r="D836" s="18"/>
      <c r="E836" s="17"/>
      <c r="F836" s="25" t="str">
        <f t="shared" ref="F836:F899" si="13">IF($A836="","",DATE(YEAR($A836),MONTH($A836),1))</f>
        <v/>
      </c>
      <c r="G836" s="26" t="str">
        <f>IF($B836="","",IFERROR(INDEX(Budget!$B$4:$B$53,MATCH($B836,Budget!$A$4:$A$53,0)),"Unplanned"))</f>
        <v/>
      </c>
    </row>
    <row r="837" spans="1:7" x14ac:dyDescent="0.3">
      <c r="A837" s="24"/>
      <c r="B837" s="17"/>
      <c r="C837" s="17"/>
      <c r="D837" s="18"/>
      <c r="E837" s="17"/>
      <c r="F837" s="25" t="str">
        <f t="shared" si="13"/>
        <v/>
      </c>
      <c r="G837" s="26" t="str">
        <f>IF($B837="","",IFERROR(INDEX(Budget!$B$4:$B$53,MATCH($B837,Budget!$A$4:$A$53,0)),"Unplanned"))</f>
        <v/>
      </c>
    </row>
    <row r="838" spans="1:7" x14ac:dyDescent="0.3">
      <c r="A838" s="24"/>
      <c r="B838" s="17"/>
      <c r="C838" s="17"/>
      <c r="D838" s="18"/>
      <c r="E838" s="17"/>
      <c r="F838" s="25" t="str">
        <f t="shared" si="13"/>
        <v/>
      </c>
      <c r="G838" s="26" t="str">
        <f>IF($B838="","",IFERROR(INDEX(Budget!$B$4:$B$53,MATCH($B838,Budget!$A$4:$A$53,0)),"Unplanned"))</f>
        <v/>
      </c>
    </row>
    <row r="839" spans="1:7" x14ac:dyDescent="0.3">
      <c r="A839" s="24"/>
      <c r="B839" s="17"/>
      <c r="C839" s="17"/>
      <c r="D839" s="18"/>
      <c r="E839" s="17"/>
      <c r="F839" s="25" t="str">
        <f t="shared" si="13"/>
        <v/>
      </c>
      <c r="G839" s="26" t="str">
        <f>IF($B839="","",IFERROR(INDEX(Budget!$B$4:$B$53,MATCH($B839,Budget!$A$4:$A$53,0)),"Unplanned"))</f>
        <v/>
      </c>
    </row>
    <row r="840" spans="1:7" x14ac:dyDescent="0.3">
      <c r="A840" s="24"/>
      <c r="B840" s="17"/>
      <c r="C840" s="17"/>
      <c r="D840" s="18"/>
      <c r="E840" s="17"/>
      <c r="F840" s="25" t="str">
        <f t="shared" si="13"/>
        <v/>
      </c>
      <c r="G840" s="26" t="str">
        <f>IF($B840="","",IFERROR(INDEX(Budget!$B$4:$B$53,MATCH($B840,Budget!$A$4:$A$53,0)),"Unplanned"))</f>
        <v/>
      </c>
    </row>
    <row r="841" spans="1:7" x14ac:dyDescent="0.3">
      <c r="A841" s="24"/>
      <c r="B841" s="17"/>
      <c r="C841" s="17"/>
      <c r="D841" s="18"/>
      <c r="E841" s="17"/>
      <c r="F841" s="25" t="str">
        <f t="shared" si="13"/>
        <v/>
      </c>
      <c r="G841" s="26" t="str">
        <f>IF($B841="","",IFERROR(INDEX(Budget!$B$4:$B$53,MATCH($B841,Budget!$A$4:$A$53,0)),"Unplanned"))</f>
        <v/>
      </c>
    </row>
    <row r="842" spans="1:7" x14ac:dyDescent="0.3">
      <c r="A842" s="24"/>
      <c r="B842" s="17"/>
      <c r="C842" s="17"/>
      <c r="D842" s="18"/>
      <c r="E842" s="17"/>
      <c r="F842" s="25" t="str">
        <f t="shared" si="13"/>
        <v/>
      </c>
      <c r="G842" s="26" t="str">
        <f>IF($B842="","",IFERROR(INDEX(Budget!$B$4:$B$53,MATCH($B842,Budget!$A$4:$A$53,0)),"Unplanned"))</f>
        <v/>
      </c>
    </row>
    <row r="843" spans="1:7" x14ac:dyDescent="0.3">
      <c r="A843" s="24"/>
      <c r="B843" s="17"/>
      <c r="C843" s="17"/>
      <c r="D843" s="18"/>
      <c r="E843" s="17"/>
      <c r="F843" s="25" t="str">
        <f t="shared" si="13"/>
        <v/>
      </c>
      <c r="G843" s="26" t="str">
        <f>IF($B843="","",IFERROR(INDEX(Budget!$B$4:$B$53,MATCH($B843,Budget!$A$4:$A$53,0)),"Unplanned"))</f>
        <v/>
      </c>
    </row>
    <row r="844" spans="1:7" x14ac:dyDescent="0.3">
      <c r="A844" s="24"/>
      <c r="B844" s="17"/>
      <c r="C844" s="17"/>
      <c r="D844" s="18"/>
      <c r="E844" s="17"/>
      <c r="F844" s="25" t="str">
        <f t="shared" si="13"/>
        <v/>
      </c>
      <c r="G844" s="26" t="str">
        <f>IF($B844="","",IFERROR(INDEX(Budget!$B$4:$B$53,MATCH($B844,Budget!$A$4:$A$53,0)),"Unplanned"))</f>
        <v/>
      </c>
    </row>
    <row r="845" spans="1:7" x14ac:dyDescent="0.3">
      <c r="A845" s="24"/>
      <c r="B845" s="17"/>
      <c r="C845" s="17"/>
      <c r="D845" s="18"/>
      <c r="E845" s="17"/>
      <c r="F845" s="25" t="str">
        <f t="shared" si="13"/>
        <v/>
      </c>
      <c r="G845" s="26" t="str">
        <f>IF($B845="","",IFERROR(INDEX(Budget!$B$4:$B$53,MATCH($B845,Budget!$A$4:$A$53,0)),"Unplanned"))</f>
        <v/>
      </c>
    </row>
    <row r="846" spans="1:7" x14ac:dyDescent="0.3">
      <c r="A846" s="24"/>
      <c r="B846" s="17"/>
      <c r="C846" s="17"/>
      <c r="D846" s="18"/>
      <c r="E846" s="17"/>
      <c r="F846" s="25" t="str">
        <f t="shared" si="13"/>
        <v/>
      </c>
      <c r="G846" s="26" t="str">
        <f>IF($B846="","",IFERROR(INDEX(Budget!$B$4:$B$53,MATCH($B846,Budget!$A$4:$A$53,0)),"Unplanned"))</f>
        <v/>
      </c>
    </row>
    <row r="847" spans="1:7" x14ac:dyDescent="0.3">
      <c r="A847" s="24"/>
      <c r="B847" s="17"/>
      <c r="C847" s="17"/>
      <c r="D847" s="18"/>
      <c r="E847" s="17"/>
      <c r="F847" s="25" t="str">
        <f t="shared" si="13"/>
        <v/>
      </c>
      <c r="G847" s="26" t="str">
        <f>IF($B847="","",IFERROR(INDEX(Budget!$B$4:$B$53,MATCH($B847,Budget!$A$4:$A$53,0)),"Unplanned"))</f>
        <v/>
      </c>
    </row>
    <row r="848" spans="1:7" x14ac:dyDescent="0.3">
      <c r="A848" s="24"/>
      <c r="B848" s="17"/>
      <c r="C848" s="17"/>
      <c r="D848" s="18"/>
      <c r="E848" s="17"/>
      <c r="F848" s="25" t="str">
        <f t="shared" si="13"/>
        <v/>
      </c>
      <c r="G848" s="26" t="str">
        <f>IF($B848="","",IFERROR(INDEX(Budget!$B$4:$B$53,MATCH($B848,Budget!$A$4:$A$53,0)),"Unplanned"))</f>
        <v/>
      </c>
    </row>
    <row r="849" spans="1:7" x14ac:dyDescent="0.3">
      <c r="A849" s="24"/>
      <c r="B849" s="17"/>
      <c r="C849" s="17"/>
      <c r="D849" s="18"/>
      <c r="E849" s="17"/>
      <c r="F849" s="25" t="str">
        <f t="shared" si="13"/>
        <v/>
      </c>
      <c r="G849" s="26" t="str">
        <f>IF($B849="","",IFERROR(INDEX(Budget!$B$4:$B$53,MATCH($B849,Budget!$A$4:$A$53,0)),"Unplanned"))</f>
        <v/>
      </c>
    </row>
    <row r="850" spans="1:7" x14ac:dyDescent="0.3">
      <c r="A850" s="24"/>
      <c r="B850" s="17"/>
      <c r="C850" s="17"/>
      <c r="D850" s="18"/>
      <c r="E850" s="17"/>
      <c r="F850" s="25" t="str">
        <f t="shared" si="13"/>
        <v/>
      </c>
      <c r="G850" s="26" t="str">
        <f>IF($B850="","",IFERROR(INDEX(Budget!$B$4:$B$53,MATCH($B850,Budget!$A$4:$A$53,0)),"Unplanned"))</f>
        <v/>
      </c>
    </row>
    <row r="851" spans="1:7" x14ac:dyDescent="0.3">
      <c r="A851" s="24"/>
      <c r="B851" s="17"/>
      <c r="C851" s="17"/>
      <c r="D851" s="18"/>
      <c r="E851" s="17"/>
      <c r="F851" s="25" t="str">
        <f t="shared" si="13"/>
        <v/>
      </c>
      <c r="G851" s="26" t="str">
        <f>IF($B851="","",IFERROR(INDEX(Budget!$B$4:$B$53,MATCH($B851,Budget!$A$4:$A$53,0)),"Unplanned"))</f>
        <v/>
      </c>
    </row>
    <row r="852" spans="1:7" x14ac:dyDescent="0.3">
      <c r="A852" s="24"/>
      <c r="B852" s="17"/>
      <c r="C852" s="17"/>
      <c r="D852" s="18"/>
      <c r="E852" s="17"/>
      <c r="F852" s="25" t="str">
        <f t="shared" si="13"/>
        <v/>
      </c>
      <c r="G852" s="26" t="str">
        <f>IF($B852="","",IFERROR(INDEX(Budget!$B$4:$B$53,MATCH($B852,Budget!$A$4:$A$53,0)),"Unplanned"))</f>
        <v/>
      </c>
    </row>
    <row r="853" spans="1:7" x14ac:dyDescent="0.3">
      <c r="A853" s="24"/>
      <c r="B853" s="17"/>
      <c r="C853" s="17"/>
      <c r="D853" s="18"/>
      <c r="E853" s="17"/>
      <c r="F853" s="25" t="str">
        <f t="shared" si="13"/>
        <v/>
      </c>
      <c r="G853" s="26" t="str">
        <f>IF($B853="","",IFERROR(INDEX(Budget!$B$4:$B$53,MATCH($B853,Budget!$A$4:$A$53,0)),"Unplanned"))</f>
        <v/>
      </c>
    </row>
    <row r="854" spans="1:7" x14ac:dyDescent="0.3">
      <c r="A854" s="24"/>
      <c r="B854" s="17"/>
      <c r="C854" s="17"/>
      <c r="D854" s="18"/>
      <c r="E854" s="17"/>
      <c r="F854" s="25" t="str">
        <f t="shared" si="13"/>
        <v/>
      </c>
      <c r="G854" s="26" t="str">
        <f>IF($B854="","",IFERROR(INDEX(Budget!$B$4:$B$53,MATCH($B854,Budget!$A$4:$A$53,0)),"Unplanned"))</f>
        <v/>
      </c>
    </row>
    <row r="855" spans="1:7" x14ac:dyDescent="0.3">
      <c r="A855" s="24"/>
      <c r="B855" s="17"/>
      <c r="C855" s="17"/>
      <c r="D855" s="18"/>
      <c r="E855" s="17"/>
      <c r="F855" s="25" t="str">
        <f t="shared" si="13"/>
        <v/>
      </c>
      <c r="G855" s="26" t="str">
        <f>IF($B855="","",IFERROR(INDEX(Budget!$B$4:$B$53,MATCH($B855,Budget!$A$4:$A$53,0)),"Unplanned"))</f>
        <v/>
      </c>
    </row>
    <row r="856" spans="1:7" x14ac:dyDescent="0.3">
      <c r="A856" s="24"/>
      <c r="B856" s="17"/>
      <c r="C856" s="17"/>
      <c r="D856" s="18"/>
      <c r="E856" s="17"/>
      <c r="F856" s="25" t="str">
        <f t="shared" si="13"/>
        <v/>
      </c>
      <c r="G856" s="26" t="str">
        <f>IF($B856="","",IFERROR(INDEX(Budget!$B$4:$B$53,MATCH($B856,Budget!$A$4:$A$53,0)),"Unplanned"))</f>
        <v/>
      </c>
    </row>
    <row r="857" spans="1:7" x14ac:dyDescent="0.3">
      <c r="A857" s="24"/>
      <c r="B857" s="17"/>
      <c r="C857" s="17"/>
      <c r="D857" s="18"/>
      <c r="E857" s="17"/>
      <c r="F857" s="25" t="str">
        <f t="shared" si="13"/>
        <v/>
      </c>
      <c r="G857" s="26" t="str">
        <f>IF($B857="","",IFERROR(INDEX(Budget!$B$4:$B$53,MATCH($B857,Budget!$A$4:$A$53,0)),"Unplanned"))</f>
        <v/>
      </c>
    </row>
    <row r="858" spans="1:7" x14ac:dyDescent="0.3">
      <c r="A858" s="24"/>
      <c r="B858" s="17"/>
      <c r="C858" s="17"/>
      <c r="D858" s="18"/>
      <c r="E858" s="17"/>
      <c r="F858" s="25" t="str">
        <f t="shared" si="13"/>
        <v/>
      </c>
      <c r="G858" s="26" t="str">
        <f>IF($B858="","",IFERROR(INDEX(Budget!$B$4:$B$53,MATCH($B858,Budget!$A$4:$A$53,0)),"Unplanned"))</f>
        <v/>
      </c>
    </row>
    <row r="859" spans="1:7" x14ac:dyDescent="0.3">
      <c r="A859" s="24"/>
      <c r="B859" s="17"/>
      <c r="C859" s="17"/>
      <c r="D859" s="18"/>
      <c r="E859" s="17"/>
      <c r="F859" s="25" t="str">
        <f t="shared" si="13"/>
        <v/>
      </c>
      <c r="G859" s="26" t="str">
        <f>IF($B859="","",IFERROR(INDEX(Budget!$B$4:$B$53,MATCH($B859,Budget!$A$4:$A$53,0)),"Unplanned"))</f>
        <v/>
      </c>
    </row>
    <row r="860" spans="1:7" x14ac:dyDescent="0.3">
      <c r="A860" s="24"/>
      <c r="B860" s="17"/>
      <c r="C860" s="17"/>
      <c r="D860" s="18"/>
      <c r="E860" s="17"/>
      <c r="F860" s="25" t="str">
        <f t="shared" si="13"/>
        <v/>
      </c>
      <c r="G860" s="26" t="str">
        <f>IF($B860="","",IFERROR(INDEX(Budget!$B$4:$B$53,MATCH($B860,Budget!$A$4:$A$53,0)),"Unplanned"))</f>
        <v/>
      </c>
    </row>
    <row r="861" spans="1:7" x14ac:dyDescent="0.3">
      <c r="A861" s="24"/>
      <c r="B861" s="17"/>
      <c r="C861" s="17"/>
      <c r="D861" s="18"/>
      <c r="E861" s="17"/>
      <c r="F861" s="25" t="str">
        <f t="shared" si="13"/>
        <v/>
      </c>
      <c r="G861" s="26" t="str">
        <f>IF($B861="","",IFERROR(INDEX(Budget!$B$4:$B$53,MATCH($B861,Budget!$A$4:$A$53,0)),"Unplanned"))</f>
        <v/>
      </c>
    </row>
    <row r="862" spans="1:7" x14ac:dyDescent="0.3">
      <c r="A862" s="24"/>
      <c r="B862" s="17"/>
      <c r="C862" s="17"/>
      <c r="D862" s="18"/>
      <c r="E862" s="17"/>
      <c r="F862" s="25" t="str">
        <f t="shared" si="13"/>
        <v/>
      </c>
      <c r="G862" s="26" t="str">
        <f>IF($B862="","",IFERROR(INDEX(Budget!$B$4:$B$53,MATCH($B862,Budget!$A$4:$A$53,0)),"Unplanned"))</f>
        <v/>
      </c>
    </row>
    <row r="863" spans="1:7" x14ac:dyDescent="0.3">
      <c r="A863" s="24"/>
      <c r="B863" s="17"/>
      <c r="C863" s="17"/>
      <c r="D863" s="18"/>
      <c r="E863" s="17"/>
      <c r="F863" s="25" t="str">
        <f t="shared" si="13"/>
        <v/>
      </c>
      <c r="G863" s="26" t="str">
        <f>IF($B863="","",IFERROR(INDEX(Budget!$B$4:$B$53,MATCH($B863,Budget!$A$4:$A$53,0)),"Unplanned"))</f>
        <v/>
      </c>
    </row>
    <row r="864" spans="1:7" x14ac:dyDescent="0.3">
      <c r="A864" s="24"/>
      <c r="B864" s="17"/>
      <c r="C864" s="17"/>
      <c r="D864" s="18"/>
      <c r="E864" s="17"/>
      <c r="F864" s="25" t="str">
        <f t="shared" si="13"/>
        <v/>
      </c>
      <c r="G864" s="26" t="str">
        <f>IF($B864="","",IFERROR(INDEX(Budget!$B$4:$B$53,MATCH($B864,Budget!$A$4:$A$53,0)),"Unplanned"))</f>
        <v/>
      </c>
    </row>
    <row r="865" spans="1:7" x14ac:dyDescent="0.3">
      <c r="A865" s="24"/>
      <c r="B865" s="17"/>
      <c r="C865" s="17"/>
      <c r="D865" s="18"/>
      <c r="E865" s="17"/>
      <c r="F865" s="25" t="str">
        <f t="shared" si="13"/>
        <v/>
      </c>
      <c r="G865" s="26" t="str">
        <f>IF($B865="","",IFERROR(INDEX(Budget!$B$4:$B$53,MATCH($B865,Budget!$A$4:$A$53,0)),"Unplanned"))</f>
        <v/>
      </c>
    </row>
    <row r="866" spans="1:7" x14ac:dyDescent="0.3">
      <c r="A866" s="24"/>
      <c r="B866" s="17"/>
      <c r="C866" s="17"/>
      <c r="D866" s="18"/>
      <c r="E866" s="17"/>
      <c r="F866" s="25" t="str">
        <f t="shared" si="13"/>
        <v/>
      </c>
      <c r="G866" s="26" t="str">
        <f>IF($B866="","",IFERROR(INDEX(Budget!$B$4:$B$53,MATCH($B866,Budget!$A$4:$A$53,0)),"Unplanned"))</f>
        <v/>
      </c>
    </row>
    <row r="867" spans="1:7" x14ac:dyDescent="0.3">
      <c r="A867" s="24"/>
      <c r="B867" s="17"/>
      <c r="C867" s="17"/>
      <c r="D867" s="18"/>
      <c r="E867" s="17"/>
      <c r="F867" s="25" t="str">
        <f t="shared" si="13"/>
        <v/>
      </c>
      <c r="G867" s="26" t="str">
        <f>IF($B867="","",IFERROR(INDEX(Budget!$B$4:$B$53,MATCH($B867,Budget!$A$4:$A$53,0)),"Unplanned"))</f>
        <v/>
      </c>
    </row>
    <row r="868" spans="1:7" x14ac:dyDescent="0.3">
      <c r="A868" s="24"/>
      <c r="B868" s="17"/>
      <c r="C868" s="17"/>
      <c r="D868" s="18"/>
      <c r="E868" s="17"/>
      <c r="F868" s="25" t="str">
        <f t="shared" si="13"/>
        <v/>
      </c>
      <c r="G868" s="26" t="str">
        <f>IF($B868="","",IFERROR(INDEX(Budget!$B$4:$B$53,MATCH($B868,Budget!$A$4:$A$53,0)),"Unplanned"))</f>
        <v/>
      </c>
    </row>
    <row r="869" spans="1:7" x14ac:dyDescent="0.3">
      <c r="A869" s="24"/>
      <c r="B869" s="17"/>
      <c r="C869" s="17"/>
      <c r="D869" s="18"/>
      <c r="E869" s="17"/>
      <c r="F869" s="25" t="str">
        <f t="shared" si="13"/>
        <v/>
      </c>
      <c r="G869" s="26" t="str">
        <f>IF($B869="","",IFERROR(INDEX(Budget!$B$4:$B$53,MATCH($B869,Budget!$A$4:$A$53,0)),"Unplanned"))</f>
        <v/>
      </c>
    </row>
    <row r="870" spans="1:7" x14ac:dyDescent="0.3">
      <c r="A870" s="24"/>
      <c r="B870" s="17"/>
      <c r="C870" s="17"/>
      <c r="D870" s="18"/>
      <c r="E870" s="17"/>
      <c r="F870" s="25" t="str">
        <f t="shared" si="13"/>
        <v/>
      </c>
      <c r="G870" s="26" t="str">
        <f>IF($B870="","",IFERROR(INDEX(Budget!$B$4:$B$53,MATCH($B870,Budget!$A$4:$A$53,0)),"Unplanned"))</f>
        <v/>
      </c>
    </row>
    <row r="871" spans="1:7" x14ac:dyDescent="0.3">
      <c r="A871" s="24"/>
      <c r="B871" s="17"/>
      <c r="C871" s="17"/>
      <c r="D871" s="18"/>
      <c r="E871" s="17"/>
      <c r="F871" s="25" t="str">
        <f t="shared" si="13"/>
        <v/>
      </c>
      <c r="G871" s="26" t="str">
        <f>IF($B871="","",IFERROR(INDEX(Budget!$B$4:$B$53,MATCH($B871,Budget!$A$4:$A$53,0)),"Unplanned"))</f>
        <v/>
      </c>
    </row>
    <row r="872" spans="1:7" x14ac:dyDescent="0.3">
      <c r="A872" s="24"/>
      <c r="B872" s="17"/>
      <c r="C872" s="17"/>
      <c r="D872" s="18"/>
      <c r="E872" s="17"/>
      <c r="F872" s="25" t="str">
        <f t="shared" si="13"/>
        <v/>
      </c>
      <c r="G872" s="26" t="str">
        <f>IF($B872="","",IFERROR(INDEX(Budget!$B$4:$B$53,MATCH($B872,Budget!$A$4:$A$53,0)),"Unplanned"))</f>
        <v/>
      </c>
    </row>
    <row r="873" spans="1:7" x14ac:dyDescent="0.3">
      <c r="A873" s="24"/>
      <c r="B873" s="17"/>
      <c r="C873" s="17"/>
      <c r="D873" s="18"/>
      <c r="E873" s="17"/>
      <c r="F873" s="25" t="str">
        <f t="shared" si="13"/>
        <v/>
      </c>
      <c r="G873" s="26" t="str">
        <f>IF($B873="","",IFERROR(INDEX(Budget!$B$4:$B$53,MATCH($B873,Budget!$A$4:$A$53,0)),"Unplanned"))</f>
        <v/>
      </c>
    </row>
    <row r="874" spans="1:7" x14ac:dyDescent="0.3">
      <c r="A874" s="24"/>
      <c r="B874" s="17"/>
      <c r="C874" s="17"/>
      <c r="D874" s="18"/>
      <c r="E874" s="17"/>
      <c r="F874" s="25" t="str">
        <f t="shared" si="13"/>
        <v/>
      </c>
      <c r="G874" s="26" t="str">
        <f>IF($B874="","",IFERROR(INDEX(Budget!$B$4:$B$53,MATCH($B874,Budget!$A$4:$A$53,0)),"Unplanned"))</f>
        <v/>
      </c>
    </row>
    <row r="875" spans="1:7" x14ac:dyDescent="0.3">
      <c r="A875" s="24"/>
      <c r="B875" s="17"/>
      <c r="C875" s="17"/>
      <c r="D875" s="18"/>
      <c r="E875" s="17"/>
      <c r="F875" s="25" t="str">
        <f t="shared" si="13"/>
        <v/>
      </c>
      <c r="G875" s="26" t="str">
        <f>IF($B875="","",IFERROR(INDEX(Budget!$B$4:$B$53,MATCH($B875,Budget!$A$4:$A$53,0)),"Unplanned"))</f>
        <v/>
      </c>
    </row>
    <row r="876" spans="1:7" x14ac:dyDescent="0.3">
      <c r="A876" s="24"/>
      <c r="B876" s="17"/>
      <c r="C876" s="17"/>
      <c r="D876" s="18"/>
      <c r="E876" s="17"/>
      <c r="F876" s="25" t="str">
        <f t="shared" si="13"/>
        <v/>
      </c>
      <c r="G876" s="26" t="str">
        <f>IF($B876="","",IFERROR(INDEX(Budget!$B$4:$B$53,MATCH($B876,Budget!$A$4:$A$53,0)),"Unplanned"))</f>
        <v/>
      </c>
    </row>
    <row r="877" spans="1:7" x14ac:dyDescent="0.3">
      <c r="A877" s="24"/>
      <c r="B877" s="17"/>
      <c r="C877" s="17"/>
      <c r="D877" s="18"/>
      <c r="E877" s="17"/>
      <c r="F877" s="25" t="str">
        <f t="shared" si="13"/>
        <v/>
      </c>
      <c r="G877" s="26" t="str">
        <f>IF($B877="","",IFERROR(INDEX(Budget!$B$4:$B$53,MATCH($B877,Budget!$A$4:$A$53,0)),"Unplanned"))</f>
        <v/>
      </c>
    </row>
    <row r="878" spans="1:7" x14ac:dyDescent="0.3">
      <c r="A878" s="24"/>
      <c r="B878" s="17"/>
      <c r="C878" s="17"/>
      <c r="D878" s="18"/>
      <c r="E878" s="17"/>
      <c r="F878" s="25" t="str">
        <f t="shared" si="13"/>
        <v/>
      </c>
      <c r="G878" s="26" t="str">
        <f>IF($B878="","",IFERROR(INDEX(Budget!$B$4:$B$53,MATCH($B878,Budget!$A$4:$A$53,0)),"Unplanned"))</f>
        <v/>
      </c>
    </row>
    <row r="879" spans="1:7" x14ac:dyDescent="0.3">
      <c r="A879" s="24"/>
      <c r="B879" s="17"/>
      <c r="C879" s="17"/>
      <c r="D879" s="18"/>
      <c r="E879" s="17"/>
      <c r="F879" s="25" t="str">
        <f t="shared" si="13"/>
        <v/>
      </c>
      <c r="G879" s="26" t="str">
        <f>IF($B879="","",IFERROR(INDEX(Budget!$B$4:$B$53,MATCH($B879,Budget!$A$4:$A$53,0)),"Unplanned"))</f>
        <v/>
      </c>
    </row>
    <row r="880" spans="1:7" x14ac:dyDescent="0.3">
      <c r="A880" s="24"/>
      <c r="B880" s="17"/>
      <c r="C880" s="17"/>
      <c r="D880" s="18"/>
      <c r="E880" s="17"/>
      <c r="F880" s="25" t="str">
        <f t="shared" si="13"/>
        <v/>
      </c>
      <c r="G880" s="26" t="str">
        <f>IF($B880="","",IFERROR(INDEX(Budget!$B$4:$B$53,MATCH($B880,Budget!$A$4:$A$53,0)),"Unplanned"))</f>
        <v/>
      </c>
    </row>
    <row r="881" spans="1:7" x14ac:dyDescent="0.3">
      <c r="A881" s="24"/>
      <c r="B881" s="17"/>
      <c r="C881" s="17"/>
      <c r="D881" s="18"/>
      <c r="E881" s="17"/>
      <c r="F881" s="25" t="str">
        <f t="shared" si="13"/>
        <v/>
      </c>
      <c r="G881" s="26" t="str">
        <f>IF($B881="","",IFERROR(INDEX(Budget!$B$4:$B$53,MATCH($B881,Budget!$A$4:$A$53,0)),"Unplanned"))</f>
        <v/>
      </c>
    </row>
    <row r="882" spans="1:7" x14ac:dyDescent="0.3">
      <c r="A882" s="24"/>
      <c r="B882" s="17"/>
      <c r="C882" s="17"/>
      <c r="D882" s="18"/>
      <c r="E882" s="17"/>
      <c r="F882" s="25" t="str">
        <f t="shared" si="13"/>
        <v/>
      </c>
      <c r="G882" s="26" t="str">
        <f>IF($B882="","",IFERROR(INDEX(Budget!$B$4:$B$53,MATCH($B882,Budget!$A$4:$A$53,0)),"Unplanned"))</f>
        <v/>
      </c>
    </row>
    <row r="883" spans="1:7" x14ac:dyDescent="0.3">
      <c r="A883" s="24"/>
      <c r="B883" s="17"/>
      <c r="C883" s="17"/>
      <c r="D883" s="18"/>
      <c r="E883" s="17"/>
      <c r="F883" s="25" t="str">
        <f t="shared" si="13"/>
        <v/>
      </c>
      <c r="G883" s="26" t="str">
        <f>IF($B883="","",IFERROR(INDEX(Budget!$B$4:$B$53,MATCH($B883,Budget!$A$4:$A$53,0)),"Unplanned"))</f>
        <v/>
      </c>
    </row>
    <row r="884" spans="1:7" x14ac:dyDescent="0.3">
      <c r="A884" s="24"/>
      <c r="B884" s="17"/>
      <c r="C884" s="17"/>
      <c r="D884" s="18"/>
      <c r="E884" s="17"/>
      <c r="F884" s="25" t="str">
        <f t="shared" si="13"/>
        <v/>
      </c>
      <c r="G884" s="26" t="str">
        <f>IF($B884="","",IFERROR(INDEX(Budget!$B$4:$B$53,MATCH($B884,Budget!$A$4:$A$53,0)),"Unplanned"))</f>
        <v/>
      </c>
    </row>
    <row r="885" spans="1:7" x14ac:dyDescent="0.3">
      <c r="A885" s="24"/>
      <c r="B885" s="17"/>
      <c r="C885" s="17"/>
      <c r="D885" s="18"/>
      <c r="E885" s="17"/>
      <c r="F885" s="25" t="str">
        <f t="shared" si="13"/>
        <v/>
      </c>
      <c r="G885" s="26" t="str">
        <f>IF($B885="","",IFERROR(INDEX(Budget!$B$4:$B$53,MATCH($B885,Budget!$A$4:$A$53,0)),"Unplanned"))</f>
        <v/>
      </c>
    </row>
    <row r="886" spans="1:7" x14ac:dyDescent="0.3">
      <c r="A886" s="24"/>
      <c r="B886" s="17"/>
      <c r="C886" s="17"/>
      <c r="D886" s="18"/>
      <c r="E886" s="17"/>
      <c r="F886" s="25" t="str">
        <f t="shared" si="13"/>
        <v/>
      </c>
      <c r="G886" s="26" t="str">
        <f>IF($B886="","",IFERROR(INDEX(Budget!$B$4:$B$53,MATCH($B886,Budget!$A$4:$A$53,0)),"Unplanned"))</f>
        <v/>
      </c>
    </row>
    <row r="887" spans="1:7" x14ac:dyDescent="0.3">
      <c r="A887" s="24"/>
      <c r="B887" s="17"/>
      <c r="C887" s="17"/>
      <c r="D887" s="18"/>
      <c r="E887" s="17"/>
      <c r="F887" s="25" t="str">
        <f t="shared" si="13"/>
        <v/>
      </c>
      <c r="G887" s="26" t="str">
        <f>IF($B887="","",IFERROR(INDEX(Budget!$B$4:$B$53,MATCH($B887,Budget!$A$4:$A$53,0)),"Unplanned"))</f>
        <v/>
      </c>
    </row>
    <row r="888" spans="1:7" x14ac:dyDescent="0.3">
      <c r="A888" s="24"/>
      <c r="B888" s="17"/>
      <c r="C888" s="17"/>
      <c r="D888" s="18"/>
      <c r="E888" s="17"/>
      <c r="F888" s="25" t="str">
        <f t="shared" si="13"/>
        <v/>
      </c>
      <c r="G888" s="26" t="str">
        <f>IF($B888="","",IFERROR(INDEX(Budget!$B$4:$B$53,MATCH($B888,Budget!$A$4:$A$53,0)),"Unplanned"))</f>
        <v/>
      </c>
    </row>
    <row r="889" spans="1:7" x14ac:dyDescent="0.3">
      <c r="A889" s="24"/>
      <c r="B889" s="17"/>
      <c r="C889" s="17"/>
      <c r="D889" s="18"/>
      <c r="E889" s="17"/>
      <c r="F889" s="25" t="str">
        <f t="shared" si="13"/>
        <v/>
      </c>
      <c r="G889" s="26" t="str">
        <f>IF($B889="","",IFERROR(INDEX(Budget!$B$4:$B$53,MATCH($B889,Budget!$A$4:$A$53,0)),"Unplanned"))</f>
        <v/>
      </c>
    </row>
    <row r="890" spans="1:7" x14ac:dyDescent="0.3">
      <c r="A890" s="24"/>
      <c r="B890" s="17"/>
      <c r="C890" s="17"/>
      <c r="D890" s="18"/>
      <c r="E890" s="17"/>
      <c r="F890" s="25" t="str">
        <f t="shared" si="13"/>
        <v/>
      </c>
      <c r="G890" s="26" t="str">
        <f>IF($B890="","",IFERROR(INDEX(Budget!$B$4:$B$53,MATCH($B890,Budget!$A$4:$A$53,0)),"Unplanned"))</f>
        <v/>
      </c>
    </row>
    <row r="891" spans="1:7" x14ac:dyDescent="0.3">
      <c r="A891" s="24"/>
      <c r="B891" s="17"/>
      <c r="C891" s="17"/>
      <c r="D891" s="18"/>
      <c r="E891" s="17"/>
      <c r="F891" s="25" t="str">
        <f t="shared" si="13"/>
        <v/>
      </c>
      <c r="G891" s="26" t="str">
        <f>IF($B891="","",IFERROR(INDEX(Budget!$B$4:$B$53,MATCH($B891,Budget!$A$4:$A$53,0)),"Unplanned"))</f>
        <v/>
      </c>
    </row>
    <row r="892" spans="1:7" x14ac:dyDescent="0.3">
      <c r="A892" s="24"/>
      <c r="B892" s="17"/>
      <c r="C892" s="17"/>
      <c r="D892" s="18"/>
      <c r="E892" s="17"/>
      <c r="F892" s="25" t="str">
        <f t="shared" si="13"/>
        <v/>
      </c>
      <c r="G892" s="26" t="str">
        <f>IF($B892="","",IFERROR(INDEX(Budget!$B$4:$B$53,MATCH($B892,Budget!$A$4:$A$53,0)),"Unplanned"))</f>
        <v/>
      </c>
    </row>
    <row r="893" spans="1:7" x14ac:dyDescent="0.3">
      <c r="A893" s="24"/>
      <c r="B893" s="17"/>
      <c r="C893" s="17"/>
      <c r="D893" s="18"/>
      <c r="E893" s="17"/>
      <c r="F893" s="25" t="str">
        <f t="shared" si="13"/>
        <v/>
      </c>
      <c r="G893" s="26" t="str">
        <f>IF($B893="","",IFERROR(INDEX(Budget!$B$4:$B$53,MATCH($B893,Budget!$A$4:$A$53,0)),"Unplanned"))</f>
        <v/>
      </c>
    </row>
    <row r="894" spans="1:7" x14ac:dyDescent="0.3">
      <c r="A894" s="24"/>
      <c r="B894" s="17"/>
      <c r="C894" s="17"/>
      <c r="D894" s="18"/>
      <c r="E894" s="17"/>
      <c r="F894" s="25" t="str">
        <f t="shared" si="13"/>
        <v/>
      </c>
      <c r="G894" s="26" t="str">
        <f>IF($B894="","",IFERROR(INDEX(Budget!$B$4:$B$53,MATCH($B894,Budget!$A$4:$A$53,0)),"Unplanned"))</f>
        <v/>
      </c>
    </row>
    <row r="895" spans="1:7" x14ac:dyDescent="0.3">
      <c r="A895" s="24"/>
      <c r="B895" s="17"/>
      <c r="C895" s="17"/>
      <c r="D895" s="18"/>
      <c r="E895" s="17"/>
      <c r="F895" s="25" t="str">
        <f t="shared" si="13"/>
        <v/>
      </c>
      <c r="G895" s="26" t="str">
        <f>IF($B895="","",IFERROR(INDEX(Budget!$B$4:$B$53,MATCH($B895,Budget!$A$4:$A$53,0)),"Unplanned"))</f>
        <v/>
      </c>
    </row>
    <row r="896" spans="1:7" x14ac:dyDescent="0.3">
      <c r="A896" s="24"/>
      <c r="B896" s="17"/>
      <c r="C896" s="17"/>
      <c r="D896" s="18"/>
      <c r="E896" s="17"/>
      <c r="F896" s="25" t="str">
        <f t="shared" si="13"/>
        <v/>
      </c>
      <c r="G896" s="26" t="str">
        <f>IF($B896="","",IFERROR(INDEX(Budget!$B$4:$B$53,MATCH($B896,Budget!$A$4:$A$53,0)),"Unplanned"))</f>
        <v/>
      </c>
    </row>
    <row r="897" spans="1:7" x14ac:dyDescent="0.3">
      <c r="A897" s="24"/>
      <c r="B897" s="17"/>
      <c r="C897" s="17"/>
      <c r="D897" s="18"/>
      <c r="E897" s="17"/>
      <c r="F897" s="25" t="str">
        <f t="shared" si="13"/>
        <v/>
      </c>
      <c r="G897" s="26" t="str">
        <f>IF($B897="","",IFERROR(INDEX(Budget!$B$4:$B$53,MATCH($B897,Budget!$A$4:$A$53,0)),"Unplanned"))</f>
        <v/>
      </c>
    </row>
    <row r="898" spans="1:7" x14ac:dyDescent="0.3">
      <c r="A898" s="24"/>
      <c r="B898" s="17"/>
      <c r="C898" s="17"/>
      <c r="D898" s="18"/>
      <c r="E898" s="17"/>
      <c r="F898" s="25" t="str">
        <f t="shared" si="13"/>
        <v/>
      </c>
      <c r="G898" s="26" t="str">
        <f>IF($B898="","",IFERROR(INDEX(Budget!$B$4:$B$53,MATCH($B898,Budget!$A$4:$A$53,0)),"Unplanned"))</f>
        <v/>
      </c>
    </row>
    <row r="899" spans="1:7" x14ac:dyDescent="0.3">
      <c r="A899" s="24"/>
      <c r="B899" s="17"/>
      <c r="C899" s="17"/>
      <c r="D899" s="18"/>
      <c r="E899" s="17"/>
      <c r="F899" s="25" t="str">
        <f t="shared" si="13"/>
        <v/>
      </c>
      <c r="G899" s="26" t="str">
        <f>IF($B899="","",IFERROR(INDEX(Budget!$B$4:$B$53,MATCH($B899,Budget!$A$4:$A$53,0)),"Unplanned"))</f>
        <v/>
      </c>
    </row>
    <row r="900" spans="1:7" x14ac:dyDescent="0.3">
      <c r="A900" s="24"/>
      <c r="B900" s="17"/>
      <c r="C900" s="17"/>
      <c r="D900" s="18"/>
      <c r="E900" s="17"/>
      <c r="F900" s="25" t="str">
        <f t="shared" ref="F900:F963" si="14">IF($A900="","",DATE(YEAR($A900),MONTH($A900),1))</f>
        <v/>
      </c>
      <c r="G900" s="26" t="str">
        <f>IF($B900="","",IFERROR(INDEX(Budget!$B$4:$B$53,MATCH($B900,Budget!$A$4:$A$53,0)),"Unplanned"))</f>
        <v/>
      </c>
    </row>
    <row r="901" spans="1:7" x14ac:dyDescent="0.3">
      <c r="A901" s="24"/>
      <c r="B901" s="17"/>
      <c r="C901" s="17"/>
      <c r="D901" s="18"/>
      <c r="E901" s="17"/>
      <c r="F901" s="25" t="str">
        <f t="shared" si="14"/>
        <v/>
      </c>
      <c r="G901" s="26" t="str">
        <f>IF($B901="","",IFERROR(INDEX(Budget!$B$4:$B$53,MATCH($B901,Budget!$A$4:$A$53,0)),"Unplanned"))</f>
        <v/>
      </c>
    </row>
    <row r="902" spans="1:7" x14ac:dyDescent="0.3">
      <c r="A902" s="24"/>
      <c r="B902" s="17"/>
      <c r="C902" s="17"/>
      <c r="D902" s="18"/>
      <c r="E902" s="17"/>
      <c r="F902" s="25" t="str">
        <f t="shared" si="14"/>
        <v/>
      </c>
      <c r="G902" s="26" t="str">
        <f>IF($B902="","",IFERROR(INDEX(Budget!$B$4:$B$53,MATCH($B902,Budget!$A$4:$A$53,0)),"Unplanned"))</f>
        <v/>
      </c>
    </row>
    <row r="903" spans="1:7" x14ac:dyDescent="0.3">
      <c r="A903" s="24"/>
      <c r="B903" s="17"/>
      <c r="C903" s="17"/>
      <c r="D903" s="18"/>
      <c r="E903" s="17"/>
      <c r="F903" s="25" t="str">
        <f t="shared" si="14"/>
        <v/>
      </c>
      <c r="G903" s="26" t="str">
        <f>IF($B903="","",IFERROR(INDEX(Budget!$B$4:$B$53,MATCH($B903,Budget!$A$4:$A$53,0)),"Unplanned"))</f>
        <v/>
      </c>
    </row>
    <row r="904" spans="1:7" x14ac:dyDescent="0.3">
      <c r="A904" s="24"/>
      <c r="B904" s="17"/>
      <c r="C904" s="17"/>
      <c r="D904" s="18"/>
      <c r="E904" s="17"/>
      <c r="F904" s="25" t="str">
        <f t="shared" si="14"/>
        <v/>
      </c>
      <c r="G904" s="26" t="str">
        <f>IF($B904="","",IFERROR(INDEX(Budget!$B$4:$B$53,MATCH($B904,Budget!$A$4:$A$53,0)),"Unplanned"))</f>
        <v/>
      </c>
    </row>
    <row r="905" spans="1:7" x14ac:dyDescent="0.3">
      <c r="A905" s="24"/>
      <c r="B905" s="17"/>
      <c r="C905" s="17"/>
      <c r="D905" s="18"/>
      <c r="E905" s="17"/>
      <c r="F905" s="25" t="str">
        <f t="shared" si="14"/>
        <v/>
      </c>
      <c r="G905" s="26" t="str">
        <f>IF($B905="","",IFERROR(INDEX(Budget!$B$4:$B$53,MATCH($B905,Budget!$A$4:$A$53,0)),"Unplanned"))</f>
        <v/>
      </c>
    </row>
    <row r="906" spans="1:7" x14ac:dyDescent="0.3">
      <c r="A906" s="24"/>
      <c r="B906" s="17"/>
      <c r="C906" s="17"/>
      <c r="D906" s="18"/>
      <c r="E906" s="17"/>
      <c r="F906" s="25" t="str">
        <f t="shared" si="14"/>
        <v/>
      </c>
      <c r="G906" s="26" t="str">
        <f>IF($B906="","",IFERROR(INDEX(Budget!$B$4:$B$53,MATCH($B906,Budget!$A$4:$A$53,0)),"Unplanned"))</f>
        <v/>
      </c>
    </row>
    <row r="907" spans="1:7" x14ac:dyDescent="0.3">
      <c r="A907" s="24"/>
      <c r="B907" s="17"/>
      <c r="C907" s="17"/>
      <c r="D907" s="18"/>
      <c r="E907" s="17"/>
      <c r="F907" s="25" t="str">
        <f t="shared" si="14"/>
        <v/>
      </c>
      <c r="G907" s="26" t="str">
        <f>IF($B907="","",IFERROR(INDEX(Budget!$B$4:$B$53,MATCH($B907,Budget!$A$4:$A$53,0)),"Unplanned"))</f>
        <v/>
      </c>
    </row>
    <row r="908" spans="1:7" x14ac:dyDescent="0.3">
      <c r="A908" s="24"/>
      <c r="B908" s="17"/>
      <c r="C908" s="17"/>
      <c r="D908" s="18"/>
      <c r="E908" s="17"/>
      <c r="F908" s="25" t="str">
        <f t="shared" si="14"/>
        <v/>
      </c>
      <c r="G908" s="26" t="str">
        <f>IF($B908="","",IFERROR(INDEX(Budget!$B$4:$B$53,MATCH($B908,Budget!$A$4:$A$53,0)),"Unplanned"))</f>
        <v/>
      </c>
    </row>
    <row r="909" spans="1:7" x14ac:dyDescent="0.3">
      <c r="A909" s="24"/>
      <c r="B909" s="17"/>
      <c r="C909" s="17"/>
      <c r="D909" s="18"/>
      <c r="E909" s="17"/>
      <c r="F909" s="25" t="str">
        <f t="shared" si="14"/>
        <v/>
      </c>
      <c r="G909" s="26" t="str">
        <f>IF($B909="","",IFERROR(INDEX(Budget!$B$4:$B$53,MATCH($B909,Budget!$A$4:$A$53,0)),"Unplanned"))</f>
        <v/>
      </c>
    </row>
    <row r="910" spans="1:7" x14ac:dyDescent="0.3">
      <c r="A910" s="24"/>
      <c r="B910" s="17"/>
      <c r="C910" s="17"/>
      <c r="D910" s="18"/>
      <c r="E910" s="17"/>
      <c r="F910" s="25" t="str">
        <f t="shared" si="14"/>
        <v/>
      </c>
      <c r="G910" s="26" t="str">
        <f>IF($B910="","",IFERROR(INDEX(Budget!$B$4:$B$53,MATCH($B910,Budget!$A$4:$A$53,0)),"Unplanned"))</f>
        <v/>
      </c>
    </row>
    <row r="911" spans="1:7" x14ac:dyDescent="0.3">
      <c r="A911" s="24"/>
      <c r="B911" s="17"/>
      <c r="C911" s="17"/>
      <c r="D911" s="18"/>
      <c r="E911" s="17"/>
      <c r="F911" s="25" t="str">
        <f t="shared" si="14"/>
        <v/>
      </c>
      <c r="G911" s="26" t="str">
        <f>IF($B911="","",IFERROR(INDEX(Budget!$B$4:$B$53,MATCH($B911,Budget!$A$4:$A$53,0)),"Unplanned"))</f>
        <v/>
      </c>
    </row>
    <row r="912" spans="1:7" x14ac:dyDescent="0.3">
      <c r="A912" s="24"/>
      <c r="B912" s="17"/>
      <c r="C912" s="17"/>
      <c r="D912" s="18"/>
      <c r="E912" s="17"/>
      <c r="F912" s="25" t="str">
        <f t="shared" si="14"/>
        <v/>
      </c>
      <c r="G912" s="26" t="str">
        <f>IF($B912="","",IFERROR(INDEX(Budget!$B$4:$B$53,MATCH($B912,Budget!$A$4:$A$53,0)),"Unplanned"))</f>
        <v/>
      </c>
    </row>
    <row r="913" spans="1:7" x14ac:dyDescent="0.3">
      <c r="A913" s="24"/>
      <c r="B913" s="17"/>
      <c r="C913" s="17"/>
      <c r="D913" s="18"/>
      <c r="E913" s="17"/>
      <c r="F913" s="25" t="str">
        <f t="shared" si="14"/>
        <v/>
      </c>
      <c r="G913" s="26" t="str">
        <f>IF($B913="","",IFERROR(INDEX(Budget!$B$4:$B$53,MATCH($B913,Budget!$A$4:$A$53,0)),"Unplanned"))</f>
        <v/>
      </c>
    </row>
    <row r="914" spans="1:7" x14ac:dyDescent="0.3">
      <c r="A914" s="24"/>
      <c r="B914" s="17"/>
      <c r="C914" s="17"/>
      <c r="D914" s="18"/>
      <c r="E914" s="17"/>
      <c r="F914" s="25" t="str">
        <f t="shared" si="14"/>
        <v/>
      </c>
      <c r="G914" s="26" t="str">
        <f>IF($B914="","",IFERROR(INDEX(Budget!$B$4:$B$53,MATCH($B914,Budget!$A$4:$A$53,0)),"Unplanned"))</f>
        <v/>
      </c>
    </row>
    <row r="915" spans="1:7" x14ac:dyDescent="0.3">
      <c r="A915" s="24"/>
      <c r="B915" s="17"/>
      <c r="C915" s="17"/>
      <c r="D915" s="18"/>
      <c r="E915" s="17"/>
      <c r="F915" s="25" t="str">
        <f t="shared" si="14"/>
        <v/>
      </c>
      <c r="G915" s="26" t="str">
        <f>IF($B915="","",IFERROR(INDEX(Budget!$B$4:$B$53,MATCH($B915,Budget!$A$4:$A$53,0)),"Unplanned"))</f>
        <v/>
      </c>
    </row>
    <row r="916" spans="1:7" x14ac:dyDescent="0.3">
      <c r="A916" s="24"/>
      <c r="B916" s="17"/>
      <c r="C916" s="17"/>
      <c r="D916" s="18"/>
      <c r="E916" s="17"/>
      <c r="F916" s="25" t="str">
        <f t="shared" si="14"/>
        <v/>
      </c>
      <c r="G916" s="26" t="str">
        <f>IF($B916="","",IFERROR(INDEX(Budget!$B$4:$B$53,MATCH($B916,Budget!$A$4:$A$53,0)),"Unplanned"))</f>
        <v/>
      </c>
    </row>
    <row r="917" spans="1:7" x14ac:dyDescent="0.3">
      <c r="A917" s="24"/>
      <c r="B917" s="17"/>
      <c r="C917" s="17"/>
      <c r="D917" s="18"/>
      <c r="E917" s="17"/>
      <c r="F917" s="25" t="str">
        <f t="shared" si="14"/>
        <v/>
      </c>
      <c r="G917" s="26" t="str">
        <f>IF($B917="","",IFERROR(INDEX(Budget!$B$4:$B$53,MATCH($B917,Budget!$A$4:$A$53,0)),"Unplanned"))</f>
        <v/>
      </c>
    </row>
    <row r="918" spans="1:7" x14ac:dyDescent="0.3">
      <c r="A918" s="24"/>
      <c r="B918" s="17"/>
      <c r="C918" s="17"/>
      <c r="D918" s="18"/>
      <c r="E918" s="17"/>
      <c r="F918" s="25" t="str">
        <f t="shared" si="14"/>
        <v/>
      </c>
      <c r="G918" s="26" t="str">
        <f>IF($B918="","",IFERROR(INDEX(Budget!$B$4:$B$53,MATCH($B918,Budget!$A$4:$A$53,0)),"Unplanned"))</f>
        <v/>
      </c>
    </row>
    <row r="919" spans="1:7" x14ac:dyDescent="0.3">
      <c r="A919" s="24"/>
      <c r="B919" s="17"/>
      <c r="C919" s="17"/>
      <c r="D919" s="18"/>
      <c r="E919" s="17"/>
      <c r="F919" s="25" t="str">
        <f t="shared" si="14"/>
        <v/>
      </c>
      <c r="G919" s="26" t="str">
        <f>IF($B919="","",IFERROR(INDEX(Budget!$B$4:$B$53,MATCH($B919,Budget!$A$4:$A$53,0)),"Unplanned"))</f>
        <v/>
      </c>
    </row>
    <row r="920" spans="1:7" x14ac:dyDescent="0.3">
      <c r="A920" s="24"/>
      <c r="B920" s="17"/>
      <c r="C920" s="17"/>
      <c r="D920" s="18"/>
      <c r="E920" s="17"/>
      <c r="F920" s="25" t="str">
        <f t="shared" si="14"/>
        <v/>
      </c>
      <c r="G920" s="26" t="str">
        <f>IF($B920="","",IFERROR(INDEX(Budget!$B$4:$B$53,MATCH($B920,Budget!$A$4:$A$53,0)),"Unplanned"))</f>
        <v/>
      </c>
    </row>
    <row r="921" spans="1:7" x14ac:dyDescent="0.3">
      <c r="A921" s="24"/>
      <c r="B921" s="17"/>
      <c r="C921" s="17"/>
      <c r="D921" s="18"/>
      <c r="E921" s="17"/>
      <c r="F921" s="25" t="str">
        <f t="shared" si="14"/>
        <v/>
      </c>
      <c r="G921" s="26" t="str">
        <f>IF($B921="","",IFERROR(INDEX(Budget!$B$4:$B$53,MATCH($B921,Budget!$A$4:$A$53,0)),"Unplanned"))</f>
        <v/>
      </c>
    </row>
    <row r="922" spans="1:7" x14ac:dyDescent="0.3">
      <c r="A922" s="24"/>
      <c r="B922" s="17"/>
      <c r="C922" s="17"/>
      <c r="D922" s="18"/>
      <c r="E922" s="17"/>
      <c r="F922" s="25" t="str">
        <f t="shared" si="14"/>
        <v/>
      </c>
      <c r="G922" s="26" t="str">
        <f>IF($B922="","",IFERROR(INDEX(Budget!$B$4:$B$53,MATCH($B922,Budget!$A$4:$A$53,0)),"Unplanned"))</f>
        <v/>
      </c>
    </row>
    <row r="923" spans="1:7" x14ac:dyDescent="0.3">
      <c r="A923" s="24"/>
      <c r="B923" s="17"/>
      <c r="C923" s="17"/>
      <c r="D923" s="18"/>
      <c r="E923" s="17"/>
      <c r="F923" s="25" t="str">
        <f t="shared" si="14"/>
        <v/>
      </c>
      <c r="G923" s="26" t="str">
        <f>IF($B923="","",IFERROR(INDEX(Budget!$B$4:$B$53,MATCH($B923,Budget!$A$4:$A$53,0)),"Unplanned"))</f>
        <v/>
      </c>
    </row>
    <row r="924" spans="1:7" x14ac:dyDescent="0.3">
      <c r="A924" s="24"/>
      <c r="B924" s="17"/>
      <c r="C924" s="17"/>
      <c r="D924" s="18"/>
      <c r="E924" s="17"/>
      <c r="F924" s="25" t="str">
        <f t="shared" si="14"/>
        <v/>
      </c>
      <c r="G924" s="26" t="str">
        <f>IF($B924="","",IFERROR(INDEX(Budget!$B$4:$B$53,MATCH($B924,Budget!$A$4:$A$53,0)),"Unplanned"))</f>
        <v/>
      </c>
    </row>
    <row r="925" spans="1:7" x14ac:dyDescent="0.3">
      <c r="A925" s="24"/>
      <c r="B925" s="17"/>
      <c r="C925" s="17"/>
      <c r="D925" s="18"/>
      <c r="E925" s="17"/>
      <c r="F925" s="25" t="str">
        <f t="shared" si="14"/>
        <v/>
      </c>
      <c r="G925" s="26" t="str">
        <f>IF($B925="","",IFERROR(INDEX(Budget!$B$4:$B$53,MATCH($B925,Budget!$A$4:$A$53,0)),"Unplanned"))</f>
        <v/>
      </c>
    </row>
    <row r="926" spans="1:7" x14ac:dyDescent="0.3">
      <c r="A926" s="24"/>
      <c r="B926" s="17"/>
      <c r="C926" s="17"/>
      <c r="D926" s="18"/>
      <c r="E926" s="17"/>
      <c r="F926" s="25" t="str">
        <f t="shared" si="14"/>
        <v/>
      </c>
      <c r="G926" s="26" t="str">
        <f>IF($B926="","",IFERROR(INDEX(Budget!$B$4:$B$53,MATCH($B926,Budget!$A$4:$A$53,0)),"Unplanned"))</f>
        <v/>
      </c>
    </row>
    <row r="927" spans="1:7" x14ac:dyDescent="0.3">
      <c r="A927" s="24"/>
      <c r="B927" s="17"/>
      <c r="C927" s="17"/>
      <c r="D927" s="18"/>
      <c r="E927" s="17"/>
      <c r="F927" s="25" t="str">
        <f t="shared" si="14"/>
        <v/>
      </c>
      <c r="G927" s="26" t="str">
        <f>IF($B927="","",IFERROR(INDEX(Budget!$B$4:$B$53,MATCH($B927,Budget!$A$4:$A$53,0)),"Unplanned"))</f>
        <v/>
      </c>
    </row>
    <row r="928" spans="1:7" x14ac:dyDescent="0.3">
      <c r="A928" s="24"/>
      <c r="B928" s="17"/>
      <c r="C928" s="17"/>
      <c r="D928" s="18"/>
      <c r="E928" s="17"/>
      <c r="F928" s="25" t="str">
        <f t="shared" si="14"/>
        <v/>
      </c>
      <c r="G928" s="26" t="str">
        <f>IF($B928="","",IFERROR(INDEX(Budget!$B$4:$B$53,MATCH($B928,Budget!$A$4:$A$53,0)),"Unplanned"))</f>
        <v/>
      </c>
    </row>
    <row r="929" spans="1:7" x14ac:dyDescent="0.3">
      <c r="A929" s="24"/>
      <c r="B929" s="17"/>
      <c r="C929" s="17"/>
      <c r="D929" s="18"/>
      <c r="E929" s="17"/>
      <c r="F929" s="25" t="str">
        <f t="shared" si="14"/>
        <v/>
      </c>
      <c r="G929" s="26" t="str">
        <f>IF($B929="","",IFERROR(INDEX(Budget!$B$4:$B$53,MATCH($B929,Budget!$A$4:$A$53,0)),"Unplanned"))</f>
        <v/>
      </c>
    </row>
    <row r="930" spans="1:7" x14ac:dyDescent="0.3">
      <c r="A930" s="24"/>
      <c r="B930" s="17"/>
      <c r="C930" s="17"/>
      <c r="D930" s="18"/>
      <c r="E930" s="17"/>
      <c r="F930" s="25" t="str">
        <f t="shared" si="14"/>
        <v/>
      </c>
      <c r="G930" s="26" t="str">
        <f>IF($B930="","",IFERROR(INDEX(Budget!$B$4:$B$53,MATCH($B930,Budget!$A$4:$A$53,0)),"Unplanned"))</f>
        <v/>
      </c>
    </row>
    <row r="931" spans="1:7" x14ac:dyDescent="0.3">
      <c r="A931" s="24"/>
      <c r="B931" s="17"/>
      <c r="C931" s="17"/>
      <c r="D931" s="18"/>
      <c r="E931" s="17"/>
      <c r="F931" s="25" t="str">
        <f t="shared" si="14"/>
        <v/>
      </c>
      <c r="G931" s="26" t="str">
        <f>IF($B931="","",IFERROR(INDEX(Budget!$B$4:$B$53,MATCH($B931,Budget!$A$4:$A$53,0)),"Unplanned"))</f>
        <v/>
      </c>
    </row>
    <row r="932" spans="1:7" x14ac:dyDescent="0.3">
      <c r="A932" s="24"/>
      <c r="B932" s="17"/>
      <c r="C932" s="17"/>
      <c r="D932" s="18"/>
      <c r="E932" s="17"/>
      <c r="F932" s="25" t="str">
        <f t="shared" si="14"/>
        <v/>
      </c>
      <c r="G932" s="26" t="str">
        <f>IF($B932="","",IFERROR(INDEX(Budget!$B$4:$B$53,MATCH($B932,Budget!$A$4:$A$53,0)),"Unplanned"))</f>
        <v/>
      </c>
    </row>
    <row r="933" spans="1:7" x14ac:dyDescent="0.3">
      <c r="A933" s="24"/>
      <c r="B933" s="17"/>
      <c r="C933" s="17"/>
      <c r="D933" s="18"/>
      <c r="E933" s="17"/>
      <c r="F933" s="25" t="str">
        <f t="shared" si="14"/>
        <v/>
      </c>
      <c r="G933" s="26" t="str">
        <f>IF($B933="","",IFERROR(INDEX(Budget!$B$4:$B$53,MATCH($B933,Budget!$A$4:$A$53,0)),"Unplanned"))</f>
        <v/>
      </c>
    </row>
    <row r="934" spans="1:7" x14ac:dyDescent="0.3">
      <c r="A934" s="24"/>
      <c r="B934" s="17"/>
      <c r="C934" s="17"/>
      <c r="D934" s="18"/>
      <c r="E934" s="17"/>
      <c r="F934" s="25" t="str">
        <f t="shared" si="14"/>
        <v/>
      </c>
      <c r="G934" s="26" t="str">
        <f>IF($B934="","",IFERROR(INDEX(Budget!$B$4:$B$53,MATCH($B934,Budget!$A$4:$A$53,0)),"Unplanned"))</f>
        <v/>
      </c>
    </row>
    <row r="935" spans="1:7" x14ac:dyDescent="0.3">
      <c r="A935" s="24"/>
      <c r="B935" s="17"/>
      <c r="C935" s="17"/>
      <c r="D935" s="18"/>
      <c r="E935" s="17"/>
      <c r="F935" s="25" t="str">
        <f t="shared" si="14"/>
        <v/>
      </c>
      <c r="G935" s="26" t="str">
        <f>IF($B935="","",IFERROR(INDEX(Budget!$B$4:$B$53,MATCH($B935,Budget!$A$4:$A$53,0)),"Unplanned"))</f>
        <v/>
      </c>
    </row>
    <row r="936" spans="1:7" x14ac:dyDescent="0.3">
      <c r="A936" s="24"/>
      <c r="B936" s="17"/>
      <c r="C936" s="17"/>
      <c r="D936" s="18"/>
      <c r="E936" s="17"/>
      <c r="F936" s="25" t="str">
        <f t="shared" si="14"/>
        <v/>
      </c>
      <c r="G936" s="26" t="str">
        <f>IF($B936="","",IFERROR(INDEX(Budget!$B$4:$B$53,MATCH($B936,Budget!$A$4:$A$53,0)),"Unplanned"))</f>
        <v/>
      </c>
    </row>
    <row r="937" spans="1:7" x14ac:dyDescent="0.3">
      <c r="A937" s="24"/>
      <c r="B937" s="17"/>
      <c r="C937" s="17"/>
      <c r="D937" s="18"/>
      <c r="E937" s="17"/>
      <c r="F937" s="25" t="str">
        <f t="shared" si="14"/>
        <v/>
      </c>
      <c r="G937" s="26" t="str">
        <f>IF($B937="","",IFERROR(INDEX(Budget!$B$4:$B$53,MATCH($B937,Budget!$A$4:$A$53,0)),"Unplanned"))</f>
        <v/>
      </c>
    </row>
    <row r="938" spans="1:7" x14ac:dyDescent="0.3">
      <c r="A938" s="24"/>
      <c r="B938" s="17"/>
      <c r="C938" s="17"/>
      <c r="D938" s="18"/>
      <c r="E938" s="17"/>
      <c r="F938" s="25" t="str">
        <f t="shared" si="14"/>
        <v/>
      </c>
      <c r="G938" s="26" t="str">
        <f>IF($B938="","",IFERROR(INDEX(Budget!$B$4:$B$53,MATCH($B938,Budget!$A$4:$A$53,0)),"Unplanned"))</f>
        <v/>
      </c>
    </row>
    <row r="939" spans="1:7" x14ac:dyDescent="0.3">
      <c r="A939" s="24"/>
      <c r="B939" s="17"/>
      <c r="C939" s="17"/>
      <c r="D939" s="18"/>
      <c r="E939" s="17"/>
      <c r="F939" s="25" t="str">
        <f t="shared" si="14"/>
        <v/>
      </c>
      <c r="G939" s="26" t="str">
        <f>IF($B939="","",IFERROR(INDEX(Budget!$B$4:$B$53,MATCH($B939,Budget!$A$4:$A$53,0)),"Unplanned"))</f>
        <v/>
      </c>
    </row>
    <row r="940" spans="1:7" x14ac:dyDescent="0.3">
      <c r="A940" s="24"/>
      <c r="B940" s="17"/>
      <c r="C940" s="17"/>
      <c r="D940" s="18"/>
      <c r="E940" s="17"/>
      <c r="F940" s="25" t="str">
        <f t="shared" si="14"/>
        <v/>
      </c>
      <c r="G940" s="26" t="str">
        <f>IF($B940="","",IFERROR(INDEX(Budget!$B$4:$B$53,MATCH($B940,Budget!$A$4:$A$53,0)),"Unplanned"))</f>
        <v/>
      </c>
    </row>
    <row r="941" spans="1:7" x14ac:dyDescent="0.3">
      <c r="A941" s="24"/>
      <c r="B941" s="17"/>
      <c r="C941" s="17"/>
      <c r="D941" s="18"/>
      <c r="E941" s="17"/>
      <c r="F941" s="25" t="str">
        <f t="shared" si="14"/>
        <v/>
      </c>
      <c r="G941" s="26" t="str">
        <f>IF($B941="","",IFERROR(INDEX(Budget!$B$4:$B$53,MATCH($B941,Budget!$A$4:$A$53,0)),"Unplanned"))</f>
        <v/>
      </c>
    </row>
    <row r="942" spans="1:7" x14ac:dyDescent="0.3">
      <c r="A942" s="24"/>
      <c r="B942" s="17"/>
      <c r="C942" s="17"/>
      <c r="D942" s="18"/>
      <c r="E942" s="17"/>
      <c r="F942" s="25" t="str">
        <f t="shared" si="14"/>
        <v/>
      </c>
      <c r="G942" s="26" t="str">
        <f>IF($B942="","",IFERROR(INDEX(Budget!$B$4:$B$53,MATCH($B942,Budget!$A$4:$A$53,0)),"Unplanned"))</f>
        <v/>
      </c>
    </row>
    <row r="943" spans="1:7" x14ac:dyDescent="0.3">
      <c r="A943" s="24"/>
      <c r="B943" s="17"/>
      <c r="C943" s="17"/>
      <c r="D943" s="18"/>
      <c r="E943" s="17"/>
      <c r="F943" s="25" t="str">
        <f t="shared" si="14"/>
        <v/>
      </c>
      <c r="G943" s="26" t="str">
        <f>IF($B943="","",IFERROR(INDEX(Budget!$B$4:$B$53,MATCH($B943,Budget!$A$4:$A$53,0)),"Unplanned"))</f>
        <v/>
      </c>
    </row>
    <row r="944" spans="1:7" x14ac:dyDescent="0.3">
      <c r="A944" s="24"/>
      <c r="B944" s="17"/>
      <c r="C944" s="17"/>
      <c r="D944" s="18"/>
      <c r="E944" s="17"/>
      <c r="F944" s="25" t="str">
        <f t="shared" si="14"/>
        <v/>
      </c>
      <c r="G944" s="26" t="str">
        <f>IF($B944="","",IFERROR(INDEX(Budget!$B$4:$B$53,MATCH($B944,Budget!$A$4:$A$53,0)),"Unplanned"))</f>
        <v/>
      </c>
    </row>
    <row r="945" spans="1:7" x14ac:dyDescent="0.3">
      <c r="A945" s="24"/>
      <c r="B945" s="17"/>
      <c r="C945" s="17"/>
      <c r="D945" s="18"/>
      <c r="E945" s="17"/>
      <c r="F945" s="25" t="str">
        <f t="shared" si="14"/>
        <v/>
      </c>
      <c r="G945" s="26" t="str">
        <f>IF($B945="","",IFERROR(INDEX(Budget!$B$4:$B$53,MATCH($B945,Budget!$A$4:$A$53,0)),"Unplanned"))</f>
        <v/>
      </c>
    </row>
    <row r="946" spans="1:7" x14ac:dyDescent="0.3">
      <c r="A946" s="24"/>
      <c r="B946" s="17"/>
      <c r="C946" s="17"/>
      <c r="D946" s="18"/>
      <c r="E946" s="17"/>
      <c r="F946" s="25" t="str">
        <f t="shared" si="14"/>
        <v/>
      </c>
      <c r="G946" s="26" t="str">
        <f>IF($B946="","",IFERROR(INDEX(Budget!$B$4:$B$53,MATCH($B946,Budget!$A$4:$A$53,0)),"Unplanned"))</f>
        <v/>
      </c>
    </row>
    <row r="947" spans="1:7" x14ac:dyDescent="0.3">
      <c r="A947" s="24"/>
      <c r="B947" s="17"/>
      <c r="C947" s="17"/>
      <c r="D947" s="18"/>
      <c r="E947" s="17"/>
      <c r="F947" s="25" t="str">
        <f t="shared" si="14"/>
        <v/>
      </c>
      <c r="G947" s="26" t="str">
        <f>IF($B947="","",IFERROR(INDEX(Budget!$B$4:$B$53,MATCH($B947,Budget!$A$4:$A$53,0)),"Unplanned"))</f>
        <v/>
      </c>
    </row>
    <row r="948" spans="1:7" x14ac:dyDescent="0.3">
      <c r="A948" s="24"/>
      <c r="B948" s="17"/>
      <c r="C948" s="17"/>
      <c r="D948" s="18"/>
      <c r="E948" s="17"/>
      <c r="F948" s="25" t="str">
        <f t="shared" si="14"/>
        <v/>
      </c>
      <c r="G948" s="26" t="str">
        <f>IF($B948="","",IFERROR(INDEX(Budget!$B$4:$B$53,MATCH($B948,Budget!$A$4:$A$53,0)),"Unplanned"))</f>
        <v/>
      </c>
    </row>
    <row r="949" spans="1:7" x14ac:dyDescent="0.3">
      <c r="A949" s="24"/>
      <c r="B949" s="17"/>
      <c r="C949" s="17"/>
      <c r="D949" s="18"/>
      <c r="E949" s="17"/>
      <c r="F949" s="25" t="str">
        <f t="shared" si="14"/>
        <v/>
      </c>
      <c r="G949" s="26" t="str">
        <f>IF($B949="","",IFERROR(INDEX(Budget!$B$4:$B$53,MATCH($B949,Budget!$A$4:$A$53,0)),"Unplanned"))</f>
        <v/>
      </c>
    </row>
    <row r="950" spans="1:7" x14ac:dyDescent="0.3">
      <c r="A950" s="24"/>
      <c r="B950" s="17"/>
      <c r="C950" s="17"/>
      <c r="D950" s="18"/>
      <c r="E950" s="17"/>
      <c r="F950" s="25" t="str">
        <f t="shared" si="14"/>
        <v/>
      </c>
      <c r="G950" s="26" t="str">
        <f>IF($B950="","",IFERROR(INDEX(Budget!$B$4:$B$53,MATCH($B950,Budget!$A$4:$A$53,0)),"Unplanned"))</f>
        <v/>
      </c>
    </row>
    <row r="951" spans="1:7" x14ac:dyDescent="0.3">
      <c r="A951" s="24"/>
      <c r="B951" s="17"/>
      <c r="C951" s="17"/>
      <c r="D951" s="18"/>
      <c r="E951" s="17"/>
      <c r="F951" s="25" t="str">
        <f t="shared" si="14"/>
        <v/>
      </c>
      <c r="G951" s="26" t="str">
        <f>IF($B951="","",IFERROR(INDEX(Budget!$B$4:$B$53,MATCH($B951,Budget!$A$4:$A$53,0)),"Unplanned"))</f>
        <v/>
      </c>
    </row>
    <row r="952" spans="1:7" x14ac:dyDescent="0.3">
      <c r="A952" s="24"/>
      <c r="B952" s="17"/>
      <c r="C952" s="17"/>
      <c r="D952" s="18"/>
      <c r="E952" s="17"/>
      <c r="F952" s="25" t="str">
        <f t="shared" si="14"/>
        <v/>
      </c>
      <c r="G952" s="26" t="str">
        <f>IF($B952="","",IFERROR(INDEX(Budget!$B$4:$B$53,MATCH($B952,Budget!$A$4:$A$53,0)),"Unplanned"))</f>
        <v/>
      </c>
    </row>
    <row r="953" spans="1:7" x14ac:dyDescent="0.3">
      <c r="A953" s="24"/>
      <c r="B953" s="17"/>
      <c r="C953" s="17"/>
      <c r="D953" s="18"/>
      <c r="E953" s="17"/>
      <c r="F953" s="25" t="str">
        <f t="shared" si="14"/>
        <v/>
      </c>
      <c r="G953" s="26" t="str">
        <f>IF($B953="","",IFERROR(INDEX(Budget!$B$4:$B$53,MATCH($B953,Budget!$A$4:$A$53,0)),"Unplanned"))</f>
        <v/>
      </c>
    </row>
    <row r="954" spans="1:7" x14ac:dyDescent="0.3">
      <c r="A954" s="24"/>
      <c r="B954" s="17"/>
      <c r="C954" s="17"/>
      <c r="D954" s="18"/>
      <c r="E954" s="17"/>
      <c r="F954" s="25" t="str">
        <f t="shared" si="14"/>
        <v/>
      </c>
      <c r="G954" s="26" t="str">
        <f>IF($B954="","",IFERROR(INDEX(Budget!$B$4:$B$53,MATCH($B954,Budget!$A$4:$A$53,0)),"Unplanned"))</f>
        <v/>
      </c>
    </row>
    <row r="955" spans="1:7" x14ac:dyDescent="0.3">
      <c r="A955" s="24"/>
      <c r="B955" s="17"/>
      <c r="C955" s="17"/>
      <c r="D955" s="18"/>
      <c r="E955" s="17"/>
      <c r="F955" s="25" t="str">
        <f t="shared" si="14"/>
        <v/>
      </c>
      <c r="G955" s="26" t="str">
        <f>IF($B955="","",IFERROR(INDEX(Budget!$B$4:$B$53,MATCH($B955,Budget!$A$4:$A$53,0)),"Unplanned"))</f>
        <v/>
      </c>
    </row>
    <row r="956" spans="1:7" x14ac:dyDescent="0.3">
      <c r="A956" s="24"/>
      <c r="B956" s="17"/>
      <c r="C956" s="17"/>
      <c r="D956" s="18"/>
      <c r="E956" s="17"/>
      <c r="F956" s="25" t="str">
        <f t="shared" si="14"/>
        <v/>
      </c>
      <c r="G956" s="26" t="str">
        <f>IF($B956="","",IFERROR(INDEX(Budget!$B$4:$B$53,MATCH($B956,Budget!$A$4:$A$53,0)),"Unplanned"))</f>
        <v/>
      </c>
    </row>
    <row r="957" spans="1:7" x14ac:dyDescent="0.3">
      <c r="A957" s="24"/>
      <c r="B957" s="17"/>
      <c r="C957" s="17"/>
      <c r="D957" s="18"/>
      <c r="E957" s="17"/>
      <c r="F957" s="25" t="str">
        <f t="shared" si="14"/>
        <v/>
      </c>
      <c r="G957" s="26" t="str">
        <f>IF($B957="","",IFERROR(INDEX(Budget!$B$4:$B$53,MATCH($B957,Budget!$A$4:$A$53,0)),"Unplanned"))</f>
        <v/>
      </c>
    </row>
    <row r="958" spans="1:7" x14ac:dyDescent="0.3">
      <c r="A958" s="24"/>
      <c r="B958" s="17"/>
      <c r="C958" s="17"/>
      <c r="D958" s="18"/>
      <c r="E958" s="17"/>
      <c r="F958" s="25" t="str">
        <f t="shared" si="14"/>
        <v/>
      </c>
      <c r="G958" s="26" t="str">
        <f>IF($B958="","",IFERROR(INDEX(Budget!$B$4:$B$53,MATCH($B958,Budget!$A$4:$A$53,0)),"Unplanned"))</f>
        <v/>
      </c>
    </row>
    <row r="959" spans="1:7" x14ac:dyDescent="0.3">
      <c r="A959" s="24"/>
      <c r="B959" s="17"/>
      <c r="C959" s="17"/>
      <c r="D959" s="18"/>
      <c r="E959" s="17"/>
      <c r="F959" s="25" t="str">
        <f t="shared" si="14"/>
        <v/>
      </c>
      <c r="G959" s="26" t="str">
        <f>IF($B959="","",IFERROR(INDEX(Budget!$B$4:$B$53,MATCH($B959,Budget!$A$4:$A$53,0)),"Unplanned"))</f>
        <v/>
      </c>
    </row>
    <row r="960" spans="1:7" x14ac:dyDescent="0.3">
      <c r="A960" s="24"/>
      <c r="B960" s="17"/>
      <c r="C960" s="17"/>
      <c r="D960" s="18"/>
      <c r="E960" s="17"/>
      <c r="F960" s="25" t="str">
        <f t="shared" si="14"/>
        <v/>
      </c>
      <c r="G960" s="26" t="str">
        <f>IF($B960="","",IFERROR(INDEX(Budget!$B$4:$B$53,MATCH($B960,Budget!$A$4:$A$53,0)),"Unplanned"))</f>
        <v/>
      </c>
    </row>
    <row r="961" spans="1:7" x14ac:dyDescent="0.3">
      <c r="A961" s="24"/>
      <c r="B961" s="17"/>
      <c r="C961" s="17"/>
      <c r="D961" s="18"/>
      <c r="E961" s="17"/>
      <c r="F961" s="25" t="str">
        <f t="shared" si="14"/>
        <v/>
      </c>
      <c r="G961" s="26" t="str">
        <f>IF($B961="","",IFERROR(INDEX(Budget!$B$4:$B$53,MATCH($B961,Budget!$A$4:$A$53,0)),"Unplanned"))</f>
        <v/>
      </c>
    </row>
    <row r="962" spans="1:7" x14ac:dyDescent="0.3">
      <c r="A962" s="24"/>
      <c r="B962" s="17"/>
      <c r="C962" s="17"/>
      <c r="D962" s="18"/>
      <c r="E962" s="17"/>
      <c r="F962" s="25" t="str">
        <f t="shared" si="14"/>
        <v/>
      </c>
      <c r="G962" s="26" t="str">
        <f>IF($B962="","",IFERROR(INDEX(Budget!$B$4:$B$53,MATCH($B962,Budget!$A$4:$A$53,0)),"Unplanned"))</f>
        <v/>
      </c>
    </row>
    <row r="963" spans="1:7" x14ac:dyDescent="0.3">
      <c r="A963" s="24"/>
      <c r="B963" s="17"/>
      <c r="C963" s="17"/>
      <c r="D963" s="18"/>
      <c r="E963" s="17"/>
      <c r="F963" s="25" t="str">
        <f t="shared" si="14"/>
        <v/>
      </c>
      <c r="G963" s="26" t="str">
        <f>IF($B963="","",IFERROR(INDEX(Budget!$B$4:$B$53,MATCH($B963,Budget!$A$4:$A$53,0)),"Unplanned"))</f>
        <v/>
      </c>
    </row>
    <row r="964" spans="1:7" x14ac:dyDescent="0.3">
      <c r="A964" s="24"/>
      <c r="B964" s="17"/>
      <c r="C964" s="17"/>
      <c r="D964" s="18"/>
      <c r="E964" s="17"/>
      <c r="F964" s="25" t="str">
        <f t="shared" ref="F964:F1003" si="15">IF($A964="","",DATE(YEAR($A964),MONTH($A964),1))</f>
        <v/>
      </c>
      <c r="G964" s="26" t="str">
        <f>IF($B964="","",IFERROR(INDEX(Budget!$B$4:$B$53,MATCH($B964,Budget!$A$4:$A$53,0)),"Unplanned"))</f>
        <v/>
      </c>
    </row>
    <row r="965" spans="1:7" x14ac:dyDescent="0.3">
      <c r="A965" s="24"/>
      <c r="B965" s="17"/>
      <c r="C965" s="17"/>
      <c r="D965" s="18"/>
      <c r="E965" s="17"/>
      <c r="F965" s="25" t="str">
        <f t="shared" si="15"/>
        <v/>
      </c>
      <c r="G965" s="26" t="str">
        <f>IF($B965="","",IFERROR(INDEX(Budget!$B$4:$B$53,MATCH($B965,Budget!$A$4:$A$53,0)),"Unplanned"))</f>
        <v/>
      </c>
    </row>
    <row r="966" spans="1:7" x14ac:dyDescent="0.3">
      <c r="A966" s="24"/>
      <c r="B966" s="17"/>
      <c r="C966" s="17"/>
      <c r="D966" s="18"/>
      <c r="E966" s="17"/>
      <c r="F966" s="25" t="str">
        <f t="shared" si="15"/>
        <v/>
      </c>
      <c r="G966" s="26" t="str">
        <f>IF($B966="","",IFERROR(INDEX(Budget!$B$4:$B$53,MATCH($B966,Budget!$A$4:$A$53,0)),"Unplanned"))</f>
        <v/>
      </c>
    </row>
    <row r="967" spans="1:7" x14ac:dyDescent="0.3">
      <c r="A967" s="24"/>
      <c r="B967" s="17"/>
      <c r="C967" s="17"/>
      <c r="D967" s="18"/>
      <c r="E967" s="17"/>
      <c r="F967" s="25" t="str">
        <f t="shared" si="15"/>
        <v/>
      </c>
      <c r="G967" s="26" t="str">
        <f>IF($B967="","",IFERROR(INDEX(Budget!$B$4:$B$53,MATCH($B967,Budget!$A$4:$A$53,0)),"Unplanned"))</f>
        <v/>
      </c>
    </row>
    <row r="968" spans="1:7" x14ac:dyDescent="0.3">
      <c r="A968" s="24"/>
      <c r="B968" s="17"/>
      <c r="C968" s="17"/>
      <c r="D968" s="18"/>
      <c r="E968" s="17"/>
      <c r="F968" s="25" t="str">
        <f t="shared" si="15"/>
        <v/>
      </c>
      <c r="G968" s="26" t="str">
        <f>IF($B968="","",IFERROR(INDEX(Budget!$B$4:$B$53,MATCH($B968,Budget!$A$4:$A$53,0)),"Unplanned"))</f>
        <v/>
      </c>
    </row>
    <row r="969" spans="1:7" x14ac:dyDescent="0.3">
      <c r="A969" s="24"/>
      <c r="B969" s="17"/>
      <c r="C969" s="17"/>
      <c r="D969" s="18"/>
      <c r="E969" s="17"/>
      <c r="F969" s="25" t="str">
        <f t="shared" si="15"/>
        <v/>
      </c>
      <c r="G969" s="26" t="str">
        <f>IF($B969="","",IFERROR(INDEX(Budget!$B$4:$B$53,MATCH($B969,Budget!$A$4:$A$53,0)),"Unplanned"))</f>
        <v/>
      </c>
    </row>
    <row r="970" spans="1:7" x14ac:dyDescent="0.3">
      <c r="A970" s="24"/>
      <c r="B970" s="17"/>
      <c r="C970" s="17"/>
      <c r="D970" s="18"/>
      <c r="E970" s="17"/>
      <c r="F970" s="25" t="str">
        <f t="shared" si="15"/>
        <v/>
      </c>
      <c r="G970" s="26" t="str">
        <f>IF($B970="","",IFERROR(INDEX(Budget!$B$4:$B$53,MATCH($B970,Budget!$A$4:$A$53,0)),"Unplanned"))</f>
        <v/>
      </c>
    </row>
    <row r="971" spans="1:7" x14ac:dyDescent="0.3">
      <c r="A971" s="24"/>
      <c r="B971" s="17"/>
      <c r="C971" s="17"/>
      <c r="D971" s="18"/>
      <c r="E971" s="17"/>
      <c r="F971" s="25" t="str">
        <f t="shared" si="15"/>
        <v/>
      </c>
      <c r="G971" s="26" t="str">
        <f>IF($B971="","",IFERROR(INDEX(Budget!$B$4:$B$53,MATCH($B971,Budget!$A$4:$A$53,0)),"Unplanned"))</f>
        <v/>
      </c>
    </row>
    <row r="972" spans="1:7" x14ac:dyDescent="0.3">
      <c r="A972" s="24"/>
      <c r="B972" s="17"/>
      <c r="C972" s="17"/>
      <c r="D972" s="18"/>
      <c r="E972" s="17"/>
      <c r="F972" s="25" t="str">
        <f t="shared" si="15"/>
        <v/>
      </c>
      <c r="G972" s="26" t="str">
        <f>IF($B972="","",IFERROR(INDEX(Budget!$B$4:$B$53,MATCH($B972,Budget!$A$4:$A$53,0)),"Unplanned"))</f>
        <v/>
      </c>
    </row>
    <row r="973" spans="1:7" x14ac:dyDescent="0.3">
      <c r="A973" s="24"/>
      <c r="B973" s="17"/>
      <c r="C973" s="17"/>
      <c r="D973" s="18"/>
      <c r="E973" s="17"/>
      <c r="F973" s="25" t="str">
        <f t="shared" si="15"/>
        <v/>
      </c>
      <c r="G973" s="26" t="str">
        <f>IF($B973="","",IFERROR(INDEX(Budget!$B$4:$B$53,MATCH($B973,Budget!$A$4:$A$53,0)),"Unplanned"))</f>
        <v/>
      </c>
    </row>
    <row r="974" spans="1:7" x14ac:dyDescent="0.3">
      <c r="A974" s="24"/>
      <c r="B974" s="17"/>
      <c r="C974" s="17"/>
      <c r="D974" s="18"/>
      <c r="E974" s="17"/>
      <c r="F974" s="25" t="str">
        <f t="shared" si="15"/>
        <v/>
      </c>
      <c r="G974" s="26" t="str">
        <f>IF($B974="","",IFERROR(INDEX(Budget!$B$4:$B$53,MATCH($B974,Budget!$A$4:$A$53,0)),"Unplanned"))</f>
        <v/>
      </c>
    </row>
    <row r="975" spans="1:7" x14ac:dyDescent="0.3">
      <c r="A975" s="24"/>
      <c r="B975" s="17"/>
      <c r="C975" s="17"/>
      <c r="D975" s="18"/>
      <c r="E975" s="17"/>
      <c r="F975" s="25" t="str">
        <f t="shared" si="15"/>
        <v/>
      </c>
      <c r="G975" s="26" t="str">
        <f>IF($B975="","",IFERROR(INDEX(Budget!$B$4:$B$53,MATCH($B975,Budget!$A$4:$A$53,0)),"Unplanned"))</f>
        <v/>
      </c>
    </row>
    <row r="976" spans="1:7" x14ac:dyDescent="0.3">
      <c r="A976" s="24"/>
      <c r="B976" s="17"/>
      <c r="C976" s="17"/>
      <c r="D976" s="18"/>
      <c r="E976" s="17"/>
      <c r="F976" s="25" t="str">
        <f t="shared" si="15"/>
        <v/>
      </c>
      <c r="G976" s="26" t="str">
        <f>IF($B976="","",IFERROR(INDEX(Budget!$B$4:$B$53,MATCH($B976,Budget!$A$4:$A$53,0)),"Unplanned"))</f>
        <v/>
      </c>
    </row>
    <row r="977" spans="1:7" x14ac:dyDescent="0.3">
      <c r="A977" s="24"/>
      <c r="B977" s="17"/>
      <c r="C977" s="17"/>
      <c r="D977" s="18"/>
      <c r="E977" s="17"/>
      <c r="F977" s="25" t="str">
        <f t="shared" si="15"/>
        <v/>
      </c>
      <c r="G977" s="26" t="str">
        <f>IF($B977="","",IFERROR(INDEX(Budget!$B$4:$B$53,MATCH($B977,Budget!$A$4:$A$53,0)),"Unplanned"))</f>
        <v/>
      </c>
    </row>
    <row r="978" spans="1:7" x14ac:dyDescent="0.3">
      <c r="A978" s="24"/>
      <c r="B978" s="17"/>
      <c r="C978" s="17"/>
      <c r="D978" s="18"/>
      <c r="E978" s="17"/>
      <c r="F978" s="25" t="str">
        <f t="shared" si="15"/>
        <v/>
      </c>
      <c r="G978" s="26" t="str">
        <f>IF($B978="","",IFERROR(INDEX(Budget!$B$4:$B$53,MATCH($B978,Budget!$A$4:$A$53,0)),"Unplanned"))</f>
        <v/>
      </c>
    </row>
    <row r="979" spans="1:7" x14ac:dyDescent="0.3">
      <c r="A979" s="24"/>
      <c r="B979" s="17"/>
      <c r="C979" s="17"/>
      <c r="D979" s="18"/>
      <c r="E979" s="17"/>
      <c r="F979" s="25" t="str">
        <f t="shared" si="15"/>
        <v/>
      </c>
      <c r="G979" s="26" t="str">
        <f>IF($B979="","",IFERROR(INDEX(Budget!$B$4:$B$53,MATCH($B979,Budget!$A$4:$A$53,0)),"Unplanned"))</f>
        <v/>
      </c>
    </row>
    <row r="980" spans="1:7" x14ac:dyDescent="0.3">
      <c r="A980" s="24"/>
      <c r="B980" s="17"/>
      <c r="C980" s="17"/>
      <c r="D980" s="18"/>
      <c r="E980" s="17"/>
      <c r="F980" s="25" t="str">
        <f t="shared" si="15"/>
        <v/>
      </c>
      <c r="G980" s="26" t="str">
        <f>IF($B980="","",IFERROR(INDEX(Budget!$B$4:$B$53,MATCH($B980,Budget!$A$4:$A$53,0)),"Unplanned"))</f>
        <v/>
      </c>
    </row>
    <row r="981" spans="1:7" x14ac:dyDescent="0.3">
      <c r="A981" s="24"/>
      <c r="B981" s="17"/>
      <c r="C981" s="17"/>
      <c r="D981" s="18"/>
      <c r="E981" s="17"/>
      <c r="F981" s="25" t="str">
        <f t="shared" si="15"/>
        <v/>
      </c>
      <c r="G981" s="26" t="str">
        <f>IF($B981="","",IFERROR(INDEX(Budget!$B$4:$B$53,MATCH($B981,Budget!$A$4:$A$53,0)),"Unplanned"))</f>
        <v/>
      </c>
    </row>
    <row r="982" spans="1:7" x14ac:dyDescent="0.3">
      <c r="A982" s="24"/>
      <c r="B982" s="17"/>
      <c r="C982" s="17"/>
      <c r="D982" s="18"/>
      <c r="E982" s="17"/>
      <c r="F982" s="25" t="str">
        <f t="shared" si="15"/>
        <v/>
      </c>
      <c r="G982" s="26" t="str">
        <f>IF($B982="","",IFERROR(INDEX(Budget!$B$4:$B$53,MATCH($B982,Budget!$A$4:$A$53,0)),"Unplanned"))</f>
        <v/>
      </c>
    </row>
    <row r="983" spans="1:7" x14ac:dyDescent="0.3">
      <c r="A983" s="24"/>
      <c r="B983" s="17"/>
      <c r="C983" s="17"/>
      <c r="D983" s="18"/>
      <c r="E983" s="17"/>
      <c r="F983" s="25" t="str">
        <f t="shared" si="15"/>
        <v/>
      </c>
      <c r="G983" s="26" t="str">
        <f>IF($B983="","",IFERROR(INDEX(Budget!$B$4:$B$53,MATCH($B983,Budget!$A$4:$A$53,0)),"Unplanned"))</f>
        <v/>
      </c>
    </row>
    <row r="984" spans="1:7" x14ac:dyDescent="0.3">
      <c r="A984" s="24"/>
      <c r="B984" s="17"/>
      <c r="C984" s="17"/>
      <c r="D984" s="18"/>
      <c r="E984" s="17"/>
      <c r="F984" s="25" t="str">
        <f t="shared" si="15"/>
        <v/>
      </c>
      <c r="G984" s="26" t="str">
        <f>IF($B984="","",IFERROR(INDEX(Budget!$B$4:$B$53,MATCH($B984,Budget!$A$4:$A$53,0)),"Unplanned"))</f>
        <v/>
      </c>
    </row>
    <row r="985" spans="1:7" x14ac:dyDescent="0.3">
      <c r="A985" s="24"/>
      <c r="B985" s="17"/>
      <c r="C985" s="17"/>
      <c r="D985" s="18"/>
      <c r="E985" s="17"/>
      <c r="F985" s="25" t="str">
        <f t="shared" si="15"/>
        <v/>
      </c>
      <c r="G985" s="26" t="str">
        <f>IF($B985="","",IFERROR(INDEX(Budget!$B$4:$B$53,MATCH($B985,Budget!$A$4:$A$53,0)),"Unplanned"))</f>
        <v/>
      </c>
    </row>
    <row r="986" spans="1:7" x14ac:dyDescent="0.3">
      <c r="A986" s="24"/>
      <c r="B986" s="17"/>
      <c r="C986" s="17"/>
      <c r="D986" s="18"/>
      <c r="E986" s="17"/>
      <c r="F986" s="25" t="str">
        <f t="shared" si="15"/>
        <v/>
      </c>
      <c r="G986" s="26" t="str">
        <f>IF($B986="","",IFERROR(INDEX(Budget!$B$4:$B$53,MATCH($B986,Budget!$A$4:$A$53,0)),"Unplanned"))</f>
        <v/>
      </c>
    </row>
    <row r="987" spans="1:7" x14ac:dyDescent="0.3">
      <c r="A987" s="24"/>
      <c r="B987" s="17"/>
      <c r="C987" s="17"/>
      <c r="D987" s="18"/>
      <c r="E987" s="17"/>
      <c r="F987" s="25" t="str">
        <f t="shared" si="15"/>
        <v/>
      </c>
      <c r="G987" s="26" t="str">
        <f>IF($B987="","",IFERROR(INDEX(Budget!$B$4:$B$53,MATCH($B987,Budget!$A$4:$A$53,0)),"Unplanned"))</f>
        <v/>
      </c>
    </row>
    <row r="988" spans="1:7" x14ac:dyDescent="0.3">
      <c r="A988" s="24"/>
      <c r="B988" s="17"/>
      <c r="C988" s="17"/>
      <c r="D988" s="18"/>
      <c r="E988" s="17"/>
      <c r="F988" s="25" t="str">
        <f t="shared" si="15"/>
        <v/>
      </c>
      <c r="G988" s="26" t="str">
        <f>IF($B988="","",IFERROR(INDEX(Budget!$B$4:$B$53,MATCH($B988,Budget!$A$4:$A$53,0)),"Unplanned"))</f>
        <v/>
      </c>
    </row>
    <row r="989" spans="1:7" x14ac:dyDescent="0.3">
      <c r="A989" s="24"/>
      <c r="B989" s="17"/>
      <c r="C989" s="17"/>
      <c r="D989" s="18"/>
      <c r="E989" s="17"/>
      <c r="F989" s="25" t="str">
        <f t="shared" si="15"/>
        <v/>
      </c>
      <c r="G989" s="26" t="str">
        <f>IF($B989="","",IFERROR(INDEX(Budget!$B$4:$B$53,MATCH($B989,Budget!$A$4:$A$53,0)),"Unplanned"))</f>
        <v/>
      </c>
    </row>
    <row r="990" spans="1:7" x14ac:dyDescent="0.3">
      <c r="A990" s="24"/>
      <c r="B990" s="17"/>
      <c r="C990" s="17"/>
      <c r="D990" s="18"/>
      <c r="E990" s="17"/>
      <c r="F990" s="25" t="str">
        <f t="shared" si="15"/>
        <v/>
      </c>
      <c r="G990" s="26" t="str">
        <f>IF($B990="","",IFERROR(INDEX(Budget!$B$4:$B$53,MATCH($B990,Budget!$A$4:$A$53,0)),"Unplanned"))</f>
        <v/>
      </c>
    </row>
    <row r="991" spans="1:7" x14ac:dyDescent="0.3">
      <c r="A991" s="24"/>
      <c r="B991" s="17"/>
      <c r="C991" s="17"/>
      <c r="D991" s="18"/>
      <c r="E991" s="17"/>
      <c r="F991" s="25" t="str">
        <f t="shared" si="15"/>
        <v/>
      </c>
      <c r="G991" s="26" t="str">
        <f>IF($B991="","",IFERROR(INDEX(Budget!$B$4:$B$53,MATCH($B991,Budget!$A$4:$A$53,0)),"Unplanned"))</f>
        <v/>
      </c>
    </row>
    <row r="992" spans="1:7" x14ac:dyDescent="0.3">
      <c r="A992" s="24"/>
      <c r="B992" s="17"/>
      <c r="C992" s="17"/>
      <c r="D992" s="18"/>
      <c r="E992" s="17"/>
      <c r="F992" s="25" t="str">
        <f t="shared" si="15"/>
        <v/>
      </c>
      <c r="G992" s="26" t="str">
        <f>IF($B992="","",IFERROR(INDEX(Budget!$B$4:$B$53,MATCH($B992,Budget!$A$4:$A$53,0)),"Unplanned"))</f>
        <v/>
      </c>
    </row>
    <row r="993" spans="1:7" x14ac:dyDescent="0.3">
      <c r="A993" s="24"/>
      <c r="B993" s="17"/>
      <c r="C993" s="17"/>
      <c r="D993" s="18"/>
      <c r="E993" s="17"/>
      <c r="F993" s="25" t="str">
        <f t="shared" si="15"/>
        <v/>
      </c>
      <c r="G993" s="26" t="str">
        <f>IF($B993="","",IFERROR(INDEX(Budget!$B$4:$B$53,MATCH($B993,Budget!$A$4:$A$53,0)),"Unplanned"))</f>
        <v/>
      </c>
    </row>
    <row r="994" spans="1:7" x14ac:dyDescent="0.3">
      <c r="A994" s="24"/>
      <c r="B994" s="17"/>
      <c r="C994" s="17"/>
      <c r="D994" s="18"/>
      <c r="E994" s="17"/>
      <c r="F994" s="25" t="str">
        <f t="shared" si="15"/>
        <v/>
      </c>
      <c r="G994" s="26" t="str">
        <f>IF($B994="","",IFERROR(INDEX(Budget!$B$4:$B$53,MATCH($B994,Budget!$A$4:$A$53,0)),"Unplanned"))</f>
        <v/>
      </c>
    </row>
    <row r="995" spans="1:7" x14ac:dyDescent="0.3">
      <c r="A995" s="24"/>
      <c r="B995" s="17"/>
      <c r="C995" s="17"/>
      <c r="D995" s="18"/>
      <c r="E995" s="17"/>
      <c r="F995" s="25" t="str">
        <f t="shared" si="15"/>
        <v/>
      </c>
      <c r="G995" s="26" t="str">
        <f>IF($B995="","",IFERROR(INDEX(Budget!$B$4:$B$53,MATCH($B995,Budget!$A$4:$A$53,0)),"Unplanned"))</f>
        <v/>
      </c>
    </row>
    <row r="996" spans="1:7" x14ac:dyDescent="0.3">
      <c r="A996" s="24"/>
      <c r="B996" s="17"/>
      <c r="C996" s="17"/>
      <c r="D996" s="18"/>
      <c r="E996" s="17"/>
      <c r="F996" s="25" t="str">
        <f t="shared" si="15"/>
        <v/>
      </c>
      <c r="G996" s="26" t="str">
        <f>IF($B996="","",IFERROR(INDEX(Budget!$B$4:$B$53,MATCH($B996,Budget!$A$4:$A$53,0)),"Unplanned"))</f>
        <v/>
      </c>
    </row>
    <row r="997" spans="1:7" x14ac:dyDescent="0.3">
      <c r="A997" s="24"/>
      <c r="B997" s="17"/>
      <c r="C997" s="17"/>
      <c r="D997" s="18"/>
      <c r="E997" s="17"/>
      <c r="F997" s="25" t="str">
        <f t="shared" si="15"/>
        <v/>
      </c>
      <c r="G997" s="26" t="str">
        <f>IF($B997="","",IFERROR(INDEX(Budget!$B$4:$B$53,MATCH($B997,Budget!$A$4:$A$53,0)),"Unplanned"))</f>
        <v/>
      </c>
    </row>
    <row r="998" spans="1:7" x14ac:dyDescent="0.3">
      <c r="A998" s="24"/>
      <c r="B998" s="17"/>
      <c r="C998" s="17"/>
      <c r="D998" s="18"/>
      <c r="E998" s="17"/>
      <c r="F998" s="25" t="str">
        <f t="shared" si="15"/>
        <v/>
      </c>
      <c r="G998" s="26" t="str">
        <f>IF($B998="","",IFERROR(INDEX(Budget!$B$4:$B$53,MATCH($B998,Budget!$A$4:$A$53,0)),"Unplanned"))</f>
        <v/>
      </c>
    </row>
    <row r="999" spans="1:7" x14ac:dyDescent="0.3">
      <c r="A999" s="24"/>
      <c r="B999" s="17"/>
      <c r="C999" s="17"/>
      <c r="D999" s="18"/>
      <c r="E999" s="17"/>
      <c r="F999" s="25" t="str">
        <f t="shared" si="15"/>
        <v/>
      </c>
      <c r="G999" s="26" t="str">
        <f>IF($B999="","",IFERROR(INDEX(Budget!$B$4:$B$53,MATCH($B999,Budget!$A$4:$A$53,0)),"Unplanned"))</f>
        <v/>
      </c>
    </row>
    <row r="1000" spans="1:7" x14ac:dyDescent="0.3">
      <c r="A1000" s="24"/>
      <c r="B1000" s="17"/>
      <c r="C1000" s="17"/>
      <c r="D1000" s="18"/>
      <c r="E1000" s="17"/>
      <c r="F1000" s="25" t="str">
        <f t="shared" si="15"/>
        <v/>
      </c>
      <c r="G1000" s="26" t="str">
        <f>IF($B1000="","",IFERROR(INDEX(Budget!$B$4:$B$53,MATCH($B1000,Budget!$A$4:$A$53,0)),"Unplanned"))</f>
        <v/>
      </c>
    </row>
    <row r="1001" spans="1:7" x14ac:dyDescent="0.3">
      <c r="A1001" s="24"/>
      <c r="B1001" s="17"/>
      <c r="C1001" s="17"/>
      <c r="D1001" s="18"/>
      <c r="E1001" s="17"/>
      <c r="F1001" s="25" t="str">
        <f t="shared" si="15"/>
        <v/>
      </c>
      <c r="G1001" s="26" t="str">
        <f>IF($B1001="","",IFERROR(INDEX(Budget!$B$4:$B$53,MATCH($B1001,Budget!$A$4:$A$53,0)),"Unplanned"))</f>
        <v/>
      </c>
    </row>
    <row r="1002" spans="1:7" x14ac:dyDescent="0.3">
      <c r="A1002" s="24"/>
      <c r="B1002" s="17"/>
      <c r="C1002" s="17"/>
      <c r="D1002" s="18"/>
      <c r="E1002" s="17"/>
      <c r="F1002" s="25" t="str">
        <f t="shared" si="15"/>
        <v/>
      </c>
      <c r="G1002" s="26" t="str">
        <f>IF($B1002="","",IFERROR(INDEX(Budget!$B$4:$B$53,MATCH($B1002,Budget!$A$4:$A$53,0)),"Unplanned"))</f>
        <v/>
      </c>
    </row>
    <row r="1003" spans="1:7" x14ac:dyDescent="0.3">
      <c r="A1003" s="24"/>
      <c r="B1003" s="17"/>
      <c r="C1003" s="17"/>
      <c r="D1003" s="18"/>
      <c r="E1003" s="17"/>
      <c r="F1003" s="25" t="str">
        <f t="shared" si="15"/>
        <v/>
      </c>
      <c r="G1003" s="26" t="str">
        <f>IF($B1003="","",IFERROR(INDEX(Budget!$B$4:$B$53,MATCH($B1003,Budget!$A$4:$A$53,0)),"Unplanned"))</f>
        <v/>
      </c>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showInputMessage="1" promptTitle="Pick from the list" prompt="Pick a category from the Budget sheet" xr:uid="{00000000-0002-0000-0400-000000000000}">
          <x14:formula1>
            <xm:f>Budget!$A$4:$A$53</xm:f>
          </x14:formula1>
          <xm:sqref>B4:B1003</xm:sqref>
        </x14:dataValidation>
        <x14:dataValidation type="list" allowBlank="1" xr:uid="{00000000-0002-0000-0400-000001000000}">
          <x14:formula1>
            <xm:f>Lists!$D$1:$D$7</xm:f>
          </x14:formula1>
          <xm:sqref>E4:E1003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563EB"/>
    <pageSetUpPr fitToPage="1"/>
  </sheetPr>
  <dimension ref="A1:F65"/>
  <sheetViews>
    <sheetView showGridLines="0" workbookViewId="0">
      <pane ySplit="13" topLeftCell="A14" activePane="bottomLeft" state="frozen"/>
      <selection pane="bottomLeft"/>
    </sheetView>
  </sheetViews>
  <sheetFormatPr defaultRowHeight="14.4" x14ac:dyDescent="0.3"/>
  <cols>
    <col min="1" max="1" width="36" customWidth="1"/>
    <col min="2" max="2" width="16" customWidth="1"/>
    <col min="3" max="3" width="4" customWidth="1"/>
    <col min="4" max="4" width="14" customWidth="1"/>
    <col min="5" max="6" width="16" customWidth="1"/>
  </cols>
  <sheetData>
    <row r="1" spans="1:6" ht="25.95" customHeight="1" x14ac:dyDescent="0.4">
      <c r="A1" s="1" t="s">
        <v>102</v>
      </c>
    </row>
    <row r="2" spans="1:6" x14ac:dyDescent="0.3">
      <c r="A2" s="2" t="s">
        <v>34</v>
      </c>
    </row>
    <row r="3" spans="1:6" ht="31.95" customHeight="1" x14ac:dyDescent="0.3">
      <c r="A3" s="12" t="s">
        <v>66</v>
      </c>
      <c r="B3" s="27">
        <f>DATE(YEAR(Settings!B5),MONTH(Settings!B5),1)</f>
        <v>46327</v>
      </c>
      <c r="D3" s="16" t="s">
        <v>36</v>
      </c>
      <c r="E3" s="16" t="s">
        <v>103</v>
      </c>
      <c r="F3" s="16" t="s">
        <v>104</v>
      </c>
    </row>
    <row r="4" spans="1:6" x14ac:dyDescent="0.3">
      <c r="A4" s="28" t="s">
        <v>60</v>
      </c>
      <c r="B4" s="29">
        <f>SUMIFS(Income!$D$4:$D$203,Income!$F$4:$F$203,$B$3)</f>
        <v>99120</v>
      </c>
      <c r="D4" s="21" t="s">
        <v>39</v>
      </c>
      <c r="E4" s="23">
        <f>SUMIF(Budget!$B$4:$B$53,D4,Budget!$C$4:$C$53)</f>
        <v>42900</v>
      </c>
      <c r="F4" s="23">
        <f>SUMIFS(Spending!$D$4:$D$1003,Spending!$F$4:$F$1003,$B$3,Spending!$G$4:$G$1003,D4)</f>
        <v>36997</v>
      </c>
    </row>
    <row r="5" spans="1:6" x14ac:dyDescent="0.3">
      <c r="A5" s="28" t="s">
        <v>105</v>
      </c>
      <c r="B5" s="29">
        <f>SUMIFS(Spending!$D$4:$D$1003,Spending!$F$4:$F$1003,$B$3,Spending!$G$4:$G$1003,"Fixed")</f>
        <v>36997</v>
      </c>
      <c r="D5" s="21" t="s">
        <v>41</v>
      </c>
      <c r="E5" s="23">
        <f>SUMIF(Budget!$B$4:$B$53,D5,Budget!$C$4:$C$53)</f>
        <v>31300</v>
      </c>
      <c r="F5" s="23">
        <f>SUMIFS(Spending!$D$4:$D$1003,Spending!$F$4:$F$1003,$B$3,Spending!$G$4:$G$1003,D5)</f>
        <v>23380</v>
      </c>
    </row>
    <row r="6" spans="1:6" x14ac:dyDescent="0.3">
      <c r="A6" s="28" t="s">
        <v>106</v>
      </c>
      <c r="B6" s="29">
        <f>SUMIFS(Spending!$D$4:$D$1003,Spending!$F$4:$F$1003,$B$3,Spending!$G$4:$G$1003,"Variable")+SUMIFS(Spending!$D$4:$D$1003,Spending!$F$4:$F$1003,$B$3,Spending!$G$4:$G$1003,"Unplanned")</f>
        <v>27580</v>
      </c>
      <c r="D6" s="21" t="s">
        <v>56</v>
      </c>
      <c r="E6" s="23">
        <f>SUMIF(Budget!$B$4:$B$53,D6,Budget!$C$4:$C$53)</f>
        <v>20000</v>
      </c>
      <c r="F6" s="23">
        <f>SUMIFS(Spending!$D$4:$D$1003,Spending!$F$4:$F$1003,$B$3,Spending!$G$4:$G$1003,D6)</f>
        <v>20000</v>
      </c>
    </row>
    <row r="7" spans="1:6" x14ac:dyDescent="0.3">
      <c r="A7" s="28" t="s">
        <v>107</v>
      </c>
      <c r="B7" s="29">
        <f>SUMIFS(Spending!$D$4:$D$1003,Spending!$F$4:$F$1003,$B$3,Spending!$G$4:$G$1003,"Savings")</f>
        <v>20000</v>
      </c>
      <c r="D7" s="21" t="s">
        <v>108</v>
      </c>
      <c r="E7" s="23">
        <f>SUMIF(Budget!$B$4:$B$53,D7,Budget!$C$4:$C$53)</f>
        <v>0</v>
      </c>
      <c r="F7" s="23">
        <f>SUMIFS(Spending!$D$4:$D$1003,Spending!$F$4:$F$1003,$B$3,Spending!$G$4:$G$1003,D7)</f>
        <v>4200</v>
      </c>
    </row>
    <row r="8" spans="1:6" x14ac:dyDescent="0.3">
      <c r="A8" s="12" t="s">
        <v>109</v>
      </c>
      <c r="B8" s="30">
        <f>B4-B5-B6-B7</f>
        <v>14543</v>
      </c>
    </row>
    <row r="9" spans="1:6" x14ac:dyDescent="0.3">
      <c r="A9" s="12" t="s">
        <v>110</v>
      </c>
      <c r="B9" s="31">
        <f>IF(N(B4)&lt;=0,"",(B4-B5-B6)/B4)</f>
        <v>0.34849677158999193</v>
      </c>
    </row>
    <row r="10" spans="1:6" x14ac:dyDescent="0.3">
      <c r="A10" s="28" t="s">
        <v>111</v>
      </c>
      <c r="B10" s="32">
        <f>Settings!B6</f>
        <v>0.2</v>
      </c>
    </row>
    <row r="11" spans="1:6" x14ac:dyDescent="0.3">
      <c r="A11" s="12" t="s">
        <v>112</v>
      </c>
      <c r="B11" s="33" t="str">
        <f>IF(B9="","Add this month's income to see the rate",IF(B9&gt;=B10,"On target","Below target by "&amp;ROUND((B10-B9)*100,1)&amp;" points"))</f>
        <v>On target</v>
      </c>
    </row>
    <row r="13" spans="1:6" ht="31.95" customHeight="1" x14ac:dyDescent="0.3">
      <c r="A13" s="16" t="s">
        <v>35</v>
      </c>
      <c r="B13" s="16" t="s">
        <v>36</v>
      </c>
      <c r="C13" s="34"/>
      <c r="D13" s="16" t="s">
        <v>103</v>
      </c>
      <c r="E13" s="16" t="s">
        <v>104</v>
      </c>
      <c r="F13" s="16" t="s">
        <v>113</v>
      </c>
    </row>
    <row r="14" spans="1:6" x14ac:dyDescent="0.3">
      <c r="A14" s="21" t="str">
        <f>IF(Budget!A4="","",Budget!A4)</f>
        <v>Rent / home loan EMI</v>
      </c>
      <c r="B14" s="21" t="str">
        <f>IF($A14="","",Budget!B4&amp;"")</f>
        <v>Fixed</v>
      </c>
      <c r="D14" s="23">
        <f>IF($A14="","",N(Budget!C4))</f>
        <v>18000</v>
      </c>
      <c r="E14" s="23">
        <f>IF($A14="","",SUMIFS(Spending!$D$4:$D$1003,Spending!$F$4:$F$1003,$B$3,Spending!$B$4:$B$1003,$A14))</f>
        <v>18000</v>
      </c>
      <c r="F14" s="23">
        <f t="shared" ref="F14:F45" si="0">IF($A14="","",D14-E14)</f>
        <v>0</v>
      </c>
    </row>
    <row r="15" spans="1:6" x14ac:dyDescent="0.3">
      <c r="A15" s="21" t="str">
        <f>IF(Budget!A5="","",Budget!A5)</f>
        <v>Electricity</v>
      </c>
      <c r="B15" s="21" t="str">
        <f>IF($A15="","",Budget!B5&amp;"")</f>
        <v>Variable</v>
      </c>
      <c r="D15" s="23">
        <f>IF($A15="","",N(Budget!C5))</f>
        <v>2200</v>
      </c>
      <c r="E15" s="23">
        <f>IF($A15="","",SUMIFS(Spending!$D$4:$D$1003,Spending!$F$4:$F$1003,$B$3,Spending!$B$4:$B$1003,$A15))</f>
        <v>2650</v>
      </c>
      <c r="F15" s="23">
        <f t="shared" si="0"/>
        <v>-450</v>
      </c>
    </row>
    <row r="16" spans="1:6" x14ac:dyDescent="0.3">
      <c r="A16" s="21" t="str">
        <f>IF(Budget!A6="","",Budget!A6)</f>
        <v>Water and cooking gas</v>
      </c>
      <c r="B16" s="21" t="str">
        <f>IF($A16="","",Budget!B6&amp;"")</f>
        <v>Variable</v>
      </c>
      <c r="D16" s="23">
        <f>IF($A16="","",N(Budget!C6))</f>
        <v>1100</v>
      </c>
      <c r="E16" s="23">
        <f>IF($A16="","",SUMIFS(Spending!$D$4:$D$1003,Spending!$F$4:$F$1003,$B$3,Spending!$B$4:$B$1003,$A16))</f>
        <v>0</v>
      </c>
      <c r="F16" s="23">
        <f t="shared" si="0"/>
        <v>1100</v>
      </c>
    </row>
    <row r="17" spans="1:6" x14ac:dyDescent="0.3">
      <c r="A17" s="21" t="str">
        <f>IF(Budget!A7="","",Budget!A7)</f>
        <v>Mobile and internet</v>
      </c>
      <c r="B17" s="21" t="str">
        <f>IF($A17="","",Budget!B7&amp;"")</f>
        <v>Fixed</v>
      </c>
      <c r="D17" s="23">
        <f>IF($A17="","",N(Budget!C7))</f>
        <v>1500</v>
      </c>
      <c r="E17" s="23">
        <f>IF($A17="","",SUMIFS(Spending!$D$4:$D$1003,Spending!$F$4:$F$1003,$B$3,Spending!$B$4:$B$1003,$A17))</f>
        <v>1497</v>
      </c>
      <c r="F17" s="23">
        <f t="shared" si="0"/>
        <v>3</v>
      </c>
    </row>
    <row r="18" spans="1:6" x14ac:dyDescent="0.3">
      <c r="A18" s="21" t="str">
        <f>IF(Budget!A8="","",Budget!A8)</f>
        <v>Groceries</v>
      </c>
      <c r="B18" s="21" t="str">
        <f>IF($A18="","",Budget!B8&amp;"")</f>
        <v>Variable</v>
      </c>
      <c r="D18" s="23">
        <f>IF($A18="","",N(Budget!C8))</f>
        <v>9000</v>
      </c>
      <c r="E18" s="23">
        <f>IF($A18="","",SUMIFS(Spending!$D$4:$D$1003,Spending!$F$4:$F$1003,$B$3,Spending!$B$4:$B$1003,$A18))</f>
        <v>8300</v>
      </c>
      <c r="F18" s="23">
        <f t="shared" si="0"/>
        <v>700</v>
      </c>
    </row>
    <row r="19" spans="1:6" x14ac:dyDescent="0.3">
      <c r="A19" s="21" t="str">
        <f>IF(Budget!A9="","",Budget!A9)</f>
        <v>Milk, fruit and vegetables</v>
      </c>
      <c r="B19" s="21" t="str">
        <f>IF($A19="","",Budget!B9&amp;"")</f>
        <v>Variable</v>
      </c>
      <c r="D19" s="23">
        <f>IF($A19="","",N(Budget!C9))</f>
        <v>4500</v>
      </c>
      <c r="E19" s="23">
        <f>IF($A19="","",SUMIFS(Spending!$D$4:$D$1003,Spending!$F$4:$F$1003,$B$3,Spending!$B$4:$B$1003,$A19))</f>
        <v>1450</v>
      </c>
      <c r="F19" s="23">
        <f t="shared" si="0"/>
        <v>3050</v>
      </c>
    </row>
    <row r="20" spans="1:6" x14ac:dyDescent="0.3">
      <c r="A20" s="21" t="str">
        <f>IF(Budget!A10="","",Budget!A10)</f>
        <v>School fees and tuition</v>
      </c>
      <c r="B20" s="21" t="str">
        <f>IF($A20="","",Budget!B10&amp;"")</f>
        <v>Fixed</v>
      </c>
      <c r="D20" s="23">
        <f>IF($A20="","",N(Budget!C10))</f>
        <v>7500</v>
      </c>
      <c r="E20" s="23">
        <f>IF($A20="","",SUMIFS(Spending!$D$4:$D$1003,Spending!$F$4:$F$1003,$B$3,Spending!$B$4:$B$1003,$A20))</f>
        <v>2500</v>
      </c>
      <c r="F20" s="23">
        <f t="shared" si="0"/>
        <v>5000</v>
      </c>
    </row>
    <row r="21" spans="1:6" x14ac:dyDescent="0.3">
      <c r="A21" s="21" t="str">
        <f>IF(Budget!A11="","",Budget!A11)</f>
        <v>Fuel and transport</v>
      </c>
      <c r="B21" s="21" t="str">
        <f>IF($A21="","",Budget!B11&amp;"")</f>
        <v>Variable</v>
      </c>
      <c r="D21" s="23">
        <f>IF($A21="","",N(Budget!C11))</f>
        <v>4000</v>
      </c>
      <c r="E21" s="23">
        <f>IF($A21="","",SUMIFS(Spending!$D$4:$D$1003,Spending!$F$4:$F$1003,$B$3,Spending!$B$4:$B$1003,$A21))</f>
        <v>2200</v>
      </c>
      <c r="F21" s="23">
        <f t="shared" si="0"/>
        <v>1800</v>
      </c>
    </row>
    <row r="22" spans="1:6" x14ac:dyDescent="0.3">
      <c r="A22" s="21" t="str">
        <f>IF(Budget!A12="","",Budget!A12)</f>
        <v>House help</v>
      </c>
      <c r="B22" s="21" t="str">
        <f>IF($A22="","",Budget!B12&amp;"")</f>
        <v>Fixed</v>
      </c>
      <c r="D22" s="23">
        <f>IF($A22="","",N(Budget!C12))</f>
        <v>11500</v>
      </c>
      <c r="E22" s="23">
        <f>IF($A22="","",SUMIFS(Spending!$D$4:$D$1003,Spending!$F$4:$F$1003,$B$3,Spending!$B$4:$B$1003,$A22))</f>
        <v>11500</v>
      </c>
      <c r="F22" s="23">
        <f t="shared" si="0"/>
        <v>0</v>
      </c>
    </row>
    <row r="23" spans="1:6" x14ac:dyDescent="0.3">
      <c r="A23" s="21" t="str">
        <f>IF(Budget!A13="","",Budget!A13)</f>
        <v>Insurance premiums (monthly share)</v>
      </c>
      <c r="B23" s="21" t="str">
        <f>IF($A23="","",Budget!B13&amp;"")</f>
        <v>Fixed</v>
      </c>
      <c r="D23" s="23">
        <f>IF($A23="","",N(Budget!C13))</f>
        <v>3500</v>
      </c>
      <c r="E23" s="23">
        <f>IF($A23="","",SUMIFS(Spending!$D$4:$D$1003,Spending!$F$4:$F$1003,$B$3,Spending!$B$4:$B$1003,$A23))</f>
        <v>3500</v>
      </c>
      <c r="F23" s="23">
        <f t="shared" si="0"/>
        <v>0</v>
      </c>
    </row>
    <row r="24" spans="1:6" x14ac:dyDescent="0.3">
      <c r="A24" s="21" t="str">
        <f>IF(Budget!A14="","",Budget!A14)</f>
        <v>Medicines and doctor</v>
      </c>
      <c r="B24" s="21" t="str">
        <f>IF($A24="","",Budget!B14&amp;"")</f>
        <v>Variable</v>
      </c>
      <c r="D24" s="23">
        <f>IF($A24="","",N(Budget!C14))</f>
        <v>1500</v>
      </c>
      <c r="E24" s="23">
        <f>IF($A24="","",SUMIFS(Spending!$D$4:$D$1003,Spending!$F$4:$F$1003,$B$3,Spending!$B$4:$B$1003,$A24))</f>
        <v>1180</v>
      </c>
      <c r="F24" s="23">
        <f t="shared" si="0"/>
        <v>320</v>
      </c>
    </row>
    <row r="25" spans="1:6" x14ac:dyDescent="0.3">
      <c r="A25" s="21" t="str">
        <f>IF(Budget!A15="","",Budget!A15)</f>
        <v>Eating out and entertainment</v>
      </c>
      <c r="B25" s="21" t="str">
        <f>IF($A25="","",Budget!B15&amp;"")</f>
        <v>Variable</v>
      </c>
      <c r="D25" s="23">
        <f>IF($A25="","",N(Budget!C15))</f>
        <v>3000</v>
      </c>
      <c r="E25" s="23">
        <f>IF($A25="","",SUMIFS(Spending!$D$4:$D$1003,Spending!$F$4:$F$1003,$B$3,Spending!$B$4:$B$1003,$A25))</f>
        <v>3600</v>
      </c>
      <c r="F25" s="23">
        <f t="shared" si="0"/>
        <v>-600</v>
      </c>
    </row>
    <row r="26" spans="1:6" x14ac:dyDescent="0.3">
      <c r="A26" s="21" t="str">
        <f>IF(Budget!A16="","",Budget!A16)</f>
        <v>Clothes and personal care</v>
      </c>
      <c r="B26" s="21" t="str">
        <f>IF($A26="","",Budget!B16&amp;"")</f>
        <v>Variable</v>
      </c>
      <c r="D26" s="23">
        <f>IF($A26="","",N(Budget!C16))</f>
        <v>2500</v>
      </c>
      <c r="E26" s="23">
        <f>IF($A26="","",SUMIFS(Spending!$D$4:$D$1003,Spending!$F$4:$F$1003,$B$3,Spending!$B$4:$B$1003,$A26))</f>
        <v>900</v>
      </c>
      <c r="F26" s="23">
        <f t="shared" si="0"/>
        <v>1600</v>
      </c>
    </row>
    <row r="27" spans="1:6" x14ac:dyDescent="0.3">
      <c r="A27" s="21" t="str">
        <f>IF(Budget!A17="","",Budget!A17)</f>
        <v>Gifts, festivals and functions</v>
      </c>
      <c r="B27" s="21" t="str">
        <f>IF($A27="","",Budget!B17&amp;"")</f>
        <v>Variable</v>
      </c>
      <c r="D27" s="23">
        <f>IF($A27="","",N(Budget!C17))</f>
        <v>2000</v>
      </c>
      <c r="E27" s="23">
        <f>IF($A27="","",SUMIFS(Spending!$D$4:$D$1003,Spending!$F$4:$F$1003,$B$3,Spending!$B$4:$B$1003,$A27))</f>
        <v>3100</v>
      </c>
      <c r="F27" s="23">
        <f t="shared" si="0"/>
        <v>-1100</v>
      </c>
    </row>
    <row r="28" spans="1:6" x14ac:dyDescent="0.3">
      <c r="A28" s="21" t="str">
        <f>IF(Budget!A18="","",Budget!A18)</f>
        <v>Subscriptions and apps</v>
      </c>
      <c r="B28" s="21" t="str">
        <f>IF($A28="","",Budget!B18&amp;"")</f>
        <v>Fixed</v>
      </c>
      <c r="D28" s="23">
        <f>IF($A28="","",N(Budget!C18))</f>
        <v>900</v>
      </c>
      <c r="E28" s="23">
        <f>IF($A28="","",SUMIFS(Spending!$D$4:$D$1003,Spending!$F$4:$F$1003,$B$3,Spending!$B$4:$B$1003,$A28))</f>
        <v>0</v>
      </c>
      <c r="F28" s="23">
        <f t="shared" si="0"/>
        <v>900</v>
      </c>
    </row>
    <row r="29" spans="1:6" x14ac:dyDescent="0.3">
      <c r="A29" s="21" t="str">
        <f>IF(Budget!A19="","",Budget!A19)</f>
        <v>Emergency fund</v>
      </c>
      <c r="B29" s="21" t="str">
        <f>IF($A29="","",Budget!B19&amp;"")</f>
        <v>Savings</v>
      </c>
      <c r="D29" s="23">
        <f>IF($A29="","",N(Budget!C19))</f>
        <v>5000</v>
      </c>
      <c r="E29" s="23">
        <f>IF($A29="","",SUMIFS(Spending!$D$4:$D$1003,Spending!$F$4:$F$1003,$B$3,Spending!$B$4:$B$1003,$A29))</f>
        <v>5000</v>
      </c>
      <c r="F29" s="23">
        <f t="shared" si="0"/>
        <v>0</v>
      </c>
    </row>
    <row r="30" spans="1:6" x14ac:dyDescent="0.3">
      <c r="A30" s="21" t="str">
        <f>IF(Budget!A20="","",Budget!A20)</f>
        <v>Recurring deposit / SIP</v>
      </c>
      <c r="B30" s="21" t="str">
        <f>IF($A30="","",Budget!B20&amp;"")</f>
        <v>Savings</v>
      </c>
      <c r="D30" s="23">
        <f>IF($A30="","",N(Budget!C20))</f>
        <v>15000</v>
      </c>
      <c r="E30" s="23">
        <f>IF($A30="","",SUMIFS(Spending!$D$4:$D$1003,Spending!$F$4:$F$1003,$B$3,Spending!$B$4:$B$1003,$A30))</f>
        <v>15000</v>
      </c>
      <c r="F30" s="23">
        <f t="shared" si="0"/>
        <v>0</v>
      </c>
    </row>
    <row r="31" spans="1:6" x14ac:dyDescent="0.3">
      <c r="A31" s="21" t="str">
        <f>IF(Budget!A21="","",Budget!A21)</f>
        <v>Other</v>
      </c>
      <c r="B31" s="21" t="str">
        <f>IF($A31="","",Budget!B21&amp;"")</f>
        <v>Variable</v>
      </c>
      <c r="D31" s="23">
        <f>IF($A31="","",N(Budget!C21))</f>
        <v>1500</v>
      </c>
      <c r="E31" s="23">
        <f>IF($A31="","",SUMIFS(Spending!$D$4:$D$1003,Spending!$F$4:$F$1003,$B$3,Spending!$B$4:$B$1003,$A31))</f>
        <v>0</v>
      </c>
      <c r="F31" s="23">
        <f t="shared" si="0"/>
        <v>1500</v>
      </c>
    </row>
    <row r="32" spans="1:6" x14ac:dyDescent="0.3">
      <c r="A32" s="21" t="str">
        <f>IF(Budget!A22="","",Budget!A22)</f>
        <v/>
      </c>
      <c r="B32" s="21" t="str">
        <f>IF($A32="","",Budget!B22&amp;"")</f>
        <v/>
      </c>
      <c r="D32" s="23" t="str">
        <f>IF($A32="","",N(Budget!C22))</f>
        <v/>
      </c>
      <c r="E32" s="23" t="str">
        <f>IF($A32="","",SUMIFS(Spending!$D$4:$D$1003,Spending!$F$4:$F$1003,$B$3,Spending!$B$4:$B$1003,$A32))</f>
        <v/>
      </c>
      <c r="F32" s="23" t="str">
        <f t="shared" si="0"/>
        <v/>
      </c>
    </row>
    <row r="33" spans="1:6" x14ac:dyDescent="0.3">
      <c r="A33" s="21" t="str">
        <f>IF(Budget!A23="","",Budget!A23)</f>
        <v/>
      </c>
      <c r="B33" s="21" t="str">
        <f>IF($A33="","",Budget!B23&amp;"")</f>
        <v/>
      </c>
      <c r="D33" s="23" t="str">
        <f>IF($A33="","",N(Budget!C23))</f>
        <v/>
      </c>
      <c r="E33" s="23" t="str">
        <f>IF($A33="","",SUMIFS(Spending!$D$4:$D$1003,Spending!$F$4:$F$1003,$B$3,Spending!$B$4:$B$1003,$A33))</f>
        <v/>
      </c>
      <c r="F33" s="23" t="str">
        <f t="shared" si="0"/>
        <v/>
      </c>
    </row>
    <row r="34" spans="1:6" x14ac:dyDescent="0.3">
      <c r="A34" s="21" t="str">
        <f>IF(Budget!A24="","",Budget!A24)</f>
        <v/>
      </c>
      <c r="B34" s="21" t="str">
        <f>IF($A34="","",Budget!B24&amp;"")</f>
        <v/>
      </c>
      <c r="D34" s="23" t="str">
        <f>IF($A34="","",N(Budget!C24))</f>
        <v/>
      </c>
      <c r="E34" s="23" t="str">
        <f>IF($A34="","",SUMIFS(Spending!$D$4:$D$1003,Spending!$F$4:$F$1003,$B$3,Spending!$B$4:$B$1003,$A34))</f>
        <v/>
      </c>
      <c r="F34" s="23" t="str">
        <f t="shared" si="0"/>
        <v/>
      </c>
    </row>
    <row r="35" spans="1:6" x14ac:dyDescent="0.3">
      <c r="A35" s="21" t="str">
        <f>IF(Budget!A25="","",Budget!A25)</f>
        <v/>
      </c>
      <c r="B35" s="21" t="str">
        <f>IF($A35="","",Budget!B25&amp;"")</f>
        <v/>
      </c>
      <c r="D35" s="23" t="str">
        <f>IF($A35="","",N(Budget!C25))</f>
        <v/>
      </c>
      <c r="E35" s="23" t="str">
        <f>IF($A35="","",SUMIFS(Spending!$D$4:$D$1003,Spending!$F$4:$F$1003,$B$3,Spending!$B$4:$B$1003,$A35))</f>
        <v/>
      </c>
      <c r="F35" s="23" t="str">
        <f t="shared" si="0"/>
        <v/>
      </c>
    </row>
    <row r="36" spans="1:6" x14ac:dyDescent="0.3">
      <c r="A36" s="21" t="str">
        <f>IF(Budget!A26="","",Budget!A26)</f>
        <v/>
      </c>
      <c r="B36" s="21" t="str">
        <f>IF($A36="","",Budget!B26&amp;"")</f>
        <v/>
      </c>
      <c r="D36" s="23" t="str">
        <f>IF($A36="","",N(Budget!C26))</f>
        <v/>
      </c>
      <c r="E36" s="23" t="str">
        <f>IF($A36="","",SUMIFS(Spending!$D$4:$D$1003,Spending!$F$4:$F$1003,$B$3,Spending!$B$4:$B$1003,$A36))</f>
        <v/>
      </c>
      <c r="F36" s="23" t="str">
        <f t="shared" si="0"/>
        <v/>
      </c>
    </row>
    <row r="37" spans="1:6" x14ac:dyDescent="0.3">
      <c r="A37" s="21" t="str">
        <f>IF(Budget!A27="","",Budget!A27)</f>
        <v/>
      </c>
      <c r="B37" s="21" t="str">
        <f>IF($A37="","",Budget!B27&amp;"")</f>
        <v/>
      </c>
      <c r="D37" s="23" t="str">
        <f>IF($A37="","",N(Budget!C27))</f>
        <v/>
      </c>
      <c r="E37" s="23" t="str">
        <f>IF($A37="","",SUMIFS(Spending!$D$4:$D$1003,Spending!$F$4:$F$1003,$B$3,Spending!$B$4:$B$1003,$A37))</f>
        <v/>
      </c>
      <c r="F37" s="23" t="str">
        <f t="shared" si="0"/>
        <v/>
      </c>
    </row>
    <row r="38" spans="1:6" x14ac:dyDescent="0.3">
      <c r="A38" s="21" t="str">
        <f>IF(Budget!A28="","",Budget!A28)</f>
        <v/>
      </c>
      <c r="B38" s="21" t="str">
        <f>IF($A38="","",Budget!B28&amp;"")</f>
        <v/>
      </c>
      <c r="D38" s="23" t="str">
        <f>IF($A38="","",N(Budget!C28))</f>
        <v/>
      </c>
      <c r="E38" s="23" t="str">
        <f>IF($A38="","",SUMIFS(Spending!$D$4:$D$1003,Spending!$F$4:$F$1003,$B$3,Spending!$B$4:$B$1003,$A38))</f>
        <v/>
      </c>
      <c r="F38" s="23" t="str">
        <f t="shared" si="0"/>
        <v/>
      </c>
    </row>
    <row r="39" spans="1:6" x14ac:dyDescent="0.3">
      <c r="A39" s="21" t="str">
        <f>IF(Budget!A29="","",Budget!A29)</f>
        <v/>
      </c>
      <c r="B39" s="21" t="str">
        <f>IF($A39="","",Budget!B29&amp;"")</f>
        <v/>
      </c>
      <c r="D39" s="23" t="str">
        <f>IF($A39="","",N(Budget!C29))</f>
        <v/>
      </c>
      <c r="E39" s="23" t="str">
        <f>IF($A39="","",SUMIFS(Spending!$D$4:$D$1003,Spending!$F$4:$F$1003,$B$3,Spending!$B$4:$B$1003,$A39))</f>
        <v/>
      </c>
      <c r="F39" s="23" t="str">
        <f t="shared" si="0"/>
        <v/>
      </c>
    </row>
    <row r="40" spans="1:6" x14ac:dyDescent="0.3">
      <c r="A40" s="21" t="str">
        <f>IF(Budget!A30="","",Budget!A30)</f>
        <v/>
      </c>
      <c r="B40" s="21" t="str">
        <f>IF($A40="","",Budget!B30&amp;"")</f>
        <v/>
      </c>
      <c r="D40" s="23" t="str">
        <f>IF($A40="","",N(Budget!C30))</f>
        <v/>
      </c>
      <c r="E40" s="23" t="str">
        <f>IF($A40="","",SUMIFS(Spending!$D$4:$D$1003,Spending!$F$4:$F$1003,$B$3,Spending!$B$4:$B$1003,$A40))</f>
        <v/>
      </c>
      <c r="F40" s="23" t="str">
        <f t="shared" si="0"/>
        <v/>
      </c>
    </row>
    <row r="41" spans="1:6" x14ac:dyDescent="0.3">
      <c r="A41" s="21" t="str">
        <f>IF(Budget!A31="","",Budget!A31)</f>
        <v/>
      </c>
      <c r="B41" s="21" t="str">
        <f>IF($A41="","",Budget!B31&amp;"")</f>
        <v/>
      </c>
      <c r="D41" s="23" t="str">
        <f>IF($A41="","",N(Budget!C31))</f>
        <v/>
      </c>
      <c r="E41" s="23" t="str">
        <f>IF($A41="","",SUMIFS(Spending!$D$4:$D$1003,Spending!$F$4:$F$1003,$B$3,Spending!$B$4:$B$1003,$A41))</f>
        <v/>
      </c>
      <c r="F41" s="23" t="str">
        <f t="shared" si="0"/>
        <v/>
      </c>
    </row>
    <row r="42" spans="1:6" x14ac:dyDescent="0.3">
      <c r="A42" s="21" t="str">
        <f>IF(Budget!A32="","",Budget!A32)</f>
        <v/>
      </c>
      <c r="B42" s="21" t="str">
        <f>IF($A42="","",Budget!B32&amp;"")</f>
        <v/>
      </c>
      <c r="D42" s="23" t="str">
        <f>IF($A42="","",N(Budget!C32))</f>
        <v/>
      </c>
      <c r="E42" s="23" t="str">
        <f>IF($A42="","",SUMIFS(Spending!$D$4:$D$1003,Spending!$F$4:$F$1003,$B$3,Spending!$B$4:$B$1003,$A42))</f>
        <v/>
      </c>
      <c r="F42" s="23" t="str">
        <f t="shared" si="0"/>
        <v/>
      </c>
    </row>
    <row r="43" spans="1:6" x14ac:dyDescent="0.3">
      <c r="A43" s="21" t="str">
        <f>IF(Budget!A33="","",Budget!A33)</f>
        <v/>
      </c>
      <c r="B43" s="21" t="str">
        <f>IF($A43="","",Budget!B33&amp;"")</f>
        <v/>
      </c>
      <c r="D43" s="23" t="str">
        <f>IF($A43="","",N(Budget!C33))</f>
        <v/>
      </c>
      <c r="E43" s="23" t="str">
        <f>IF($A43="","",SUMIFS(Spending!$D$4:$D$1003,Spending!$F$4:$F$1003,$B$3,Spending!$B$4:$B$1003,$A43))</f>
        <v/>
      </c>
      <c r="F43" s="23" t="str">
        <f t="shared" si="0"/>
        <v/>
      </c>
    </row>
    <row r="44" spans="1:6" x14ac:dyDescent="0.3">
      <c r="A44" s="21" t="str">
        <f>IF(Budget!A34="","",Budget!A34)</f>
        <v/>
      </c>
      <c r="B44" s="21" t="str">
        <f>IF($A44="","",Budget!B34&amp;"")</f>
        <v/>
      </c>
      <c r="D44" s="23" t="str">
        <f>IF($A44="","",N(Budget!C34))</f>
        <v/>
      </c>
      <c r="E44" s="23" t="str">
        <f>IF($A44="","",SUMIFS(Spending!$D$4:$D$1003,Spending!$F$4:$F$1003,$B$3,Spending!$B$4:$B$1003,$A44))</f>
        <v/>
      </c>
      <c r="F44" s="23" t="str">
        <f t="shared" si="0"/>
        <v/>
      </c>
    </row>
    <row r="45" spans="1:6" x14ac:dyDescent="0.3">
      <c r="A45" s="21" t="str">
        <f>IF(Budget!A35="","",Budget!A35)</f>
        <v/>
      </c>
      <c r="B45" s="21" t="str">
        <f>IF($A45="","",Budget!B35&amp;"")</f>
        <v/>
      </c>
      <c r="D45" s="23" t="str">
        <f>IF($A45="","",N(Budget!C35))</f>
        <v/>
      </c>
      <c r="E45" s="23" t="str">
        <f>IF($A45="","",SUMIFS(Spending!$D$4:$D$1003,Spending!$F$4:$F$1003,$B$3,Spending!$B$4:$B$1003,$A45))</f>
        <v/>
      </c>
      <c r="F45" s="23" t="str">
        <f t="shared" si="0"/>
        <v/>
      </c>
    </row>
    <row r="46" spans="1:6" x14ac:dyDescent="0.3">
      <c r="A46" s="21" t="str">
        <f>IF(Budget!A36="","",Budget!A36)</f>
        <v/>
      </c>
      <c r="B46" s="21" t="str">
        <f>IF($A46="","",Budget!B36&amp;"")</f>
        <v/>
      </c>
      <c r="D46" s="23" t="str">
        <f>IF($A46="","",N(Budget!C36))</f>
        <v/>
      </c>
      <c r="E46" s="23" t="str">
        <f>IF($A46="","",SUMIFS(Spending!$D$4:$D$1003,Spending!$F$4:$F$1003,$B$3,Spending!$B$4:$B$1003,$A46))</f>
        <v/>
      </c>
      <c r="F46" s="23" t="str">
        <f t="shared" ref="F46:F63" si="1">IF($A46="","",D46-E46)</f>
        <v/>
      </c>
    </row>
    <row r="47" spans="1:6" x14ac:dyDescent="0.3">
      <c r="A47" s="21" t="str">
        <f>IF(Budget!A37="","",Budget!A37)</f>
        <v/>
      </c>
      <c r="B47" s="21" t="str">
        <f>IF($A47="","",Budget!B37&amp;"")</f>
        <v/>
      </c>
      <c r="D47" s="23" t="str">
        <f>IF($A47="","",N(Budget!C37))</f>
        <v/>
      </c>
      <c r="E47" s="23" t="str">
        <f>IF($A47="","",SUMIFS(Spending!$D$4:$D$1003,Spending!$F$4:$F$1003,$B$3,Spending!$B$4:$B$1003,$A47))</f>
        <v/>
      </c>
      <c r="F47" s="23" t="str">
        <f t="shared" si="1"/>
        <v/>
      </c>
    </row>
    <row r="48" spans="1:6" x14ac:dyDescent="0.3">
      <c r="A48" s="21" t="str">
        <f>IF(Budget!A38="","",Budget!A38)</f>
        <v/>
      </c>
      <c r="B48" s="21" t="str">
        <f>IF($A48="","",Budget!B38&amp;"")</f>
        <v/>
      </c>
      <c r="D48" s="23" t="str">
        <f>IF($A48="","",N(Budget!C38))</f>
        <v/>
      </c>
      <c r="E48" s="23" t="str">
        <f>IF($A48="","",SUMIFS(Spending!$D$4:$D$1003,Spending!$F$4:$F$1003,$B$3,Spending!$B$4:$B$1003,$A48))</f>
        <v/>
      </c>
      <c r="F48" s="23" t="str">
        <f t="shared" si="1"/>
        <v/>
      </c>
    </row>
    <row r="49" spans="1:6" x14ac:dyDescent="0.3">
      <c r="A49" s="21" t="str">
        <f>IF(Budget!A39="","",Budget!A39)</f>
        <v/>
      </c>
      <c r="B49" s="21" t="str">
        <f>IF($A49="","",Budget!B39&amp;"")</f>
        <v/>
      </c>
      <c r="D49" s="23" t="str">
        <f>IF($A49="","",N(Budget!C39))</f>
        <v/>
      </c>
      <c r="E49" s="23" t="str">
        <f>IF($A49="","",SUMIFS(Spending!$D$4:$D$1003,Spending!$F$4:$F$1003,$B$3,Spending!$B$4:$B$1003,$A49))</f>
        <v/>
      </c>
      <c r="F49" s="23" t="str">
        <f t="shared" si="1"/>
        <v/>
      </c>
    </row>
    <row r="50" spans="1:6" x14ac:dyDescent="0.3">
      <c r="A50" s="21" t="str">
        <f>IF(Budget!A40="","",Budget!A40)</f>
        <v/>
      </c>
      <c r="B50" s="21" t="str">
        <f>IF($A50="","",Budget!B40&amp;"")</f>
        <v/>
      </c>
      <c r="D50" s="23" t="str">
        <f>IF($A50="","",N(Budget!C40))</f>
        <v/>
      </c>
      <c r="E50" s="23" t="str">
        <f>IF($A50="","",SUMIFS(Spending!$D$4:$D$1003,Spending!$F$4:$F$1003,$B$3,Spending!$B$4:$B$1003,$A50))</f>
        <v/>
      </c>
      <c r="F50" s="23" t="str">
        <f t="shared" si="1"/>
        <v/>
      </c>
    </row>
    <row r="51" spans="1:6" x14ac:dyDescent="0.3">
      <c r="A51" s="21" t="str">
        <f>IF(Budget!A41="","",Budget!A41)</f>
        <v/>
      </c>
      <c r="B51" s="21" t="str">
        <f>IF($A51="","",Budget!B41&amp;"")</f>
        <v/>
      </c>
      <c r="D51" s="23" t="str">
        <f>IF($A51="","",N(Budget!C41))</f>
        <v/>
      </c>
      <c r="E51" s="23" t="str">
        <f>IF($A51="","",SUMIFS(Spending!$D$4:$D$1003,Spending!$F$4:$F$1003,$B$3,Spending!$B$4:$B$1003,$A51))</f>
        <v/>
      </c>
      <c r="F51" s="23" t="str">
        <f t="shared" si="1"/>
        <v/>
      </c>
    </row>
    <row r="52" spans="1:6" x14ac:dyDescent="0.3">
      <c r="A52" s="21" t="str">
        <f>IF(Budget!A42="","",Budget!A42)</f>
        <v/>
      </c>
      <c r="B52" s="21" t="str">
        <f>IF($A52="","",Budget!B42&amp;"")</f>
        <v/>
      </c>
      <c r="D52" s="23" t="str">
        <f>IF($A52="","",N(Budget!C42))</f>
        <v/>
      </c>
      <c r="E52" s="23" t="str">
        <f>IF($A52="","",SUMIFS(Spending!$D$4:$D$1003,Spending!$F$4:$F$1003,$B$3,Spending!$B$4:$B$1003,$A52))</f>
        <v/>
      </c>
      <c r="F52" s="23" t="str">
        <f t="shared" si="1"/>
        <v/>
      </c>
    </row>
    <row r="53" spans="1:6" x14ac:dyDescent="0.3">
      <c r="A53" s="21" t="str">
        <f>IF(Budget!A43="","",Budget!A43)</f>
        <v/>
      </c>
      <c r="B53" s="21" t="str">
        <f>IF($A53="","",Budget!B43&amp;"")</f>
        <v/>
      </c>
      <c r="D53" s="23" t="str">
        <f>IF($A53="","",N(Budget!C43))</f>
        <v/>
      </c>
      <c r="E53" s="23" t="str">
        <f>IF($A53="","",SUMIFS(Spending!$D$4:$D$1003,Spending!$F$4:$F$1003,$B$3,Spending!$B$4:$B$1003,$A53))</f>
        <v/>
      </c>
      <c r="F53" s="23" t="str">
        <f t="shared" si="1"/>
        <v/>
      </c>
    </row>
    <row r="54" spans="1:6" x14ac:dyDescent="0.3">
      <c r="A54" s="21" t="str">
        <f>IF(Budget!A44="","",Budget!A44)</f>
        <v/>
      </c>
      <c r="B54" s="21" t="str">
        <f>IF($A54="","",Budget!B44&amp;"")</f>
        <v/>
      </c>
      <c r="D54" s="23" t="str">
        <f>IF($A54="","",N(Budget!C44))</f>
        <v/>
      </c>
      <c r="E54" s="23" t="str">
        <f>IF($A54="","",SUMIFS(Spending!$D$4:$D$1003,Spending!$F$4:$F$1003,$B$3,Spending!$B$4:$B$1003,$A54))</f>
        <v/>
      </c>
      <c r="F54" s="23" t="str">
        <f t="shared" si="1"/>
        <v/>
      </c>
    </row>
    <row r="55" spans="1:6" x14ac:dyDescent="0.3">
      <c r="A55" s="21" t="str">
        <f>IF(Budget!A45="","",Budget!A45)</f>
        <v/>
      </c>
      <c r="B55" s="21" t="str">
        <f>IF($A55="","",Budget!B45&amp;"")</f>
        <v/>
      </c>
      <c r="D55" s="23" t="str">
        <f>IF($A55="","",N(Budget!C45))</f>
        <v/>
      </c>
      <c r="E55" s="23" t="str">
        <f>IF($A55="","",SUMIFS(Spending!$D$4:$D$1003,Spending!$F$4:$F$1003,$B$3,Spending!$B$4:$B$1003,$A55))</f>
        <v/>
      </c>
      <c r="F55" s="23" t="str">
        <f t="shared" si="1"/>
        <v/>
      </c>
    </row>
    <row r="56" spans="1:6" x14ac:dyDescent="0.3">
      <c r="A56" s="21" t="str">
        <f>IF(Budget!A46="","",Budget!A46)</f>
        <v/>
      </c>
      <c r="B56" s="21" t="str">
        <f>IF($A56="","",Budget!B46&amp;"")</f>
        <v/>
      </c>
      <c r="D56" s="23" t="str">
        <f>IF($A56="","",N(Budget!C46))</f>
        <v/>
      </c>
      <c r="E56" s="23" t="str">
        <f>IF($A56="","",SUMIFS(Spending!$D$4:$D$1003,Spending!$F$4:$F$1003,$B$3,Spending!$B$4:$B$1003,$A56))</f>
        <v/>
      </c>
      <c r="F56" s="23" t="str">
        <f t="shared" si="1"/>
        <v/>
      </c>
    </row>
    <row r="57" spans="1:6" x14ac:dyDescent="0.3">
      <c r="A57" s="21" t="str">
        <f>IF(Budget!A47="","",Budget!A47)</f>
        <v/>
      </c>
      <c r="B57" s="21" t="str">
        <f>IF($A57="","",Budget!B47&amp;"")</f>
        <v/>
      </c>
      <c r="D57" s="23" t="str">
        <f>IF($A57="","",N(Budget!C47))</f>
        <v/>
      </c>
      <c r="E57" s="23" t="str">
        <f>IF($A57="","",SUMIFS(Spending!$D$4:$D$1003,Spending!$F$4:$F$1003,$B$3,Spending!$B$4:$B$1003,$A57))</f>
        <v/>
      </c>
      <c r="F57" s="23" t="str">
        <f t="shared" si="1"/>
        <v/>
      </c>
    </row>
    <row r="58" spans="1:6" x14ac:dyDescent="0.3">
      <c r="A58" s="21" t="str">
        <f>IF(Budget!A48="","",Budget!A48)</f>
        <v/>
      </c>
      <c r="B58" s="21" t="str">
        <f>IF($A58="","",Budget!B48&amp;"")</f>
        <v/>
      </c>
      <c r="D58" s="23" t="str">
        <f>IF($A58="","",N(Budget!C48))</f>
        <v/>
      </c>
      <c r="E58" s="23" t="str">
        <f>IF($A58="","",SUMIFS(Spending!$D$4:$D$1003,Spending!$F$4:$F$1003,$B$3,Spending!$B$4:$B$1003,$A58))</f>
        <v/>
      </c>
      <c r="F58" s="23" t="str">
        <f t="shared" si="1"/>
        <v/>
      </c>
    </row>
    <row r="59" spans="1:6" x14ac:dyDescent="0.3">
      <c r="A59" s="21" t="str">
        <f>IF(Budget!A49="","",Budget!A49)</f>
        <v/>
      </c>
      <c r="B59" s="21" t="str">
        <f>IF($A59="","",Budget!B49&amp;"")</f>
        <v/>
      </c>
      <c r="D59" s="23" t="str">
        <f>IF($A59="","",N(Budget!C49))</f>
        <v/>
      </c>
      <c r="E59" s="23" t="str">
        <f>IF($A59="","",SUMIFS(Spending!$D$4:$D$1003,Spending!$F$4:$F$1003,$B$3,Spending!$B$4:$B$1003,$A59))</f>
        <v/>
      </c>
      <c r="F59" s="23" t="str">
        <f t="shared" si="1"/>
        <v/>
      </c>
    </row>
    <row r="60" spans="1:6" x14ac:dyDescent="0.3">
      <c r="A60" s="21" t="str">
        <f>IF(Budget!A50="","",Budget!A50)</f>
        <v/>
      </c>
      <c r="B60" s="21" t="str">
        <f>IF($A60="","",Budget!B50&amp;"")</f>
        <v/>
      </c>
      <c r="D60" s="23" t="str">
        <f>IF($A60="","",N(Budget!C50))</f>
        <v/>
      </c>
      <c r="E60" s="23" t="str">
        <f>IF($A60="","",SUMIFS(Spending!$D$4:$D$1003,Spending!$F$4:$F$1003,$B$3,Spending!$B$4:$B$1003,$A60))</f>
        <v/>
      </c>
      <c r="F60" s="23" t="str">
        <f t="shared" si="1"/>
        <v/>
      </c>
    </row>
    <row r="61" spans="1:6" x14ac:dyDescent="0.3">
      <c r="A61" s="21" t="str">
        <f>IF(Budget!A51="","",Budget!A51)</f>
        <v/>
      </c>
      <c r="B61" s="21" t="str">
        <f>IF($A61="","",Budget!B51&amp;"")</f>
        <v/>
      </c>
      <c r="D61" s="23" t="str">
        <f>IF($A61="","",N(Budget!C51))</f>
        <v/>
      </c>
      <c r="E61" s="23" t="str">
        <f>IF($A61="","",SUMIFS(Spending!$D$4:$D$1003,Spending!$F$4:$F$1003,$B$3,Spending!$B$4:$B$1003,$A61))</f>
        <v/>
      </c>
      <c r="F61" s="23" t="str">
        <f t="shared" si="1"/>
        <v/>
      </c>
    </row>
    <row r="62" spans="1:6" x14ac:dyDescent="0.3">
      <c r="A62" s="21" t="str">
        <f>IF(Budget!A52="","",Budget!A52)</f>
        <v/>
      </c>
      <c r="B62" s="21" t="str">
        <f>IF($A62="","",Budget!B52&amp;"")</f>
        <v/>
      </c>
      <c r="D62" s="23" t="str">
        <f>IF($A62="","",N(Budget!C52))</f>
        <v/>
      </c>
      <c r="E62" s="23" t="str">
        <f>IF($A62="","",SUMIFS(Spending!$D$4:$D$1003,Spending!$F$4:$F$1003,$B$3,Spending!$B$4:$B$1003,$A62))</f>
        <v/>
      </c>
      <c r="F62" s="23" t="str">
        <f t="shared" si="1"/>
        <v/>
      </c>
    </row>
    <row r="63" spans="1:6" x14ac:dyDescent="0.3">
      <c r="A63" s="21" t="str">
        <f>IF(Budget!A53="","",Budget!A53)</f>
        <v/>
      </c>
      <c r="B63" s="21" t="str">
        <f>IF($A63="","",Budget!B53&amp;"")</f>
        <v/>
      </c>
      <c r="D63" s="23" t="str">
        <f>IF($A63="","",N(Budget!C53))</f>
        <v/>
      </c>
      <c r="E63" s="23" t="str">
        <f>IF($A63="","",SUMIFS(Spending!$D$4:$D$1003,Spending!$F$4:$F$1003,$B$3,Spending!$B$4:$B$1003,$A63))</f>
        <v/>
      </c>
      <c r="F63" s="23" t="str">
        <f t="shared" si="1"/>
        <v/>
      </c>
    </row>
    <row r="64" spans="1:6" x14ac:dyDescent="0.3">
      <c r="A64" s="21" t="s">
        <v>114</v>
      </c>
      <c r="E64" s="23">
        <f>SUMIFS(Spending!$D$4:$D$1003,Spending!$F$4:$F$1003,$B$3,Spending!$G$4:$G$1003,"Unplanned")</f>
        <v>4200</v>
      </c>
    </row>
    <row r="65" spans="1:6" x14ac:dyDescent="0.3">
      <c r="A65" s="19" t="s">
        <v>115</v>
      </c>
      <c r="D65" s="20">
        <f>SUM(D14:D64)</f>
        <v>94200</v>
      </c>
      <c r="E65" s="20">
        <f>SUM(E14:E64)</f>
        <v>84577</v>
      </c>
      <c r="F65" s="20">
        <f>D65-E65</f>
        <v>9623</v>
      </c>
    </row>
  </sheetData>
  <sheetProtection sheet="1" formatCells="0" formatColumns="0" formatRows="0" sort="0" autoFilter="0"/>
  <conditionalFormatting sqref="A14:F63">
    <cfRule type="expression" dxfId="3" priority="4">
      <formula>AND($A14&lt;&gt;"",$B14&lt;&gt;"Savings",$E14&gt;$D14)</formula>
    </cfRule>
  </conditionalFormatting>
  <conditionalFormatting sqref="B8">
    <cfRule type="expression" dxfId="2" priority="1">
      <formula>B8&lt;0</formula>
    </cfRule>
  </conditionalFormatting>
  <conditionalFormatting sqref="B11">
    <cfRule type="expression" dxfId="1" priority="2">
      <formula>AND(B9&lt;&gt;"",B9&lt;B10)</formula>
    </cfRule>
    <cfRule type="expression" dxfId="0" priority="3">
      <formula>AND(B9&lt;&gt;"",B9&gt;=B10)</formula>
    </cfRule>
  </conditionalFormatting>
  <pageMargins left="0.4" right="0.4" top="1" bottom="1" header="0.5" footer="0.5"/>
  <pageSetup paperSize="9" fitToHeight="0"/>
  <headerFooter>
    <oddFooter>&amp;C&amp;8 Toolkit by GroupChatOn  ·  toolkit.groupchaton.com</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563EB"/>
    <pageSetUpPr fitToPage="1"/>
  </sheetPr>
  <dimension ref="A1:O59"/>
  <sheetViews>
    <sheetView showGridLines="0" workbookViewId="0">
      <pane xSplit="2" ySplit="3" topLeftCell="C4" activePane="bottomRight" state="frozen"/>
      <selection pane="topRight"/>
      <selection pane="bottomLeft"/>
      <selection pane="bottomRight"/>
    </sheetView>
  </sheetViews>
  <sheetFormatPr defaultRowHeight="14.4" x14ac:dyDescent="0.3"/>
  <cols>
    <col min="1" max="1" width="30" customWidth="1"/>
    <col min="2" max="14" width="11" customWidth="1"/>
    <col min="15" max="15" width="13" customWidth="1"/>
  </cols>
  <sheetData>
    <row r="1" spans="1:15" ht="25.95" customHeight="1" x14ac:dyDescent="0.4">
      <c r="A1" s="1" t="s">
        <v>116</v>
      </c>
    </row>
    <row r="2" spans="1:15" x14ac:dyDescent="0.3">
      <c r="A2" s="2" t="s">
        <v>34</v>
      </c>
    </row>
    <row r="3" spans="1:15" ht="31.95" customHeight="1" x14ac:dyDescent="0.3">
      <c r="A3" s="16" t="s">
        <v>35</v>
      </c>
      <c r="B3" s="16" t="s">
        <v>36</v>
      </c>
      <c r="C3" s="35">
        <f>EDATE(DATE(YEAR(Settings!$B$7),MONTH(Settings!$B$7),1),0)</f>
        <v>46023</v>
      </c>
      <c r="D3" s="35">
        <f>EDATE(DATE(YEAR(Settings!$B$7),MONTH(Settings!$B$7),1),1)</f>
        <v>46054</v>
      </c>
      <c r="E3" s="35">
        <f>EDATE(DATE(YEAR(Settings!$B$7),MONTH(Settings!$B$7),1),2)</f>
        <v>46082</v>
      </c>
      <c r="F3" s="35">
        <f>EDATE(DATE(YEAR(Settings!$B$7),MONTH(Settings!$B$7),1),3)</f>
        <v>46113</v>
      </c>
      <c r="G3" s="35">
        <f>EDATE(DATE(YEAR(Settings!$B$7),MONTH(Settings!$B$7),1),4)</f>
        <v>46143</v>
      </c>
      <c r="H3" s="35">
        <f>EDATE(DATE(YEAR(Settings!$B$7),MONTH(Settings!$B$7),1),5)</f>
        <v>46174</v>
      </c>
      <c r="I3" s="35">
        <f>EDATE(DATE(YEAR(Settings!$B$7),MONTH(Settings!$B$7),1),6)</f>
        <v>46204</v>
      </c>
      <c r="J3" s="35">
        <f>EDATE(DATE(YEAR(Settings!$B$7),MONTH(Settings!$B$7),1),7)</f>
        <v>46235</v>
      </c>
      <c r="K3" s="35">
        <f>EDATE(DATE(YEAR(Settings!$B$7),MONTH(Settings!$B$7),1),8)</f>
        <v>46266</v>
      </c>
      <c r="L3" s="35">
        <f>EDATE(DATE(YEAR(Settings!$B$7),MONTH(Settings!$B$7),1),9)</f>
        <v>46296</v>
      </c>
      <c r="M3" s="35">
        <f>EDATE(DATE(YEAR(Settings!$B$7),MONTH(Settings!$B$7),1),10)</f>
        <v>46327</v>
      </c>
      <c r="N3" s="35">
        <f>EDATE(DATE(YEAR(Settings!$B$7),MONTH(Settings!$B$7),1),11)</f>
        <v>46357</v>
      </c>
      <c r="O3" s="16" t="s">
        <v>115</v>
      </c>
    </row>
    <row r="4" spans="1:15" x14ac:dyDescent="0.3">
      <c r="A4" s="21" t="str">
        <f>IF(Budget!A4="","",Budget!A4)</f>
        <v>Rent / home loan EMI</v>
      </c>
      <c r="B4" s="36" t="str">
        <f>IF($A4="","",Budget!B4&amp;"")</f>
        <v>Fixed</v>
      </c>
      <c r="C4" s="37">
        <f>IF($A4="","",SUMIFS(Spending!$D$4:$D$1003,Spending!$F$4:$F$1003,C$3,Spending!$B$4:$B$1003,$A4))</f>
        <v>0</v>
      </c>
      <c r="D4" s="37">
        <f>IF($A4="","",SUMIFS(Spending!$D$4:$D$1003,Spending!$F$4:$F$1003,D$3,Spending!$B$4:$B$1003,$A4))</f>
        <v>0</v>
      </c>
      <c r="E4" s="37">
        <f>IF($A4="","",SUMIFS(Spending!$D$4:$D$1003,Spending!$F$4:$F$1003,E$3,Spending!$B$4:$B$1003,$A4))</f>
        <v>0</v>
      </c>
      <c r="F4" s="37">
        <f>IF($A4="","",SUMIFS(Spending!$D$4:$D$1003,Spending!$F$4:$F$1003,F$3,Spending!$B$4:$B$1003,$A4))</f>
        <v>0</v>
      </c>
      <c r="G4" s="37">
        <f>IF($A4="","",SUMIFS(Spending!$D$4:$D$1003,Spending!$F$4:$F$1003,G$3,Spending!$B$4:$B$1003,$A4))</f>
        <v>0</v>
      </c>
      <c r="H4" s="37">
        <f>IF($A4="","",SUMIFS(Spending!$D$4:$D$1003,Spending!$F$4:$F$1003,H$3,Spending!$B$4:$B$1003,$A4))</f>
        <v>0</v>
      </c>
      <c r="I4" s="37">
        <f>IF($A4="","",SUMIFS(Spending!$D$4:$D$1003,Spending!$F$4:$F$1003,I$3,Spending!$B$4:$B$1003,$A4))</f>
        <v>0</v>
      </c>
      <c r="J4" s="37">
        <f>IF($A4="","",SUMIFS(Spending!$D$4:$D$1003,Spending!$F$4:$F$1003,J$3,Spending!$B$4:$B$1003,$A4))</f>
        <v>0</v>
      </c>
      <c r="K4" s="37">
        <f>IF($A4="","",SUMIFS(Spending!$D$4:$D$1003,Spending!$F$4:$F$1003,K$3,Spending!$B$4:$B$1003,$A4))</f>
        <v>0</v>
      </c>
      <c r="L4" s="37">
        <f>IF($A4="","",SUMIFS(Spending!$D$4:$D$1003,Spending!$F$4:$F$1003,L$3,Spending!$B$4:$B$1003,$A4))</f>
        <v>18000</v>
      </c>
      <c r="M4" s="37">
        <f>IF($A4="","",SUMIFS(Spending!$D$4:$D$1003,Spending!$F$4:$F$1003,M$3,Spending!$B$4:$B$1003,$A4))</f>
        <v>18000</v>
      </c>
      <c r="N4" s="37">
        <f>IF($A4="","",SUMIFS(Spending!$D$4:$D$1003,Spending!$F$4:$F$1003,N$3,Spending!$B$4:$B$1003,$A4))</f>
        <v>0</v>
      </c>
      <c r="O4" s="37">
        <f t="shared" ref="O4:O35" si="0">IF($A4="","",SUM(C4:N4))</f>
        <v>36000</v>
      </c>
    </row>
    <row r="5" spans="1:15" x14ac:dyDescent="0.3">
      <c r="A5" s="21" t="str">
        <f>IF(Budget!A5="","",Budget!A5)</f>
        <v>Electricity</v>
      </c>
      <c r="B5" s="36" t="str">
        <f>IF($A5="","",Budget!B5&amp;"")</f>
        <v>Variable</v>
      </c>
      <c r="C5" s="37">
        <f>IF($A5="","",SUMIFS(Spending!$D$4:$D$1003,Spending!$F$4:$F$1003,C$3,Spending!$B$4:$B$1003,$A5))</f>
        <v>0</v>
      </c>
      <c r="D5" s="37">
        <f>IF($A5="","",SUMIFS(Spending!$D$4:$D$1003,Spending!$F$4:$F$1003,D$3,Spending!$B$4:$B$1003,$A5))</f>
        <v>0</v>
      </c>
      <c r="E5" s="37">
        <f>IF($A5="","",SUMIFS(Spending!$D$4:$D$1003,Spending!$F$4:$F$1003,E$3,Spending!$B$4:$B$1003,$A5))</f>
        <v>0</v>
      </c>
      <c r="F5" s="37">
        <f>IF($A5="","",SUMIFS(Spending!$D$4:$D$1003,Spending!$F$4:$F$1003,F$3,Spending!$B$4:$B$1003,$A5))</f>
        <v>0</v>
      </c>
      <c r="G5" s="37">
        <f>IF($A5="","",SUMIFS(Spending!$D$4:$D$1003,Spending!$F$4:$F$1003,G$3,Spending!$B$4:$B$1003,$A5))</f>
        <v>0</v>
      </c>
      <c r="H5" s="37">
        <f>IF($A5="","",SUMIFS(Spending!$D$4:$D$1003,Spending!$F$4:$F$1003,H$3,Spending!$B$4:$B$1003,$A5))</f>
        <v>0</v>
      </c>
      <c r="I5" s="37">
        <f>IF($A5="","",SUMIFS(Spending!$D$4:$D$1003,Spending!$F$4:$F$1003,I$3,Spending!$B$4:$B$1003,$A5))</f>
        <v>0</v>
      </c>
      <c r="J5" s="37">
        <f>IF($A5="","",SUMIFS(Spending!$D$4:$D$1003,Spending!$F$4:$F$1003,J$3,Spending!$B$4:$B$1003,$A5))</f>
        <v>0</v>
      </c>
      <c r="K5" s="37">
        <f>IF($A5="","",SUMIFS(Spending!$D$4:$D$1003,Spending!$F$4:$F$1003,K$3,Spending!$B$4:$B$1003,$A5))</f>
        <v>0</v>
      </c>
      <c r="L5" s="37">
        <f>IF($A5="","",SUMIFS(Spending!$D$4:$D$1003,Spending!$F$4:$F$1003,L$3,Spending!$B$4:$B$1003,$A5))</f>
        <v>2650</v>
      </c>
      <c r="M5" s="37">
        <f>IF($A5="","",SUMIFS(Spending!$D$4:$D$1003,Spending!$F$4:$F$1003,M$3,Spending!$B$4:$B$1003,$A5))</f>
        <v>2650</v>
      </c>
      <c r="N5" s="37">
        <f>IF($A5="","",SUMIFS(Spending!$D$4:$D$1003,Spending!$F$4:$F$1003,N$3,Spending!$B$4:$B$1003,$A5))</f>
        <v>0</v>
      </c>
      <c r="O5" s="37">
        <f t="shared" si="0"/>
        <v>5300</v>
      </c>
    </row>
    <row r="6" spans="1:15" x14ac:dyDescent="0.3">
      <c r="A6" s="21" t="str">
        <f>IF(Budget!A6="","",Budget!A6)</f>
        <v>Water and cooking gas</v>
      </c>
      <c r="B6" s="36" t="str">
        <f>IF($A6="","",Budget!B6&amp;"")</f>
        <v>Variable</v>
      </c>
      <c r="C6" s="37">
        <f>IF($A6="","",SUMIFS(Spending!$D$4:$D$1003,Spending!$F$4:$F$1003,C$3,Spending!$B$4:$B$1003,$A6))</f>
        <v>0</v>
      </c>
      <c r="D6" s="37">
        <f>IF($A6="","",SUMIFS(Spending!$D$4:$D$1003,Spending!$F$4:$F$1003,D$3,Spending!$B$4:$B$1003,$A6))</f>
        <v>0</v>
      </c>
      <c r="E6" s="37">
        <f>IF($A6="","",SUMIFS(Spending!$D$4:$D$1003,Spending!$F$4:$F$1003,E$3,Spending!$B$4:$B$1003,$A6))</f>
        <v>0</v>
      </c>
      <c r="F6" s="37">
        <f>IF($A6="","",SUMIFS(Spending!$D$4:$D$1003,Spending!$F$4:$F$1003,F$3,Spending!$B$4:$B$1003,$A6))</f>
        <v>0</v>
      </c>
      <c r="G6" s="37">
        <f>IF($A6="","",SUMIFS(Spending!$D$4:$D$1003,Spending!$F$4:$F$1003,G$3,Spending!$B$4:$B$1003,$A6))</f>
        <v>0</v>
      </c>
      <c r="H6" s="37">
        <f>IF($A6="","",SUMIFS(Spending!$D$4:$D$1003,Spending!$F$4:$F$1003,H$3,Spending!$B$4:$B$1003,$A6))</f>
        <v>0</v>
      </c>
      <c r="I6" s="37">
        <f>IF($A6="","",SUMIFS(Spending!$D$4:$D$1003,Spending!$F$4:$F$1003,I$3,Spending!$B$4:$B$1003,$A6))</f>
        <v>0</v>
      </c>
      <c r="J6" s="37">
        <f>IF($A6="","",SUMIFS(Spending!$D$4:$D$1003,Spending!$F$4:$F$1003,J$3,Spending!$B$4:$B$1003,$A6))</f>
        <v>0</v>
      </c>
      <c r="K6" s="37">
        <f>IF($A6="","",SUMIFS(Spending!$D$4:$D$1003,Spending!$F$4:$F$1003,K$3,Spending!$B$4:$B$1003,$A6))</f>
        <v>0</v>
      </c>
      <c r="L6" s="37">
        <f>IF($A6="","",SUMIFS(Spending!$D$4:$D$1003,Spending!$F$4:$F$1003,L$3,Spending!$B$4:$B$1003,$A6))</f>
        <v>0</v>
      </c>
      <c r="M6" s="37">
        <f>IF($A6="","",SUMIFS(Spending!$D$4:$D$1003,Spending!$F$4:$F$1003,M$3,Spending!$B$4:$B$1003,$A6))</f>
        <v>0</v>
      </c>
      <c r="N6" s="37">
        <f>IF($A6="","",SUMIFS(Spending!$D$4:$D$1003,Spending!$F$4:$F$1003,N$3,Spending!$B$4:$B$1003,$A6))</f>
        <v>0</v>
      </c>
      <c r="O6" s="37">
        <f t="shared" si="0"/>
        <v>0</v>
      </c>
    </row>
    <row r="7" spans="1:15" x14ac:dyDescent="0.3">
      <c r="A7" s="21" t="str">
        <f>IF(Budget!A7="","",Budget!A7)</f>
        <v>Mobile and internet</v>
      </c>
      <c r="B7" s="36" t="str">
        <f>IF($A7="","",Budget!B7&amp;"")</f>
        <v>Fixed</v>
      </c>
      <c r="C7" s="37">
        <f>IF($A7="","",SUMIFS(Spending!$D$4:$D$1003,Spending!$F$4:$F$1003,C$3,Spending!$B$4:$B$1003,$A7))</f>
        <v>0</v>
      </c>
      <c r="D7" s="37">
        <f>IF($A7="","",SUMIFS(Spending!$D$4:$D$1003,Spending!$F$4:$F$1003,D$3,Spending!$B$4:$B$1003,$A7))</f>
        <v>0</v>
      </c>
      <c r="E7" s="37">
        <f>IF($A7="","",SUMIFS(Spending!$D$4:$D$1003,Spending!$F$4:$F$1003,E$3,Spending!$B$4:$B$1003,$A7))</f>
        <v>0</v>
      </c>
      <c r="F7" s="37">
        <f>IF($A7="","",SUMIFS(Spending!$D$4:$D$1003,Spending!$F$4:$F$1003,F$3,Spending!$B$4:$B$1003,$A7))</f>
        <v>0</v>
      </c>
      <c r="G7" s="37">
        <f>IF($A7="","",SUMIFS(Spending!$D$4:$D$1003,Spending!$F$4:$F$1003,G$3,Spending!$B$4:$B$1003,$A7))</f>
        <v>0</v>
      </c>
      <c r="H7" s="37">
        <f>IF($A7="","",SUMIFS(Spending!$D$4:$D$1003,Spending!$F$4:$F$1003,H$3,Spending!$B$4:$B$1003,$A7))</f>
        <v>0</v>
      </c>
      <c r="I7" s="37">
        <f>IF($A7="","",SUMIFS(Spending!$D$4:$D$1003,Spending!$F$4:$F$1003,I$3,Spending!$B$4:$B$1003,$A7))</f>
        <v>0</v>
      </c>
      <c r="J7" s="37">
        <f>IF($A7="","",SUMIFS(Spending!$D$4:$D$1003,Spending!$F$4:$F$1003,J$3,Spending!$B$4:$B$1003,$A7))</f>
        <v>0</v>
      </c>
      <c r="K7" s="37">
        <f>IF($A7="","",SUMIFS(Spending!$D$4:$D$1003,Spending!$F$4:$F$1003,K$3,Spending!$B$4:$B$1003,$A7))</f>
        <v>0</v>
      </c>
      <c r="L7" s="37">
        <f>IF($A7="","",SUMIFS(Spending!$D$4:$D$1003,Spending!$F$4:$F$1003,L$3,Spending!$B$4:$B$1003,$A7))</f>
        <v>1497</v>
      </c>
      <c r="M7" s="37">
        <f>IF($A7="","",SUMIFS(Spending!$D$4:$D$1003,Spending!$F$4:$F$1003,M$3,Spending!$B$4:$B$1003,$A7))</f>
        <v>1497</v>
      </c>
      <c r="N7" s="37">
        <f>IF($A7="","",SUMIFS(Spending!$D$4:$D$1003,Spending!$F$4:$F$1003,N$3,Spending!$B$4:$B$1003,$A7))</f>
        <v>0</v>
      </c>
      <c r="O7" s="37">
        <f t="shared" si="0"/>
        <v>2994</v>
      </c>
    </row>
    <row r="8" spans="1:15" x14ac:dyDescent="0.3">
      <c r="A8" s="21" t="str">
        <f>IF(Budget!A8="","",Budget!A8)</f>
        <v>Groceries</v>
      </c>
      <c r="B8" s="36" t="str">
        <f>IF($A8="","",Budget!B8&amp;"")</f>
        <v>Variable</v>
      </c>
      <c r="C8" s="37">
        <f>IF($A8="","",SUMIFS(Spending!$D$4:$D$1003,Spending!$F$4:$F$1003,C$3,Spending!$B$4:$B$1003,$A8))</f>
        <v>0</v>
      </c>
      <c r="D8" s="37">
        <f>IF($A8="","",SUMIFS(Spending!$D$4:$D$1003,Spending!$F$4:$F$1003,D$3,Spending!$B$4:$B$1003,$A8))</f>
        <v>0</v>
      </c>
      <c r="E8" s="37">
        <f>IF($A8="","",SUMIFS(Spending!$D$4:$D$1003,Spending!$F$4:$F$1003,E$3,Spending!$B$4:$B$1003,$A8))</f>
        <v>0</v>
      </c>
      <c r="F8" s="37">
        <f>IF($A8="","",SUMIFS(Spending!$D$4:$D$1003,Spending!$F$4:$F$1003,F$3,Spending!$B$4:$B$1003,$A8))</f>
        <v>0</v>
      </c>
      <c r="G8" s="37">
        <f>IF($A8="","",SUMIFS(Spending!$D$4:$D$1003,Spending!$F$4:$F$1003,G$3,Spending!$B$4:$B$1003,$A8))</f>
        <v>0</v>
      </c>
      <c r="H8" s="37">
        <f>IF($A8="","",SUMIFS(Spending!$D$4:$D$1003,Spending!$F$4:$F$1003,H$3,Spending!$B$4:$B$1003,$A8))</f>
        <v>0</v>
      </c>
      <c r="I8" s="37">
        <f>IF($A8="","",SUMIFS(Spending!$D$4:$D$1003,Spending!$F$4:$F$1003,I$3,Spending!$B$4:$B$1003,$A8))</f>
        <v>0</v>
      </c>
      <c r="J8" s="37">
        <f>IF($A8="","",SUMIFS(Spending!$D$4:$D$1003,Spending!$F$4:$F$1003,J$3,Spending!$B$4:$B$1003,$A8))</f>
        <v>0</v>
      </c>
      <c r="K8" s="37">
        <f>IF($A8="","",SUMIFS(Spending!$D$4:$D$1003,Spending!$F$4:$F$1003,K$3,Spending!$B$4:$B$1003,$A8))</f>
        <v>0</v>
      </c>
      <c r="L8" s="37">
        <f>IF($A8="","",SUMIFS(Spending!$D$4:$D$1003,Spending!$F$4:$F$1003,L$3,Spending!$B$4:$B$1003,$A8))</f>
        <v>8300</v>
      </c>
      <c r="M8" s="37">
        <f>IF($A8="","",SUMIFS(Spending!$D$4:$D$1003,Spending!$F$4:$F$1003,M$3,Spending!$B$4:$B$1003,$A8))</f>
        <v>8300</v>
      </c>
      <c r="N8" s="37">
        <f>IF($A8="","",SUMIFS(Spending!$D$4:$D$1003,Spending!$F$4:$F$1003,N$3,Spending!$B$4:$B$1003,$A8))</f>
        <v>0</v>
      </c>
      <c r="O8" s="37">
        <f t="shared" si="0"/>
        <v>16600</v>
      </c>
    </row>
    <row r="9" spans="1:15" x14ac:dyDescent="0.3">
      <c r="A9" s="21" t="str">
        <f>IF(Budget!A9="","",Budget!A9)</f>
        <v>Milk, fruit and vegetables</v>
      </c>
      <c r="B9" s="36" t="str">
        <f>IF($A9="","",Budget!B9&amp;"")</f>
        <v>Variable</v>
      </c>
      <c r="C9" s="37">
        <f>IF($A9="","",SUMIFS(Spending!$D$4:$D$1003,Spending!$F$4:$F$1003,C$3,Spending!$B$4:$B$1003,$A9))</f>
        <v>0</v>
      </c>
      <c r="D9" s="37">
        <f>IF($A9="","",SUMIFS(Spending!$D$4:$D$1003,Spending!$F$4:$F$1003,D$3,Spending!$B$4:$B$1003,$A9))</f>
        <v>0</v>
      </c>
      <c r="E9" s="37">
        <f>IF($A9="","",SUMIFS(Spending!$D$4:$D$1003,Spending!$F$4:$F$1003,E$3,Spending!$B$4:$B$1003,$A9))</f>
        <v>0</v>
      </c>
      <c r="F9" s="37">
        <f>IF($A9="","",SUMIFS(Spending!$D$4:$D$1003,Spending!$F$4:$F$1003,F$3,Spending!$B$4:$B$1003,$A9))</f>
        <v>0</v>
      </c>
      <c r="G9" s="37">
        <f>IF($A9="","",SUMIFS(Spending!$D$4:$D$1003,Spending!$F$4:$F$1003,G$3,Spending!$B$4:$B$1003,$A9))</f>
        <v>0</v>
      </c>
      <c r="H9" s="37">
        <f>IF($A9="","",SUMIFS(Spending!$D$4:$D$1003,Spending!$F$4:$F$1003,H$3,Spending!$B$4:$B$1003,$A9))</f>
        <v>0</v>
      </c>
      <c r="I9" s="37">
        <f>IF($A9="","",SUMIFS(Spending!$D$4:$D$1003,Spending!$F$4:$F$1003,I$3,Spending!$B$4:$B$1003,$A9))</f>
        <v>0</v>
      </c>
      <c r="J9" s="37">
        <f>IF($A9="","",SUMIFS(Spending!$D$4:$D$1003,Spending!$F$4:$F$1003,J$3,Spending!$B$4:$B$1003,$A9))</f>
        <v>0</v>
      </c>
      <c r="K9" s="37">
        <f>IF($A9="","",SUMIFS(Spending!$D$4:$D$1003,Spending!$F$4:$F$1003,K$3,Spending!$B$4:$B$1003,$A9))</f>
        <v>0</v>
      </c>
      <c r="L9" s="37">
        <f>IF($A9="","",SUMIFS(Spending!$D$4:$D$1003,Spending!$F$4:$F$1003,L$3,Spending!$B$4:$B$1003,$A9))</f>
        <v>1450</v>
      </c>
      <c r="M9" s="37">
        <f>IF($A9="","",SUMIFS(Spending!$D$4:$D$1003,Spending!$F$4:$F$1003,M$3,Spending!$B$4:$B$1003,$A9))</f>
        <v>1450</v>
      </c>
      <c r="N9" s="37">
        <f>IF($A9="","",SUMIFS(Spending!$D$4:$D$1003,Spending!$F$4:$F$1003,N$3,Spending!$B$4:$B$1003,$A9))</f>
        <v>0</v>
      </c>
      <c r="O9" s="37">
        <f t="shared" si="0"/>
        <v>2900</v>
      </c>
    </row>
    <row r="10" spans="1:15" x14ac:dyDescent="0.3">
      <c r="A10" s="21" t="str">
        <f>IF(Budget!A10="","",Budget!A10)</f>
        <v>School fees and tuition</v>
      </c>
      <c r="B10" s="36" t="str">
        <f>IF($A10="","",Budget!B10&amp;"")</f>
        <v>Fixed</v>
      </c>
      <c r="C10" s="37">
        <f>IF($A10="","",SUMIFS(Spending!$D$4:$D$1003,Spending!$F$4:$F$1003,C$3,Spending!$B$4:$B$1003,$A10))</f>
        <v>0</v>
      </c>
      <c r="D10" s="37">
        <f>IF($A10="","",SUMIFS(Spending!$D$4:$D$1003,Spending!$F$4:$F$1003,D$3,Spending!$B$4:$B$1003,$A10))</f>
        <v>0</v>
      </c>
      <c r="E10" s="37">
        <f>IF($A10="","",SUMIFS(Spending!$D$4:$D$1003,Spending!$F$4:$F$1003,E$3,Spending!$B$4:$B$1003,$A10))</f>
        <v>0</v>
      </c>
      <c r="F10" s="37">
        <f>IF($A10="","",SUMIFS(Spending!$D$4:$D$1003,Spending!$F$4:$F$1003,F$3,Spending!$B$4:$B$1003,$A10))</f>
        <v>0</v>
      </c>
      <c r="G10" s="37">
        <f>IF($A10="","",SUMIFS(Spending!$D$4:$D$1003,Spending!$F$4:$F$1003,G$3,Spending!$B$4:$B$1003,$A10))</f>
        <v>0</v>
      </c>
      <c r="H10" s="37">
        <f>IF($A10="","",SUMIFS(Spending!$D$4:$D$1003,Spending!$F$4:$F$1003,H$3,Spending!$B$4:$B$1003,$A10))</f>
        <v>0</v>
      </c>
      <c r="I10" s="37">
        <f>IF($A10="","",SUMIFS(Spending!$D$4:$D$1003,Spending!$F$4:$F$1003,I$3,Spending!$B$4:$B$1003,$A10))</f>
        <v>0</v>
      </c>
      <c r="J10" s="37">
        <f>IF($A10="","",SUMIFS(Spending!$D$4:$D$1003,Spending!$F$4:$F$1003,J$3,Spending!$B$4:$B$1003,$A10))</f>
        <v>0</v>
      </c>
      <c r="K10" s="37">
        <f>IF($A10="","",SUMIFS(Spending!$D$4:$D$1003,Spending!$F$4:$F$1003,K$3,Spending!$B$4:$B$1003,$A10))</f>
        <v>0</v>
      </c>
      <c r="L10" s="37">
        <f>IF($A10="","",SUMIFS(Spending!$D$4:$D$1003,Spending!$F$4:$F$1003,L$3,Spending!$B$4:$B$1003,$A10))</f>
        <v>2500</v>
      </c>
      <c r="M10" s="37">
        <f>IF($A10="","",SUMIFS(Spending!$D$4:$D$1003,Spending!$F$4:$F$1003,M$3,Spending!$B$4:$B$1003,$A10))</f>
        <v>2500</v>
      </c>
      <c r="N10" s="37">
        <f>IF($A10="","",SUMIFS(Spending!$D$4:$D$1003,Spending!$F$4:$F$1003,N$3,Spending!$B$4:$B$1003,$A10))</f>
        <v>0</v>
      </c>
      <c r="O10" s="37">
        <f t="shared" si="0"/>
        <v>5000</v>
      </c>
    </row>
    <row r="11" spans="1:15" x14ac:dyDescent="0.3">
      <c r="A11" s="21" t="str">
        <f>IF(Budget!A11="","",Budget!A11)</f>
        <v>Fuel and transport</v>
      </c>
      <c r="B11" s="36" t="str">
        <f>IF($A11="","",Budget!B11&amp;"")</f>
        <v>Variable</v>
      </c>
      <c r="C11" s="37">
        <f>IF($A11="","",SUMIFS(Spending!$D$4:$D$1003,Spending!$F$4:$F$1003,C$3,Spending!$B$4:$B$1003,$A11))</f>
        <v>0</v>
      </c>
      <c r="D11" s="37">
        <f>IF($A11="","",SUMIFS(Spending!$D$4:$D$1003,Spending!$F$4:$F$1003,D$3,Spending!$B$4:$B$1003,$A11))</f>
        <v>0</v>
      </c>
      <c r="E11" s="37">
        <f>IF($A11="","",SUMIFS(Spending!$D$4:$D$1003,Spending!$F$4:$F$1003,E$3,Spending!$B$4:$B$1003,$A11))</f>
        <v>0</v>
      </c>
      <c r="F11" s="37">
        <f>IF($A11="","",SUMIFS(Spending!$D$4:$D$1003,Spending!$F$4:$F$1003,F$3,Spending!$B$4:$B$1003,$A11))</f>
        <v>0</v>
      </c>
      <c r="G11" s="37">
        <f>IF($A11="","",SUMIFS(Spending!$D$4:$D$1003,Spending!$F$4:$F$1003,G$3,Spending!$B$4:$B$1003,$A11))</f>
        <v>0</v>
      </c>
      <c r="H11" s="37">
        <f>IF($A11="","",SUMIFS(Spending!$D$4:$D$1003,Spending!$F$4:$F$1003,H$3,Spending!$B$4:$B$1003,$A11))</f>
        <v>0</v>
      </c>
      <c r="I11" s="37">
        <f>IF($A11="","",SUMIFS(Spending!$D$4:$D$1003,Spending!$F$4:$F$1003,I$3,Spending!$B$4:$B$1003,$A11))</f>
        <v>0</v>
      </c>
      <c r="J11" s="37">
        <f>IF($A11="","",SUMIFS(Spending!$D$4:$D$1003,Spending!$F$4:$F$1003,J$3,Spending!$B$4:$B$1003,$A11))</f>
        <v>0</v>
      </c>
      <c r="K11" s="37">
        <f>IF($A11="","",SUMIFS(Spending!$D$4:$D$1003,Spending!$F$4:$F$1003,K$3,Spending!$B$4:$B$1003,$A11))</f>
        <v>0</v>
      </c>
      <c r="L11" s="37">
        <f>IF($A11="","",SUMIFS(Spending!$D$4:$D$1003,Spending!$F$4:$F$1003,L$3,Spending!$B$4:$B$1003,$A11))</f>
        <v>2200</v>
      </c>
      <c r="M11" s="37">
        <f>IF($A11="","",SUMIFS(Spending!$D$4:$D$1003,Spending!$F$4:$F$1003,M$3,Spending!$B$4:$B$1003,$A11))</f>
        <v>2200</v>
      </c>
      <c r="N11" s="37">
        <f>IF($A11="","",SUMIFS(Spending!$D$4:$D$1003,Spending!$F$4:$F$1003,N$3,Spending!$B$4:$B$1003,$A11))</f>
        <v>0</v>
      </c>
      <c r="O11" s="37">
        <f t="shared" si="0"/>
        <v>4400</v>
      </c>
    </row>
    <row r="12" spans="1:15" x14ac:dyDescent="0.3">
      <c r="A12" s="21" t="str">
        <f>IF(Budget!A12="","",Budget!A12)</f>
        <v>House help</v>
      </c>
      <c r="B12" s="36" t="str">
        <f>IF($A12="","",Budget!B12&amp;"")</f>
        <v>Fixed</v>
      </c>
      <c r="C12" s="37">
        <f>IF($A12="","",SUMIFS(Spending!$D$4:$D$1003,Spending!$F$4:$F$1003,C$3,Spending!$B$4:$B$1003,$A12))</f>
        <v>0</v>
      </c>
      <c r="D12" s="37">
        <f>IF($A12="","",SUMIFS(Spending!$D$4:$D$1003,Spending!$F$4:$F$1003,D$3,Spending!$B$4:$B$1003,$A12))</f>
        <v>0</v>
      </c>
      <c r="E12" s="37">
        <f>IF($A12="","",SUMIFS(Spending!$D$4:$D$1003,Spending!$F$4:$F$1003,E$3,Spending!$B$4:$B$1003,$A12))</f>
        <v>0</v>
      </c>
      <c r="F12" s="37">
        <f>IF($A12="","",SUMIFS(Spending!$D$4:$D$1003,Spending!$F$4:$F$1003,F$3,Spending!$B$4:$B$1003,$A12))</f>
        <v>0</v>
      </c>
      <c r="G12" s="37">
        <f>IF($A12="","",SUMIFS(Spending!$D$4:$D$1003,Spending!$F$4:$F$1003,G$3,Spending!$B$4:$B$1003,$A12))</f>
        <v>0</v>
      </c>
      <c r="H12" s="37">
        <f>IF($A12="","",SUMIFS(Spending!$D$4:$D$1003,Spending!$F$4:$F$1003,H$3,Spending!$B$4:$B$1003,$A12))</f>
        <v>0</v>
      </c>
      <c r="I12" s="37">
        <f>IF($A12="","",SUMIFS(Spending!$D$4:$D$1003,Spending!$F$4:$F$1003,I$3,Spending!$B$4:$B$1003,$A12))</f>
        <v>0</v>
      </c>
      <c r="J12" s="37">
        <f>IF($A12="","",SUMIFS(Spending!$D$4:$D$1003,Spending!$F$4:$F$1003,J$3,Spending!$B$4:$B$1003,$A12))</f>
        <v>0</v>
      </c>
      <c r="K12" s="37">
        <f>IF($A12="","",SUMIFS(Spending!$D$4:$D$1003,Spending!$F$4:$F$1003,K$3,Spending!$B$4:$B$1003,$A12))</f>
        <v>0</v>
      </c>
      <c r="L12" s="37">
        <f>IF($A12="","",SUMIFS(Spending!$D$4:$D$1003,Spending!$F$4:$F$1003,L$3,Spending!$B$4:$B$1003,$A12))</f>
        <v>11500</v>
      </c>
      <c r="M12" s="37">
        <f>IF($A12="","",SUMIFS(Spending!$D$4:$D$1003,Spending!$F$4:$F$1003,M$3,Spending!$B$4:$B$1003,$A12))</f>
        <v>11500</v>
      </c>
      <c r="N12" s="37">
        <f>IF($A12="","",SUMIFS(Spending!$D$4:$D$1003,Spending!$F$4:$F$1003,N$3,Spending!$B$4:$B$1003,$A12))</f>
        <v>0</v>
      </c>
      <c r="O12" s="37">
        <f t="shared" si="0"/>
        <v>23000</v>
      </c>
    </row>
    <row r="13" spans="1:15" x14ac:dyDescent="0.3">
      <c r="A13" s="21" t="str">
        <f>IF(Budget!A13="","",Budget!A13)</f>
        <v>Insurance premiums (monthly share)</v>
      </c>
      <c r="B13" s="36" t="str">
        <f>IF($A13="","",Budget!B13&amp;"")</f>
        <v>Fixed</v>
      </c>
      <c r="C13" s="37">
        <f>IF($A13="","",SUMIFS(Spending!$D$4:$D$1003,Spending!$F$4:$F$1003,C$3,Spending!$B$4:$B$1003,$A13))</f>
        <v>0</v>
      </c>
      <c r="D13" s="37">
        <f>IF($A13="","",SUMIFS(Spending!$D$4:$D$1003,Spending!$F$4:$F$1003,D$3,Spending!$B$4:$B$1003,$A13))</f>
        <v>0</v>
      </c>
      <c r="E13" s="37">
        <f>IF($A13="","",SUMIFS(Spending!$D$4:$D$1003,Spending!$F$4:$F$1003,E$3,Spending!$B$4:$B$1003,$A13))</f>
        <v>0</v>
      </c>
      <c r="F13" s="37">
        <f>IF($A13="","",SUMIFS(Spending!$D$4:$D$1003,Spending!$F$4:$F$1003,F$3,Spending!$B$4:$B$1003,$A13))</f>
        <v>0</v>
      </c>
      <c r="G13" s="37">
        <f>IF($A13="","",SUMIFS(Spending!$D$4:$D$1003,Spending!$F$4:$F$1003,G$3,Spending!$B$4:$B$1003,$A13))</f>
        <v>0</v>
      </c>
      <c r="H13" s="37">
        <f>IF($A13="","",SUMIFS(Spending!$D$4:$D$1003,Spending!$F$4:$F$1003,H$3,Spending!$B$4:$B$1003,$A13))</f>
        <v>0</v>
      </c>
      <c r="I13" s="37">
        <f>IF($A13="","",SUMIFS(Spending!$D$4:$D$1003,Spending!$F$4:$F$1003,I$3,Spending!$B$4:$B$1003,$A13))</f>
        <v>0</v>
      </c>
      <c r="J13" s="37">
        <f>IF($A13="","",SUMIFS(Spending!$D$4:$D$1003,Spending!$F$4:$F$1003,J$3,Spending!$B$4:$B$1003,$A13))</f>
        <v>0</v>
      </c>
      <c r="K13" s="37">
        <f>IF($A13="","",SUMIFS(Spending!$D$4:$D$1003,Spending!$F$4:$F$1003,K$3,Spending!$B$4:$B$1003,$A13))</f>
        <v>0</v>
      </c>
      <c r="L13" s="37">
        <f>IF($A13="","",SUMIFS(Spending!$D$4:$D$1003,Spending!$F$4:$F$1003,L$3,Spending!$B$4:$B$1003,$A13))</f>
        <v>3500</v>
      </c>
      <c r="M13" s="37">
        <f>IF($A13="","",SUMIFS(Spending!$D$4:$D$1003,Spending!$F$4:$F$1003,M$3,Spending!$B$4:$B$1003,$A13))</f>
        <v>3500</v>
      </c>
      <c r="N13" s="37">
        <f>IF($A13="","",SUMIFS(Spending!$D$4:$D$1003,Spending!$F$4:$F$1003,N$3,Spending!$B$4:$B$1003,$A13))</f>
        <v>0</v>
      </c>
      <c r="O13" s="37">
        <f t="shared" si="0"/>
        <v>7000</v>
      </c>
    </row>
    <row r="14" spans="1:15" x14ac:dyDescent="0.3">
      <c r="A14" s="21" t="str">
        <f>IF(Budget!A14="","",Budget!A14)</f>
        <v>Medicines and doctor</v>
      </c>
      <c r="B14" s="36" t="str">
        <f>IF($A14="","",Budget!B14&amp;"")</f>
        <v>Variable</v>
      </c>
      <c r="C14" s="37">
        <f>IF($A14="","",SUMIFS(Spending!$D$4:$D$1003,Spending!$F$4:$F$1003,C$3,Spending!$B$4:$B$1003,$A14))</f>
        <v>0</v>
      </c>
      <c r="D14" s="37">
        <f>IF($A14="","",SUMIFS(Spending!$D$4:$D$1003,Spending!$F$4:$F$1003,D$3,Spending!$B$4:$B$1003,$A14))</f>
        <v>0</v>
      </c>
      <c r="E14" s="37">
        <f>IF($A14="","",SUMIFS(Spending!$D$4:$D$1003,Spending!$F$4:$F$1003,E$3,Spending!$B$4:$B$1003,$A14))</f>
        <v>0</v>
      </c>
      <c r="F14" s="37">
        <f>IF($A14="","",SUMIFS(Spending!$D$4:$D$1003,Spending!$F$4:$F$1003,F$3,Spending!$B$4:$B$1003,$A14))</f>
        <v>0</v>
      </c>
      <c r="G14" s="37">
        <f>IF($A14="","",SUMIFS(Spending!$D$4:$D$1003,Spending!$F$4:$F$1003,G$3,Spending!$B$4:$B$1003,$A14))</f>
        <v>0</v>
      </c>
      <c r="H14" s="37">
        <f>IF($A14="","",SUMIFS(Spending!$D$4:$D$1003,Spending!$F$4:$F$1003,H$3,Spending!$B$4:$B$1003,$A14))</f>
        <v>0</v>
      </c>
      <c r="I14" s="37">
        <f>IF($A14="","",SUMIFS(Spending!$D$4:$D$1003,Spending!$F$4:$F$1003,I$3,Spending!$B$4:$B$1003,$A14))</f>
        <v>0</v>
      </c>
      <c r="J14" s="37">
        <f>IF($A14="","",SUMIFS(Spending!$D$4:$D$1003,Spending!$F$4:$F$1003,J$3,Spending!$B$4:$B$1003,$A14))</f>
        <v>0</v>
      </c>
      <c r="K14" s="37">
        <f>IF($A14="","",SUMIFS(Spending!$D$4:$D$1003,Spending!$F$4:$F$1003,K$3,Spending!$B$4:$B$1003,$A14))</f>
        <v>0</v>
      </c>
      <c r="L14" s="37">
        <f>IF($A14="","",SUMIFS(Spending!$D$4:$D$1003,Spending!$F$4:$F$1003,L$3,Spending!$B$4:$B$1003,$A14))</f>
        <v>1180</v>
      </c>
      <c r="M14" s="37">
        <f>IF($A14="","",SUMIFS(Spending!$D$4:$D$1003,Spending!$F$4:$F$1003,M$3,Spending!$B$4:$B$1003,$A14))</f>
        <v>1180</v>
      </c>
      <c r="N14" s="37">
        <f>IF($A14="","",SUMIFS(Spending!$D$4:$D$1003,Spending!$F$4:$F$1003,N$3,Spending!$B$4:$B$1003,$A14))</f>
        <v>0</v>
      </c>
      <c r="O14" s="37">
        <f t="shared" si="0"/>
        <v>2360</v>
      </c>
    </row>
    <row r="15" spans="1:15" x14ac:dyDescent="0.3">
      <c r="A15" s="21" t="str">
        <f>IF(Budget!A15="","",Budget!A15)</f>
        <v>Eating out and entertainment</v>
      </c>
      <c r="B15" s="36" t="str">
        <f>IF($A15="","",Budget!B15&amp;"")</f>
        <v>Variable</v>
      </c>
      <c r="C15" s="37">
        <f>IF($A15="","",SUMIFS(Spending!$D$4:$D$1003,Spending!$F$4:$F$1003,C$3,Spending!$B$4:$B$1003,$A15))</f>
        <v>0</v>
      </c>
      <c r="D15" s="37">
        <f>IF($A15="","",SUMIFS(Spending!$D$4:$D$1003,Spending!$F$4:$F$1003,D$3,Spending!$B$4:$B$1003,$A15))</f>
        <v>0</v>
      </c>
      <c r="E15" s="37">
        <f>IF($A15="","",SUMIFS(Spending!$D$4:$D$1003,Spending!$F$4:$F$1003,E$3,Spending!$B$4:$B$1003,$A15))</f>
        <v>0</v>
      </c>
      <c r="F15" s="37">
        <f>IF($A15="","",SUMIFS(Spending!$D$4:$D$1003,Spending!$F$4:$F$1003,F$3,Spending!$B$4:$B$1003,$A15))</f>
        <v>0</v>
      </c>
      <c r="G15" s="37">
        <f>IF($A15="","",SUMIFS(Spending!$D$4:$D$1003,Spending!$F$4:$F$1003,G$3,Spending!$B$4:$B$1003,$A15))</f>
        <v>0</v>
      </c>
      <c r="H15" s="37">
        <f>IF($A15="","",SUMIFS(Spending!$D$4:$D$1003,Spending!$F$4:$F$1003,H$3,Spending!$B$4:$B$1003,$A15))</f>
        <v>0</v>
      </c>
      <c r="I15" s="37">
        <f>IF($A15="","",SUMIFS(Spending!$D$4:$D$1003,Spending!$F$4:$F$1003,I$3,Spending!$B$4:$B$1003,$A15))</f>
        <v>0</v>
      </c>
      <c r="J15" s="37">
        <f>IF($A15="","",SUMIFS(Spending!$D$4:$D$1003,Spending!$F$4:$F$1003,J$3,Spending!$B$4:$B$1003,$A15))</f>
        <v>0</v>
      </c>
      <c r="K15" s="37">
        <f>IF($A15="","",SUMIFS(Spending!$D$4:$D$1003,Spending!$F$4:$F$1003,K$3,Spending!$B$4:$B$1003,$A15))</f>
        <v>0</v>
      </c>
      <c r="L15" s="37">
        <f>IF($A15="","",SUMIFS(Spending!$D$4:$D$1003,Spending!$F$4:$F$1003,L$3,Spending!$B$4:$B$1003,$A15))</f>
        <v>3600</v>
      </c>
      <c r="M15" s="37">
        <f>IF($A15="","",SUMIFS(Spending!$D$4:$D$1003,Spending!$F$4:$F$1003,M$3,Spending!$B$4:$B$1003,$A15))</f>
        <v>3600</v>
      </c>
      <c r="N15" s="37">
        <f>IF($A15="","",SUMIFS(Spending!$D$4:$D$1003,Spending!$F$4:$F$1003,N$3,Spending!$B$4:$B$1003,$A15))</f>
        <v>0</v>
      </c>
      <c r="O15" s="37">
        <f t="shared" si="0"/>
        <v>7200</v>
      </c>
    </row>
    <row r="16" spans="1:15" x14ac:dyDescent="0.3">
      <c r="A16" s="21" t="str">
        <f>IF(Budget!A16="","",Budget!A16)</f>
        <v>Clothes and personal care</v>
      </c>
      <c r="B16" s="36" t="str">
        <f>IF($A16="","",Budget!B16&amp;"")</f>
        <v>Variable</v>
      </c>
      <c r="C16" s="37">
        <f>IF($A16="","",SUMIFS(Spending!$D$4:$D$1003,Spending!$F$4:$F$1003,C$3,Spending!$B$4:$B$1003,$A16))</f>
        <v>0</v>
      </c>
      <c r="D16" s="37">
        <f>IF($A16="","",SUMIFS(Spending!$D$4:$D$1003,Spending!$F$4:$F$1003,D$3,Spending!$B$4:$B$1003,$A16))</f>
        <v>0</v>
      </c>
      <c r="E16" s="37">
        <f>IF($A16="","",SUMIFS(Spending!$D$4:$D$1003,Spending!$F$4:$F$1003,E$3,Spending!$B$4:$B$1003,$A16))</f>
        <v>0</v>
      </c>
      <c r="F16" s="37">
        <f>IF($A16="","",SUMIFS(Spending!$D$4:$D$1003,Spending!$F$4:$F$1003,F$3,Spending!$B$4:$B$1003,$A16))</f>
        <v>0</v>
      </c>
      <c r="G16" s="37">
        <f>IF($A16="","",SUMIFS(Spending!$D$4:$D$1003,Spending!$F$4:$F$1003,G$3,Spending!$B$4:$B$1003,$A16))</f>
        <v>0</v>
      </c>
      <c r="H16" s="37">
        <f>IF($A16="","",SUMIFS(Spending!$D$4:$D$1003,Spending!$F$4:$F$1003,H$3,Spending!$B$4:$B$1003,$A16))</f>
        <v>0</v>
      </c>
      <c r="I16" s="37">
        <f>IF($A16="","",SUMIFS(Spending!$D$4:$D$1003,Spending!$F$4:$F$1003,I$3,Spending!$B$4:$B$1003,$A16))</f>
        <v>0</v>
      </c>
      <c r="J16" s="37">
        <f>IF($A16="","",SUMIFS(Spending!$D$4:$D$1003,Spending!$F$4:$F$1003,J$3,Spending!$B$4:$B$1003,$A16))</f>
        <v>0</v>
      </c>
      <c r="K16" s="37">
        <f>IF($A16="","",SUMIFS(Spending!$D$4:$D$1003,Spending!$F$4:$F$1003,K$3,Spending!$B$4:$B$1003,$A16))</f>
        <v>0</v>
      </c>
      <c r="L16" s="37">
        <f>IF($A16="","",SUMIFS(Spending!$D$4:$D$1003,Spending!$F$4:$F$1003,L$3,Spending!$B$4:$B$1003,$A16))</f>
        <v>900</v>
      </c>
      <c r="M16" s="37">
        <f>IF($A16="","",SUMIFS(Spending!$D$4:$D$1003,Spending!$F$4:$F$1003,M$3,Spending!$B$4:$B$1003,$A16))</f>
        <v>900</v>
      </c>
      <c r="N16" s="37">
        <f>IF($A16="","",SUMIFS(Spending!$D$4:$D$1003,Spending!$F$4:$F$1003,N$3,Spending!$B$4:$B$1003,$A16))</f>
        <v>0</v>
      </c>
      <c r="O16" s="37">
        <f t="shared" si="0"/>
        <v>1800</v>
      </c>
    </row>
    <row r="17" spans="1:15" x14ac:dyDescent="0.3">
      <c r="A17" s="21" t="str">
        <f>IF(Budget!A17="","",Budget!A17)</f>
        <v>Gifts, festivals and functions</v>
      </c>
      <c r="B17" s="36" t="str">
        <f>IF($A17="","",Budget!B17&amp;"")</f>
        <v>Variable</v>
      </c>
      <c r="C17" s="37">
        <f>IF($A17="","",SUMIFS(Spending!$D$4:$D$1003,Spending!$F$4:$F$1003,C$3,Spending!$B$4:$B$1003,$A17))</f>
        <v>0</v>
      </c>
      <c r="D17" s="37">
        <f>IF($A17="","",SUMIFS(Spending!$D$4:$D$1003,Spending!$F$4:$F$1003,D$3,Spending!$B$4:$B$1003,$A17))</f>
        <v>0</v>
      </c>
      <c r="E17" s="37">
        <f>IF($A17="","",SUMIFS(Spending!$D$4:$D$1003,Spending!$F$4:$F$1003,E$3,Spending!$B$4:$B$1003,$A17))</f>
        <v>0</v>
      </c>
      <c r="F17" s="37">
        <f>IF($A17="","",SUMIFS(Spending!$D$4:$D$1003,Spending!$F$4:$F$1003,F$3,Spending!$B$4:$B$1003,$A17))</f>
        <v>0</v>
      </c>
      <c r="G17" s="37">
        <f>IF($A17="","",SUMIFS(Spending!$D$4:$D$1003,Spending!$F$4:$F$1003,G$3,Spending!$B$4:$B$1003,$A17))</f>
        <v>0</v>
      </c>
      <c r="H17" s="37">
        <f>IF($A17="","",SUMIFS(Spending!$D$4:$D$1003,Spending!$F$4:$F$1003,H$3,Spending!$B$4:$B$1003,$A17))</f>
        <v>0</v>
      </c>
      <c r="I17" s="37">
        <f>IF($A17="","",SUMIFS(Spending!$D$4:$D$1003,Spending!$F$4:$F$1003,I$3,Spending!$B$4:$B$1003,$A17))</f>
        <v>0</v>
      </c>
      <c r="J17" s="37">
        <f>IF($A17="","",SUMIFS(Spending!$D$4:$D$1003,Spending!$F$4:$F$1003,J$3,Spending!$B$4:$B$1003,$A17))</f>
        <v>0</v>
      </c>
      <c r="K17" s="37">
        <f>IF($A17="","",SUMIFS(Spending!$D$4:$D$1003,Spending!$F$4:$F$1003,K$3,Spending!$B$4:$B$1003,$A17))</f>
        <v>0</v>
      </c>
      <c r="L17" s="37">
        <f>IF($A17="","",SUMIFS(Spending!$D$4:$D$1003,Spending!$F$4:$F$1003,L$3,Spending!$B$4:$B$1003,$A17))</f>
        <v>3100</v>
      </c>
      <c r="M17" s="37">
        <f>IF($A17="","",SUMIFS(Spending!$D$4:$D$1003,Spending!$F$4:$F$1003,M$3,Spending!$B$4:$B$1003,$A17))</f>
        <v>3100</v>
      </c>
      <c r="N17" s="37">
        <f>IF($A17="","",SUMIFS(Spending!$D$4:$D$1003,Spending!$F$4:$F$1003,N$3,Spending!$B$4:$B$1003,$A17))</f>
        <v>0</v>
      </c>
      <c r="O17" s="37">
        <f t="shared" si="0"/>
        <v>6200</v>
      </c>
    </row>
    <row r="18" spans="1:15" x14ac:dyDescent="0.3">
      <c r="A18" s="21" t="str">
        <f>IF(Budget!A18="","",Budget!A18)</f>
        <v>Subscriptions and apps</v>
      </c>
      <c r="B18" s="36" t="str">
        <f>IF($A18="","",Budget!B18&amp;"")</f>
        <v>Fixed</v>
      </c>
      <c r="C18" s="37">
        <f>IF($A18="","",SUMIFS(Spending!$D$4:$D$1003,Spending!$F$4:$F$1003,C$3,Spending!$B$4:$B$1003,$A18))</f>
        <v>0</v>
      </c>
      <c r="D18" s="37">
        <f>IF($A18="","",SUMIFS(Spending!$D$4:$D$1003,Spending!$F$4:$F$1003,D$3,Spending!$B$4:$B$1003,$A18))</f>
        <v>0</v>
      </c>
      <c r="E18" s="37">
        <f>IF($A18="","",SUMIFS(Spending!$D$4:$D$1003,Spending!$F$4:$F$1003,E$3,Spending!$B$4:$B$1003,$A18))</f>
        <v>0</v>
      </c>
      <c r="F18" s="37">
        <f>IF($A18="","",SUMIFS(Spending!$D$4:$D$1003,Spending!$F$4:$F$1003,F$3,Spending!$B$4:$B$1003,$A18))</f>
        <v>0</v>
      </c>
      <c r="G18" s="37">
        <f>IF($A18="","",SUMIFS(Spending!$D$4:$D$1003,Spending!$F$4:$F$1003,G$3,Spending!$B$4:$B$1003,$A18))</f>
        <v>0</v>
      </c>
      <c r="H18" s="37">
        <f>IF($A18="","",SUMIFS(Spending!$D$4:$D$1003,Spending!$F$4:$F$1003,H$3,Spending!$B$4:$B$1003,$A18))</f>
        <v>0</v>
      </c>
      <c r="I18" s="37">
        <f>IF($A18="","",SUMIFS(Spending!$D$4:$D$1003,Spending!$F$4:$F$1003,I$3,Spending!$B$4:$B$1003,$A18))</f>
        <v>0</v>
      </c>
      <c r="J18" s="37">
        <f>IF($A18="","",SUMIFS(Spending!$D$4:$D$1003,Spending!$F$4:$F$1003,J$3,Spending!$B$4:$B$1003,$A18))</f>
        <v>0</v>
      </c>
      <c r="K18" s="37">
        <f>IF($A18="","",SUMIFS(Spending!$D$4:$D$1003,Spending!$F$4:$F$1003,K$3,Spending!$B$4:$B$1003,$A18))</f>
        <v>0</v>
      </c>
      <c r="L18" s="37">
        <f>IF($A18="","",SUMIFS(Spending!$D$4:$D$1003,Spending!$F$4:$F$1003,L$3,Spending!$B$4:$B$1003,$A18))</f>
        <v>0</v>
      </c>
      <c r="M18" s="37">
        <f>IF($A18="","",SUMIFS(Spending!$D$4:$D$1003,Spending!$F$4:$F$1003,M$3,Spending!$B$4:$B$1003,$A18))</f>
        <v>0</v>
      </c>
      <c r="N18" s="37">
        <f>IF($A18="","",SUMIFS(Spending!$D$4:$D$1003,Spending!$F$4:$F$1003,N$3,Spending!$B$4:$B$1003,$A18))</f>
        <v>0</v>
      </c>
      <c r="O18" s="37">
        <f t="shared" si="0"/>
        <v>0</v>
      </c>
    </row>
    <row r="19" spans="1:15" x14ac:dyDescent="0.3">
      <c r="A19" s="21" t="str">
        <f>IF(Budget!A19="","",Budget!A19)</f>
        <v>Emergency fund</v>
      </c>
      <c r="B19" s="36" t="str">
        <f>IF($A19="","",Budget!B19&amp;"")</f>
        <v>Savings</v>
      </c>
      <c r="C19" s="37">
        <f>IF($A19="","",SUMIFS(Spending!$D$4:$D$1003,Spending!$F$4:$F$1003,C$3,Spending!$B$4:$B$1003,$A19))</f>
        <v>0</v>
      </c>
      <c r="D19" s="37">
        <f>IF($A19="","",SUMIFS(Spending!$D$4:$D$1003,Spending!$F$4:$F$1003,D$3,Spending!$B$4:$B$1003,$A19))</f>
        <v>0</v>
      </c>
      <c r="E19" s="37">
        <f>IF($A19="","",SUMIFS(Spending!$D$4:$D$1003,Spending!$F$4:$F$1003,E$3,Spending!$B$4:$B$1003,$A19))</f>
        <v>0</v>
      </c>
      <c r="F19" s="37">
        <f>IF($A19="","",SUMIFS(Spending!$D$4:$D$1003,Spending!$F$4:$F$1003,F$3,Spending!$B$4:$B$1003,$A19))</f>
        <v>0</v>
      </c>
      <c r="G19" s="37">
        <f>IF($A19="","",SUMIFS(Spending!$D$4:$D$1003,Spending!$F$4:$F$1003,G$3,Spending!$B$4:$B$1003,$A19))</f>
        <v>0</v>
      </c>
      <c r="H19" s="37">
        <f>IF($A19="","",SUMIFS(Spending!$D$4:$D$1003,Spending!$F$4:$F$1003,H$3,Spending!$B$4:$B$1003,$A19))</f>
        <v>0</v>
      </c>
      <c r="I19" s="37">
        <f>IF($A19="","",SUMIFS(Spending!$D$4:$D$1003,Spending!$F$4:$F$1003,I$3,Spending!$B$4:$B$1003,$A19))</f>
        <v>0</v>
      </c>
      <c r="J19" s="37">
        <f>IF($A19="","",SUMIFS(Spending!$D$4:$D$1003,Spending!$F$4:$F$1003,J$3,Spending!$B$4:$B$1003,$A19))</f>
        <v>0</v>
      </c>
      <c r="K19" s="37">
        <f>IF($A19="","",SUMIFS(Spending!$D$4:$D$1003,Spending!$F$4:$F$1003,K$3,Spending!$B$4:$B$1003,$A19))</f>
        <v>0</v>
      </c>
      <c r="L19" s="37">
        <f>IF($A19="","",SUMIFS(Spending!$D$4:$D$1003,Spending!$F$4:$F$1003,L$3,Spending!$B$4:$B$1003,$A19))</f>
        <v>5000</v>
      </c>
      <c r="M19" s="37">
        <f>IF($A19="","",SUMIFS(Spending!$D$4:$D$1003,Spending!$F$4:$F$1003,M$3,Spending!$B$4:$B$1003,$A19))</f>
        <v>5000</v>
      </c>
      <c r="N19" s="37">
        <f>IF($A19="","",SUMIFS(Spending!$D$4:$D$1003,Spending!$F$4:$F$1003,N$3,Spending!$B$4:$B$1003,$A19))</f>
        <v>0</v>
      </c>
      <c r="O19" s="37">
        <f t="shared" si="0"/>
        <v>10000</v>
      </c>
    </row>
    <row r="20" spans="1:15" x14ac:dyDescent="0.3">
      <c r="A20" s="21" t="str">
        <f>IF(Budget!A20="","",Budget!A20)</f>
        <v>Recurring deposit / SIP</v>
      </c>
      <c r="B20" s="36" t="str">
        <f>IF($A20="","",Budget!B20&amp;"")</f>
        <v>Savings</v>
      </c>
      <c r="C20" s="37">
        <f>IF($A20="","",SUMIFS(Spending!$D$4:$D$1003,Spending!$F$4:$F$1003,C$3,Spending!$B$4:$B$1003,$A20))</f>
        <v>0</v>
      </c>
      <c r="D20" s="37">
        <f>IF($A20="","",SUMIFS(Spending!$D$4:$D$1003,Spending!$F$4:$F$1003,D$3,Spending!$B$4:$B$1003,$A20))</f>
        <v>0</v>
      </c>
      <c r="E20" s="37">
        <f>IF($A20="","",SUMIFS(Spending!$D$4:$D$1003,Spending!$F$4:$F$1003,E$3,Spending!$B$4:$B$1003,$A20))</f>
        <v>0</v>
      </c>
      <c r="F20" s="37">
        <f>IF($A20="","",SUMIFS(Spending!$D$4:$D$1003,Spending!$F$4:$F$1003,F$3,Spending!$B$4:$B$1003,$A20))</f>
        <v>0</v>
      </c>
      <c r="G20" s="37">
        <f>IF($A20="","",SUMIFS(Spending!$D$4:$D$1003,Spending!$F$4:$F$1003,G$3,Spending!$B$4:$B$1003,$A20))</f>
        <v>0</v>
      </c>
      <c r="H20" s="37">
        <f>IF($A20="","",SUMIFS(Spending!$D$4:$D$1003,Spending!$F$4:$F$1003,H$3,Spending!$B$4:$B$1003,$A20))</f>
        <v>0</v>
      </c>
      <c r="I20" s="37">
        <f>IF($A20="","",SUMIFS(Spending!$D$4:$D$1003,Spending!$F$4:$F$1003,I$3,Spending!$B$4:$B$1003,$A20))</f>
        <v>0</v>
      </c>
      <c r="J20" s="37">
        <f>IF($A20="","",SUMIFS(Spending!$D$4:$D$1003,Spending!$F$4:$F$1003,J$3,Spending!$B$4:$B$1003,$A20))</f>
        <v>0</v>
      </c>
      <c r="K20" s="37">
        <f>IF($A20="","",SUMIFS(Spending!$D$4:$D$1003,Spending!$F$4:$F$1003,K$3,Spending!$B$4:$B$1003,$A20))</f>
        <v>0</v>
      </c>
      <c r="L20" s="37">
        <f>IF($A20="","",SUMIFS(Spending!$D$4:$D$1003,Spending!$F$4:$F$1003,L$3,Spending!$B$4:$B$1003,$A20))</f>
        <v>15000</v>
      </c>
      <c r="M20" s="37">
        <f>IF($A20="","",SUMIFS(Spending!$D$4:$D$1003,Spending!$F$4:$F$1003,M$3,Spending!$B$4:$B$1003,$A20))</f>
        <v>15000</v>
      </c>
      <c r="N20" s="37">
        <f>IF($A20="","",SUMIFS(Spending!$D$4:$D$1003,Spending!$F$4:$F$1003,N$3,Spending!$B$4:$B$1003,$A20))</f>
        <v>0</v>
      </c>
      <c r="O20" s="37">
        <f t="shared" si="0"/>
        <v>30000</v>
      </c>
    </row>
    <row r="21" spans="1:15" x14ac:dyDescent="0.3">
      <c r="A21" s="21" t="str">
        <f>IF(Budget!A21="","",Budget!A21)</f>
        <v>Other</v>
      </c>
      <c r="B21" s="36" t="str">
        <f>IF($A21="","",Budget!B21&amp;"")</f>
        <v>Variable</v>
      </c>
      <c r="C21" s="37">
        <f>IF($A21="","",SUMIFS(Spending!$D$4:$D$1003,Spending!$F$4:$F$1003,C$3,Spending!$B$4:$B$1003,$A21))</f>
        <v>0</v>
      </c>
      <c r="D21" s="37">
        <f>IF($A21="","",SUMIFS(Spending!$D$4:$D$1003,Spending!$F$4:$F$1003,D$3,Spending!$B$4:$B$1003,$A21))</f>
        <v>0</v>
      </c>
      <c r="E21" s="37">
        <f>IF($A21="","",SUMIFS(Spending!$D$4:$D$1003,Spending!$F$4:$F$1003,E$3,Spending!$B$4:$B$1003,$A21))</f>
        <v>0</v>
      </c>
      <c r="F21" s="37">
        <f>IF($A21="","",SUMIFS(Spending!$D$4:$D$1003,Spending!$F$4:$F$1003,F$3,Spending!$B$4:$B$1003,$A21))</f>
        <v>0</v>
      </c>
      <c r="G21" s="37">
        <f>IF($A21="","",SUMIFS(Spending!$D$4:$D$1003,Spending!$F$4:$F$1003,G$3,Spending!$B$4:$B$1003,$A21))</f>
        <v>0</v>
      </c>
      <c r="H21" s="37">
        <f>IF($A21="","",SUMIFS(Spending!$D$4:$D$1003,Spending!$F$4:$F$1003,H$3,Spending!$B$4:$B$1003,$A21))</f>
        <v>0</v>
      </c>
      <c r="I21" s="37">
        <f>IF($A21="","",SUMIFS(Spending!$D$4:$D$1003,Spending!$F$4:$F$1003,I$3,Spending!$B$4:$B$1003,$A21))</f>
        <v>0</v>
      </c>
      <c r="J21" s="37">
        <f>IF($A21="","",SUMIFS(Spending!$D$4:$D$1003,Spending!$F$4:$F$1003,J$3,Spending!$B$4:$B$1003,$A21))</f>
        <v>0</v>
      </c>
      <c r="K21" s="37">
        <f>IF($A21="","",SUMIFS(Spending!$D$4:$D$1003,Spending!$F$4:$F$1003,K$3,Spending!$B$4:$B$1003,$A21))</f>
        <v>0</v>
      </c>
      <c r="L21" s="37">
        <f>IF($A21="","",SUMIFS(Spending!$D$4:$D$1003,Spending!$F$4:$F$1003,L$3,Spending!$B$4:$B$1003,$A21))</f>
        <v>0</v>
      </c>
      <c r="M21" s="37">
        <f>IF($A21="","",SUMIFS(Spending!$D$4:$D$1003,Spending!$F$4:$F$1003,M$3,Spending!$B$4:$B$1003,$A21))</f>
        <v>0</v>
      </c>
      <c r="N21" s="37">
        <f>IF($A21="","",SUMIFS(Spending!$D$4:$D$1003,Spending!$F$4:$F$1003,N$3,Spending!$B$4:$B$1003,$A21))</f>
        <v>0</v>
      </c>
      <c r="O21" s="37">
        <f t="shared" si="0"/>
        <v>0</v>
      </c>
    </row>
    <row r="22" spans="1:15" x14ac:dyDescent="0.3">
      <c r="A22" s="21" t="str">
        <f>IF(Budget!A22="","",Budget!A22)</f>
        <v/>
      </c>
      <c r="B22" s="36" t="str">
        <f>IF($A22="","",Budget!B22&amp;"")</f>
        <v/>
      </c>
      <c r="C22" s="37" t="str">
        <f>IF($A22="","",SUMIFS(Spending!$D$4:$D$1003,Spending!$F$4:$F$1003,C$3,Spending!$B$4:$B$1003,$A22))</f>
        <v/>
      </c>
      <c r="D22" s="37" t="str">
        <f>IF($A22="","",SUMIFS(Spending!$D$4:$D$1003,Spending!$F$4:$F$1003,D$3,Spending!$B$4:$B$1003,$A22))</f>
        <v/>
      </c>
      <c r="E22" s="37" t="str">
        <f>IF($A22="","",SUMIFS(Spending!$D$4:$D$1003,Spending!$F$4:$F$1003,E$3,Spending!$B$4:$B$1003,$A22))</f>
        <v/>
      </c>
      <c r="F22" s="37" t="str">
        <f>IF($A22="","",SUMIFS(Spending!$D$4:$D$1003,Spending!$F$4:$F$1003,F$3,Spending!$B$4:$B$1003,$A22))</f>
        <v/>
      </c>
      <c r="G22" s="37" t="str">
        <f>IF($A22="","",SUMIFS(Spending!$D$4:$D$1003,Spending!$F$4:$F$1003,G$3,Spending!$B$4:$B$1003,$A22))</f>
        <v/>
      </c>
      <c r="H22" s="37" t="str">
        <f>IF($A22="","",SUMIFS(Spending!$D$4:$D$1003,Spending!$F$4:$F$1003,H$3,Spending!$B$4:$B$1003,$A22))</f>
        <v/>
      </c>
      <c r="I22" s="37" t="str">
        <f>IF($A22="","",SUMIFS(Spending!$D$4:$D$1003,Spending!$F$4:$F$1003,I$3,Spending!$B$4:$B$1003,$A22))</f>
        <v/>
      </c>
      <c r="J22" s="37" t="str">
        <f>IF($A22="","",SUMIFS(Spending!$D$4:$D$1003,Spending!$F$4:$F$1003,J$3,Spending!$B$4:$B$1003,$A22))</f>
        <v/>
      </c>
      <c r="K22" s="37" t="str">
        <f>IF($A22="","",SUMIFS(Spending!$D$4:$D$1003,Spending!$F$4:$F$1003,K$3,Spending!$B$4:$B$1003,$A22))</f>
        <v/>
      </c>
      <c r="L22" s="37" t="str">
        <f>IF($A22="","",SUMIFS(Spending!$D$4:$D$1003,Spending!$F$4:$F$1003,L$3,Spending!$B$4:$B$1003,$A22))</f>
        <v/>
      </c>
      <c r="M22" s="37" t="str">
        <f>IF($A22="","",SUMIFS(Spending!$D$4:$D$1003,Spending!$F$4:$F$1003,M$3,Spending!$B$4:$B$1003,$A22))</f>
        <v/>
      </c>
      <c r="N22" s="37" t="str">
        <f>IF($A22="","",SUMIFS(Spending!$D$4:$D$1003,Spending!$F$4:$F$1003,N$3,Spending!$B$4:$B$1003,$A22))</f>
        <v/>
      </c>
      <c r="O22" s="37" t="str">
        <f t="shared" si="0"/>
        <v/>
      </c>
    </row>
    <row r="23" spans="1:15" x14ac:dyDescent="0.3">
      <c r="A23" s="21" t="str">
        <f>IF(Budget!A23="","",Budget!A23)</f>
        <v/>
      </c>
      <c r="B23" s="36" t="str">
        <f>IF($A23="","",Budget!B23&amp;"")</f>
        <v/>
      </c>
      <c r="C23" s="37" t="str">
        <f>IF($A23="","",SUMIFS(Spending!$D$4:$D$1003,Spending!$F$4:$F$1003,C$3,Spending!$B$4:$B$1003,$A23))</f>
        <v/>
      </c>
      <c r="D23" s="37" t="str">
        <f>IF($A23="","",SUMIFS(Spending!$D$4:$D$1003,Spending!$F$4:$F$1003,D$3,Spending!$B$4:$B$1003,$A23))</f>
        <v/>
      </c>
      <c r="E23" s="37" t="str">
        <f>IF($A23="","",SUMIFS(Spending!$D$4:$D$1003,Spending!$F$4:$F$1003,E$3,Spending!$B$4:$B$1003,$A23))</f>
        <v/>
      </c>
      <c r="F23" s="37" t="str">
        <f>IF($A23="","",SUMIFS(Spending!$D$4:$D$1003,Spending!$F$4:$F$1003,F$3,Spending!$B$4:$B$1003,$A23))</f>
        <v/>
      </c>
      <c r="G23" s="37" t="str">
        <f>IF($A23="","",SUMIFS(Spending!$D$4:$D$1003,Spending!$F$4:$F$1003,G$3,Spending!$B$4:$B$1003,$A23))</f>
        <v/>
      </c>
      <c r="H23" s="37" t="str">
        <f>IF($A23="","",SUMIFS(Spending!$D$4:$D$1003,Spending!$F$4:$F$1003,H$3,Spending!$B$4:$B$1003,$A23))</f>
        <v/>
      </c>
      <c r="I23" s="37" t="str">
        <f>IF($A23="","",SUMIFS(Spending!$D$4:$D$1003,Spending!$F$4:$F$1003,I$3,Spending!$B$4:$B$1003,$A23))</f>
        <v/>
      </c>
      <c r="J23" s="37" t="str">
        <f>IF($A23="","",SUMIFS(Spending!$D$4:$D$1003,Spending!$F$4:$F$1003,J$3,Spending!$B$4:$B$1003,$A23))</f>
        <v/>
      </c>
      <c r="K23" s="37" t="str">
        <f>IF($A23="","",SUMIFS(Spending!$D$4:$D$1003,Spending!$F$4:$F$1003,K$3,Spending!$B$4:$B$1003,$A23))</f>
        <v/>
      </c>
      <c r="L23" s="37" t="str">
        <f>IF($A23="","",SUMIFS(Spending!$D$4:$D$1003,Spending!$F$4:$F$1003,L$3,Spending!$B$4:$B$1003,$A23))</f>
        <v/>
      </c>
      <c r="M23" s="37" t="str">
        <f>IF($A23="","",SUMIFS(Spending!$D$4:$D$1003,Spending!$F$4:$F$1003,M$3,Spending!$B$4:$B$1003,$A23))</f>
        <v/>
      </c>
      <c r="N23" s="37" t="str">
        <f>IF($A23="","",SUMIFS(Spending!$D$4:$D$1003,Spending!$F$4:$F$1003,N$3,Spending!$B$4:$B$1003,$A23))</f>
        <v/>
      </c>
      <c r="O23" s="37" t="str">
        <f t="shared" si="0"/>
        <v/>
      </c>
    </row>
    <row r="24" spans="1:15" x14ac:dyDescent="0.3">
      <c r="A24" s="21" t="str">
        <f>IF(Budget!A24="","",Budget!A24)</f>
        <v/>
      </c>
      <c r="B24" s="36" t="str">
        <f>IF($A24="","",Budget!B24&amp;"")</f>
        <v/>
      </c>
      <c r="C24" s="37" t="str">
        <f>IF($A24="","",SUMIFS(Spending!$D$4:$D$1003,Spending!$F$4:$F$1003,C$3,Spending!$B$4:$B$1003,$A24))</f>
        <v/>
      </c>
      <c r="D24" s="37" t="str">
        <f>IF($A24="","",SUMIFS(Spending!$D$4:$D$1003,Spending!$F$4:$F$1003,D$3,Spending!$B$4:$B$1003,$A24))</f>
        <v/>
      </c>
      <c r="E24" s="37" t="str">
        <f>IF($A24="","",SUMIFS(Spending!$D$4:$D$1003,Spending!$F$4:$F$1003,E$3,Spending!$B$4:$B$1003,$A24))</f>
        <v/>
      </c>
      <c r="F24" s="37" t="str">
        <f>IF($A24="","",SUMIFS(Spending!$D$4:$D$1003,Spending!$F$4:$F$1003,F$3,Spending!$B$4:$B$1003,$A24))</f>
        <v/>
      </c>
      <c r="G24" s="37" t="str">
        <f>IF($A24="","",SUMIFS(Spending!$D$4:$D$1003,Spending!$F$4:$F$1003,G$3,Spending!$B$4:$B$1003,$A24))</f>
        <v/>
      </c>
      <c r="H24" s="37" t="str">
        <f>IF($A24="","",SUMIFS(Spending!$D$4:$D$1003,Spending!$F$4:$F$1003,H$3,Spending!$B$4:$B$1003,$A24))</f>
        <v/>
      </c>
      <c r="I24" s="37" t="str">
        <f>IF($A24="","",SUMIFS(Spending!$D$4:$D$1003,Spending!$F$4:$F$1003,I$3,Spending!$B$4:$B$1003,$A24))</f>
        <v/>
      </c>
      <c r="J24" s="37" t="str">
        <f>IF($A24="","",SUMIFS(Spending!$D$4:$D$1003,Spending!$F$4:$F$1003,J$3,Spending!$B$4:$B$1003,$A24))</f>
        <v/>
      </c>
      <c r="K24" s="37" t="str">
        <f>IF($A24="","",SUMIFS(Spending!$D$4:$D$1003,Spending!$F$4:$F$1003,K$3,Spending!$B$4:$B$1003,$A24))</f>
        <v/>
      </c>
      <c r="L24" s="37" t="str">
        <f>IF($A24="","",SUMIFS(Spending!$D$4:$D$1003,Spending!$F$4:$F$1003,L$3,Spending!$B$4:$B$1003,$A24))</f>
        <v/>
      </c>
      <c r="M24" s="37" t="str">
        <f>IF($A24="","",SUMIFS(Spending!$D$4:$D$1003,Spending!$F$4:$F$1003,M$3,Spending!$B$4:$B$1003,$A24))</f>
        <v/>
      </c>
      <c r="N24" s="37" t="str">
        <f>IF($A24="","",SUMIFS(Spending!$D$4:$D$1003,Spending!$F$4:$F$1003,N$3,Spending!$B$4:$B$1003,$A24))</f>
        <v/>
      </c>
      <c r="O24" s="37" t="str">
        <f t="shared" si="0"/>
        <v/>
      </c>
    </row>
    <row r="25" spans="1:15" x14ac:dyDescent="0.3">
      <c r="A25" s="21" t="str">
        <f>IF(Budget!A25="","",Budget!A25)</f>
        <v/>
      </c>
      <c r="B25" s="36" t="str">
        <f>IF($A25="","",Budget!B25&amp;"")</f>
        <v/>
      </c>
      <c r="C25" s="37" t="str">
        <f>IF($A25="","",SUMIFS(Spending!$D$4:$D$1003,Spending!$F$4:$F$1003,C$3,Spending!$B$4:$B$1003,$A25))</f>
        <v/>
      </c>
      <c r="D25" s="37" t="str">
        <f>IF($A25="","",SUMIFS(Spending!$D$4:$D$1003,Spending!$F$4:$F$1003,D$3,Spending!$B$4:$B$1003,$A25))</f>
        <v/>
      </c>
      <c r="E25" s="37" t="str">
        <f>IF($A25="","",SUMIFS(Spending!$D$4:$D$1003,Spending!$F$4:$F$1003,E$3,Spending!$B$4:$B$1003,$A25))</f>
        <v/>
      </c>
      <c r="F25" s="37" t="str">
        <f>IF($A25="","",SUMIFS(Spending!$D$4:$D$1003,Spending!$F$4:$F$1003,F$3,Spending!$B$4:$B$1003,$A25))</f>
        <v/>
      </c>
      <c r="G25" s="37" t="str">
        <f>IF($A25="","",SUMIFS(Spending!$D$4:$D$1003,Spending!$F$4:$F$1003,G$3,Spending!$B$4:$B$1003,$A25))</f>
        <v/>
      </c>
      <c r="H25" s="37" t="str">
        <f>IF($A25="","",SUMIFS(Spending!$D$4:$D$1003,Spending!$F$4:$F$1003,H$3,Spending!$B$4:$B$1003,$A25))</f>
        <v/>
      </c>
      <c r="I25" s="37" t="str">
        <f>IF($A25="","",SUMIFS(Spending!$D$4:$D$1003,Spending!$F$4:$F$1003,I$3,Spending!$B$4:$B$1003,$A25))</f>
        <v/>
      </c>
      <c r="J25" s="37" t="str">
        <f>IF($A25="","",SUMIFS(Spending!$D$4:$D$1003,Spending!$F$4:$F$1003,J$3,Spending!$B$4:$B$1003,$A25))</f>
        <v/>
      </c>
      <c r="K25" s="37" t="str">
        <f>IF($A25="","",SUMIFS(Spending!$D$4:$D$1003,Spending!$F$4:$F$1003,K$3,Spending!$B$4:$B$1003,$A25))</f>
        <v/>
      </c>
      <c r="L25" s="37" t="str">
        <f>IF($A25="","",SUMIFS(Spending!$D$4:$D$1003,Spending!$F$4:$F$1003,L$3,Spending!$B$4:$B$1003,$A25))</f>
        <v/>
      </c>
      <c r="M25" s="37" t="str">
        <f>IF($A25="","",SUMIFS(Spending!$D$4:$D$1003,Spending!$F$4:$F$1003,M$3,Spending!$B$4:$B$1003,$A25))</f>
        <v/>
      </c>
      <c r="N25" s="37" t="str">
        <f>IF($A25="","",SUMIFS(Spending!$D$4:$D$1003,Spending!$F$4:$F$1003,N$3,Spending!$B$4:$B$1003,$A25))</f>
        <v/>
      </c>
      <c r="O25" s="37" t="str">
        <f t="shared" si="0"/>
        <v/>
      </c>
    </row>
    <row r="26" spans="1:15" x14ac:dyDescent="0.3">
      <c r="A26" s="21" t="str">
        <f>IF(Budget!A26="","",Budget!A26)</f>
        <v/>
      </c>
      <c r="B26" s="36" t="str">
        <f>IF($A26="","",Budget!B26&amp;"")</f>
        <v/>
      </c>
      <c r="C26" s="37" t="str">
        <f>IF($A26="","",SUMIFS(Spending!$D$4:$D$1003,Spending!$F$4:$F$1003,C$3,Spending!$B$4:$B$1003,$A26))</f>
        <v/>
      </c>
      <c r="D26" s="37" t="str">
        <f>IF($A26="","",SUMIFS(Spending!$D$4:$D$1003,Spending!$F$4:$F$1003,D$3,Spending!$B$4:$B$1003,$A26))</f>
        <v/>
      </c>
      <c r="E26" s="37" t="str">
        <f>IF($A26="","",SUMIFS(Spending!$D$4:$D$1003,Spending!$F$4:$F$1003,E$3,Spending!$B$4:$B$1003,$A26))</f>
        <v/>
      </c>
      <c r="F26" s="37" t="str">
        <f>IF($A26="","",SUMIFS(Spending!$D$4:$D$1003,Spending!$F$4:$F$1003,F$3,Spending!$B$4:$B$1003,$A26))</f>
        <v/>
      </c>
      <c r="G26" s="37" t="str">
        <f>IF($A26="","",SUMIFS(Spending!$D$4:$D$1003,Spending!$F$4:$F$1003,G$3,Spending!$B$4:$B$1003,$A26))</f>
        <v/>
      </c>
      <c r="H26" s="37" t="str">
        <f>IF($A26="","",SUMIFS(Spending!$D$4:$D$1003,Spending!$F$4:$F$1003,H$3,Spending!$B$4:$B$1003,$A26))</f>
        <v/>
      </c>
      <c r="I26" s="37" t="str">
        <f>IF($A26="","",SUMIFS(Spending!$D$4:$D$1003,Spending!$F$4:$F$1003,I$3,Spending!$B$4:$B$1003,$A26))</f>
        <v/>
      </c>
      <c r="J26" s="37" t="str">
        <f>IF($A26="","",SUMIFS(Spending!$D$4:$D$1003,Spending!$F$4:$F$1003,J$3,Spending!$B$4:$B$1003,$A26))</f>
        <v/>
      </c>
      <c r="K26" s="37" t="str">
        <f>IF($A26="","",SUMIFS(Spending!$D$4:$D$1003,Spending!$F$4:$F$1003,K$3,Spending!$B$4:$B$1003,$A26))</f>
        <v/>
      </c>
      <c r="L26" s="37" t="str">
        <f>IF($A26="","",SUMIFS(Spending!$D$4:$D$1003,Spending!$F$4:$F$1003,L$3,Spending!$B$4:$B$1003,$A26))</f>
        <v/>
      </c>
      <c r="M26" s="37" t="str">
        <f>IF($A26="","",SUMIFS(Spending!$D$4:$D$1003,Spending!$F$4:$F$1003,M$3,Spending!$B$4:$B$1003,$A26))</f>
        <v/>
      </c>
      <c r="N26" s="37" t="str">
        <f>IF($A26="","",SUMIFS(Spending!$D$4:$D$1003,Spending!$F$4:$F$1003,N$3,Spending!$B$4:$B$1003,$A26))</f>
        <v/>
      </c>
      <c r="O26" s="37" t="str">
        <f t="shared" si="0"/>
        <v/>
      </c>
    </row>
    <row r="27" spans="1:15" x14ac:dyDescent="0.3">
      <c r="A27" s="21" t="str">
        <f>IF(Budget!A27="","",Budget!A27)</f>
        <v/>
      </c>
      <c r="B27" s="36" t="str">
        <f>IF($A27="","",Budget!B27&amp;"")</f>
        <v/>
      </c>
      <c r="C27" s="37" t="str">
        <f>IF($A27="","",SUMIFS(Spending!$D$4:$D$1003,Spending!$F$4:$F$1003,C$3,Spending!$B$4:$B$1003,$A27))</f>
        <v/>
      </c>
      <c r="D27" s="37" t="str">
        <f>IF($A27="","",SUMIFS(Spending!$D$4:$D$1003,Spending!$F$4:$F$1003,D$3,Spending!$B$4:$B$1003,$A27))</f>
        <v/>
      </c>
      <c r="E27" s="37" t="str">
        <f>IF($A27="","",SUMIFS(Spending!$D$4:$D$1003,Spending!$F$4:$F$1003,E$3,Spending!$B$4:$B$1003,$A27))</f>
        <v/>
      </c>
      <c r="F27" s="37" t="str">
        <f>IF($A27="","",SUMIFS(Spending!$D$4:$D$1003,Spending!$F$4:$F$1003,F$3,Spending!$B$4:$B$1003,$A27))</f>
        <v/>
      </c>
      <c r="G27" s="37" t="str">
        <f>IF($A27="","",SUMIFS(Spending!$D$4:$D$1003,Spending!$F$4:$F$1003,G$3,Spending!$B$4:$B$1003,$A27))</f>
        <v/>
      </c>
      <c r="H27" s="37" t="str">
        <f>IF($A27="","",SUMIFS(Spending!$D$4:$D$1003,Spending!$F$4:$F$1003,H$3,Spending!$B$4:$B$1003,$A27))</f>
        <v/>
      </c>
      <c r="I27" s="37" t="str">
        <f>IF($A27="","",SUMIFS(Spending!$D$4:$D$1003,Spending!$F$4:$F$1003,I$3,Spending!$B$4:$B$1003,$A27))</f>
        <v/>
      </c>
      <c r="J27" s="37" t="str">
        <f>IF($A27="","",SUMIFS(Spending!$D$4:$D$1003,Spending!$F$4:$F$1003,J$3,Spending!$B$4:$B$1003,$A27))</f>
        <v/>
      </c>
      <c r="K27" s="37" t="str">
        <f>IF($A27="","",SUMIFS(Spending!$D$4:$D$1003,Spending!$F$4:$F$1003,K$3,Spending!$B$4:$B$1003,$A27))</f>
        <v/>
      </c>
      <c r="L27" s="37" t="str">
        <f>IF($A27="","",SUMIFS(Spending!$D$4:$D$1003,Spending!$F$4:$F$1003,L$3,Spending!$B$4:$B$1003,$A27))</f>
        <v/>
      </c>
      <c r="M27" s="37" t="str">
        <f>IF($A27="","",SUMIFS(Spending!$D$4:$D$1003,Spending!$F$4:$F$1003,M$3,Spending!$B$4:$B$1003,$A27))</f>
        <v/>
      </c>
      <c r="N27" s="37" t="str">
        <f>IF($A27="","",SUMIFS(Spending!$D$4:$D$1003,Spending!$F$4:$F$1003,N$3,Spending!$B$4:$B$1003,$A27))</f>
        <v/>
      </c>
      <c r="O27" s="37" t="str">
        <f t="shared" si="0"/>
        <v/>
      </c>
    </row>
    <row r="28" spans="1:15" x14ac:dyDescent="0.3">
      <c r="A28" s="21" t="str">
        <f>IF(Budget!A28="","",Budget!A28)</f>
        <v/>
      </c>
      <c r="B28" s="36" t="str">
        <f>IF($A28="","",Budget!B28&amp;"")</f>
        <v/>
      </c>
      <c r="C28" s="37" t="str">
        <f>IF($A28="","",SUMIFS(Spending!$D$4:$D$1003,Spending!$F$4:$F$1003,C$3,Spending!$B$4:$B$1003,$A28))</f>
        <v/>
      </c>
      <c r="D28" s="37" t="str">
        <f>IF($A28="","",SUMIFS(Spending!$D$4:$D$1003,Spending!$F$4:$F$1003,D$3,Spending!$B$4:$B$1003,$A28))</f>
        <v/>
      </c>
      <c r="E28" s="37" t="str">
        <f>IF($A28="","",SUMIFS(Spending!$D$4:$D$1003,Spending!$F$4:$F$1003,E$3,Spending!$B$4:$B$1003,$A28))</f>
        <v/>
      </c>
      <c r="F28" s="37" t="str">
        <f>IF($A28="","",SUMIFS(Spending!$D$4:$D$1003,Spending!$F$4:$F$1003,F$3,Spending!$B$4:$B$1003,$A28))</f>
        <v/>
      </c>
      <c r="G28" s="37" t="str">
        <f>IF($A28="","",SUMIFS(Spending!$D$4:$D$1003,Spending!$F$4:$F$1003,G$3,Spending!$B$4:$B$1003,$A28))</f>
        <v/>
      </c>
      <c r="H28" s="37" t="str">
        <f>IF($A28="","",SUMIFS(Spending!$D$4:$D$1003,Spending!$F$4:$F$1003,H$3,Spending!$B$4:$B$1003,$A28))</f>
        <v/>
      </c>
      <c r="I28" s="37" t="str">
        <f>IF($A28="","",SUMIFS(Spending!$D$4:$D$1003,Spending!$F$4:$F$1003,I$3,Spending!$B$4:$B$1003,$A28))</f>
        <v/>
      </c>
      <c r="J28" s="37" t="str">
        <f>IF($A28="","",SUMIFS(Spending!$D$4:$D$1003,Spending!$F$4:$F$1003,J$3,Spending!$B$4:$B$1003,$A28))</f>
        <v/>
      </c>
      <c r="K28" s="37" t="str">
        <f>IF($A28="","",SUMIFS(Spending!$D$4:$D$1003,Spending!$F$4:$F$1003,K$3,Spending!$B$4:$B$1003,$A28))</f>
        <v/>
      </c>
      <c r="L28" s="37" t="str">
        <f>IF($A28="","",SUMIFS(Spending!$D$4:$D$1003,Spending!$F$4:$F$1003,L$3,Spending!$B$4:$B$1003,$A28))</f>
        <v/>
      </c>
      <c r="M28" s="37" t="str">
        <f>IF($A28="","",SUMIFS(Spending!$D$4:$D$1003,Spending!$F$4:$F$1003,M$3,Spending!$B$4:$B$1003,$A28))</f>
        <v/>
      </c>
      <c r="N28" s="37" t="str">
        <f>IF($A28="","",SUMIFS(Spending!$D$4:$D$1003,Spending!$F$4:$F$1003,N$3,Spending!$B$4:$B$1003,$A28))</f>
        <v/>
      </c>
      <c r="O28" s="37" t="str">
        <f t="shared" si="0"/>
        <v/>
      </c>
    </row>
    <row r="29" spans="1:15" x14ac:dyDescent="0.3">
      <c r="A29" s="21" t="str">
        <f>IF(Budget!A29="","",Budget!A29)</f>
        <v/>
      </c>
      <c r="B29" s="36" t="str">
        <f>IF($A29="","",Budget!B29&amp;"")</f>
        <v/>
      </c>
      <c r="C29" s="37" t="str">
        <f>IF($A29="","",SUMIFS(Spending!$D$4:$D$1003,Spending!$F$4:$F$1003,C$3,Spending!$B$4:$B$1003,$A29))</f>
        <v/>
      </c>
      <c r="D29" s="37" t="str">
        <f>IF($A29="","",SUMIFS(Spending!$D$4:$D$1003,Spending!$F$4:$F$1003,D$3,Spending!$B$4:$B$1003,$A29))</f>
        <v/>
      </c>
      <c r="E29" s="37" t="str">
        <f>IF($A29="","",SUMIFS(Spending!$D$4:$D$1003,Spending!$F$4:$F$1003,E$3,Spending!$B$4:$B$1003,$A29))</f>
        <v/>
      </c>
      <c r="F29" s="37" t="str">
        <f>IF($A29="","",SUMIFS(Spending!$D$4:$D$1003,Spending!$F$4:$F$1003,F$3,Spending!$B$4:$B$1003,$A29))</f>
        <v/>
      </c>
      <c r="G29" s="37" t="str">
        <f>IF($A29="","",SUMIFS(Spending!$D$4:$D$1003,Spending!$F$4:$F$1003,G$3,Spending!$B$4:$B$1003,$A29))</f>
        <v/>
      </c>
      <c r="H29" s="37" t="str">
        <f>IF($A29="","",SUMIFS(Spending!$D$4:$D$1003,Spending!$F$4:$F$1003,H$3,Spending!$B$4:$B$1003,$A29))</f>
        <v/>
      </c>
      <c r="I29" s="37" t="str">
        <f>IF($A29="","",SUMIFS(Spending!$D$4:$D$1003,Spending!$F$4:$F$1003,I$3,Spending!$B$4:$B$1003,$A29))</f>
        <v/>
      </c>
      <c r="J29" s="37" t="str">
        <f>IF($A29="","",SUMIFS(Spending!$D$4:$D$1003,Spending!$F$4:$F$1003,J$3,Spending!$B$4:$B$1003,$A29))</f>
        <v/>
      </c>
      <c r="K29" s="37" t="str">
        <f>IF($A29="","",SUMIFS(Spending!$D$4:$D$1003,Spending!$F$4:$F$1003,K$3,Spending!$B$4:$B$1003,$A29))</f>
        <v/>
      </c>
      <c r="L29" s="37" t="str">
        <f>IF($A29="","",SUMIFS(Spending!$D$4:$D$1003,Spending!$F$4:$F$1003,L$3,Spending!$B$4:$B$1003,$A29))</f>
        <v/>
      </c>
      <c r="M29" s="37" t="str">
        <f>IF($A29="","",SUMIFS(Spending!$D$4:$D$1003,Spending!$F$4:$F$1003,M$3,Spending!$B$4:$B$1003,$A29))</f>
        <v/>
      </c>
      <c r="N29" s="37" t="str">
        <f>IF($A29="","",SUMIFS(Spending!$D$4:$D$1003,Spending!$F$4:$F$1003,N$3,Spending!$B$4:$B$1003,$A29))</f>
        <v/>
      </c>
      <c r="O29" s="37" t="str">
        <f t="shared" si="0"/>
        <v/>
      </c>
    </row>
    <row r="30" spans="1:15" x14ac:dyDescent="0.3">
      <c r="A30" s="21" t="str">
        <f>IF(Budget!A30="","",Budget!A30)</f>
        <v/>
      </c>
      <c r="B30" s="36" t="str">
        <f>IF($A30="","",Budget!B30&amp;"")</f>
        <v/>
      </c>
      <c r="C30" s="37" t="str">
        <f>IF($A30="","",SUMIFS(Spending!$D$4:$D$1003,Spending!$F$4:$F$1003,C$3,Spending!$B$4:$B$1003,$A30))</f>
        <v/>
      </c>
      <c r="D30" s="37" t="str">
        <f>IF($A30="","",SUMIFS(Spending!$D$4:$D$1003,Spending!$F$4:$F$1003,D$3,Spending!$B$4:$B$1003,$A30))</f>
        <v/>
      </c>
      <c r="E30" s="37" t="str">
        <f>IF($A30="","",SUMIFS(Spending!$D$4:$D$1003,Spending!$F$4:$F$1003,E$3,Spending!$B$4:$B$1003,$A30))</f>
        <v/>
      </c>
      <c r="F30" s="37" t="str">
        <f>IF($A30="","",SUMIFS(Spending!$D$4:$D$1003,Spending!$F$4:$F$1003,F$3,Spending!$B$4:$B$1003,$A30))</f>
        <v/>
      </c>
      <c r="G30" s="37" t="str">
        <f>IF($A30="","",SUMIFS(Spending!$D$4:$D$1003,Spending!$F$4:$F$1003,G$3,Spending!$B$4:$B$1003,$A30))</f>
        <v/>
      </c>
      <c r="H30" s="37" t="str">
        <f>IF($A30="","",SUMIFS(Spending!$D$4:$D$1003,Spending!$F$4:$F$1003,H$3,Spending!$B$4:$B$1003,$A30))</f>
        <v/>
      </c>
      <c r="I30" s="37" t="str">
        <f>IF($A30="","",SUMIFS(Spending!$D$4:$D$1003,Spending!$F$4:$F$1003,I$3,Spending!$B$4:$B$1003,$A30))</f>
        <v/>
      </c>
      <c r="J30" s="37" t="str">
        <f>IF($A30="","",SUMIFS(Spending!$D$4:$D$1003,Spending!$F$4:$F$1003,J$3,Spending!$B$4:$B$1003,$A30))</f>
        <v/>
      </c>
      <c r="K30" s="37" t="str">
        <f>IF($A30="","",SUMIFS(Spending!$D$4:$D$1003,Spending!$F$4:$F$1003,K$3,Spending!$B$4:$B$1003,$A30))</f>
        <v/>
      </c>
      <c r="L30" s="37" t="str">
        <f>IF($A30="","",SUMIFS(Spending!$D$4:$D$1003,Spending!$F$4:$F$1003,L$3,Spending!$B$4:$B$1003,$A30))</f>
        <v/>
      </c>
      <c r="M30" s="37" t="str">
        <f>IF($A30="","",SUMIFS(Spending!$D$4:$D$1003,Spending!$F$4:$F$1003,M$3,Spending!$B$4:$B$1003,$A30))</f>
        <v/>
      </c>
      <c r="N30" s="37" t="str">
        <f>IF($A30="","",SUMIFS(Spending!$D$4:$D$1003,Spending!$F$4:$F$1003,N$3,Spending!$B$4:$B$1003,$A30))</f>
        <v/>
      </c>
      <c r="O30" s="37" t="str">
        <f t="shared" si="0"/>
        <v/>
      </c>
    </row>
    <row r="31" spans="1:15" x14ac:dyDescent="0.3">
      <c r="A31" s="21" t="str">
        <f>IF(Budget!A31="","",Budget!A31)</f>
        <v/>
      </c>
      <c r="B31" s="36" t="str">
        <f>IF($A31="","",Budget!B31&amp;"")</f>
        <v/>
      </c>
      <c r="C31" s="37" t="str">
        <f>IF($A31="","",SUMIFS(Spending!$D$4:$D$1003,Spending!$F$4:$F$1003,C$3,Spending!$B$4:$B$1003,$A31))</f>
        <v/>
      </c>
      <c r="D31" s="37" t="str">
        <f>IF($A31="","",SUMIFS(Spending!$D$4:$D$1003,Spending!$F$4:$F$1003,D$3,Spending!$B$4:$B$1003,$A31))</f>
        <v/>
      </c>
      <c r="E31" s="37" t="str">
        <f>IF($A31="","",SUMIFS(Spending!$D$4:$D$1003,Spending!$F$4:$F$1003,E$3,Spending!$B$4:$B$1003,$A31))</f>
        <v/>
      </c>
      <c r="F31" s="37" t="str">
        <f>IF($A31="","",SUMIFS(Spending!$D$4:$D$1003,Spending!$F$4:$F$1003,F$3,Spending!$B$4:$B$1003,$A31))</f>
        <v/>
      </c>
      <c r="G31" s="37" t="str">
        <f>IF($A31="","",SUMIFS(Spending!$D$4:$D$1003,Spending!$F$4:$F$1003,G$3,Spending!$B$4:$B$1003,$A31))</f>
        <v/>
      </c>
      <c r="H31" s="37" t="str">
        <f>IF($A31="","",SUMIFS(Spending!$D$4:$D$1003,Spending!$F$4:$F$1003,H$3,Spending!$B$4:$B$1003,$A31))</f>
        <v/>
      </c>
      <c r="I31" s="37" t="str">
        <f>IF($A31="","",SUMIFS(Spending!$D$4:$D$1003,Spending!$F$4:$F$1003,I$3,Spending!$B$4:$B$1003,$A31))</f>
        <v/>
      </c>
      <c r="J31" s="37" t="str">
        <f>IF($A31="","",SUMIFS(Spending!$D$4:$D$1003,Spending!$F$4:$F$1003,J$3,Spending!$B$4:$B$1003,$A31))</f>
        <v/>
      </c>
      <c r="K31" s="37" t="str">
        <f>IF($A31="","",SUMIFS(Spending!$D$4:$D$1003,Spending!$F$4:$F$1003,K$3,Spending!$B$4:$B$1003,$A31))</f>
        <v/>
      </c>
      <c r="L31" s="37" t="str">
        <f>IF($A31="","",SUMIFS(Spending!$D$4:$D$1003,Spending!$F$4:$F$1003,L$3,Spending!$B$4:$B$1003,$A31))</f>
        <v/>
      </c>
      <c r="M31" s="37" t="str">
        <f>IF($A31="","",SUMIFS(Spending!$D$4:$D$1003,Spending!$F$4:$F$1003,M$3,Spending!$B$4:$B$1003,$A31))</f>
        <v/>
      </c>
      <c r="N31" s="37" t="str">
        <f>IF($A31="","",SUMIFS(Spending!$D$4:$D$1003,Spending!$F$4:$F$1003,N$3,Spending!$B$4:$B$1003,$A31))</f>
        <v/>
      </c>
      <c r="O31" s="37" t="str">
        <f t="shared" si="0"/>
        <v/>
      </c>
    </row>
    <row r="32" spans="1:15" x14ac:dyDescent="0.3">
      <c r="A32" s="21" t="str">
        <f>IF(Budget!A32="","",Budget!A32)</f>
        <v/>
      </c>
      <c r="B32" s="36" t="str">
        <f>IF($A32="","",Budget!B32&amp;"")</f>
        <v/>
      </c>
      <c r="C32" s="37" t="str">
        <f>IF($A32="","",SUMIFS(Spending!$D$4:$D$1003,Spending!$F$4:$F$1003,C$3,Spending!$B$4:$B$1003,$A32))</f>
        <v/>
      </c>
      <c r="D32" s="37" t="str">
        <f>IF($A32="","",SUMIFS(Spending!$D$4:$D$1003,Spending!$F$4:$F$1003,D$3,Spending!$B$4:$B$1003,$A32))</f>
        <v/>
      </c>
      <c r="E32" s="37" t="str">
        <f>IF($A32="","",SUMIFS(Spending!$D$4:$D$1003,Spending!$F$4:$F$1003,E$3,Spending!$B$4:$B$1003,$A32))</f>
        <v/>
      </c>
      <c r="F32" s="37" t="str">
        <f>IF($A32="","",SUMIFS(Spending!$D$4:$D$1003,Spending!$F$4:$F$1003,F$3,Spending!$B$4:$B$1003,$A32))</f>
        <v/>
      </c>
      <c r="G32" s="37" t="str">
        <f>IF($A32="","",SUMIFS(Spending!$D$4:$D$1003,Spending!$F$4:$F$1003,G$3,Spending!$B$4:$B$1003,$A32))</f>
        <v/>
      </c>
      <c r="H32" s="37" t="str">
        <f>IF($A32="","",SUMIFS(Spending!$D$4:$D$1003,Spending!$F$4:$F$1003,H$3,Spending!$B$4:$B$1003,$A32))</f>
        <v/>
      </c>
      <c r="I32" s="37" t="str">
        <f>IF($A32="","",SUMIFS(Spending!$D$4:$D$1003,Spending!$F$4:$F$1003,I$3,Spending!$B$4:$B$1003,$A32))</f>
        <v/>
      </c>
      <c r="J32" s="37" t="str">
        <f>IF($A32="","",SUMIFS(Spending!$D$4:$D$1003,Spending!$F$4:$F$1003,J$3,Spending!$B$4:$B$1003,$A32))</f>
        <v/>
      </c>
      <c r="K32" s="37" t="str">
        <f>IF($A32="","",SUMIFS(Spending!$D$4:$D$1003,Spending!$F$4:$F$1003,K$3,Spending!$B$4:$B$1003,$A32))</f>
        <v/>
      </c>
      <c r="L32" s="37" t="str">
        <f>IF($A32="","",SUMIFS(Spending!$D$4:$D$1003,Spending!$F$4:$F$1003,L$3,Spending!$B$4:$B$1003,$A32))</f>
        <v/>
      </c>
      <c r="M32" s="37" t="str">
        <f>IF($A32="","",SUMIFS(Spending!$D$4:$D$1003,Spending!$F$4:$F$1003,M$3,Spending!$B$4:$B$1003,$A32))</f>
        <v/>
      </c>
      <c r="N32" s="37" t="str">
        <f>IF($A32="","",SUMIFS(Spending!$D$4:$D$1003,Spending!$F$4:$F$1003,N$3,Spending!$B$4:$B$1003,$A32))</f>
        <v/>
      </c>
      <c r="O32" s="37" t="str">
        <f t="shared" si="0"/>
        <v/>
      </c>
    </row>
    <row r="33" spans="1:15" x14ac:dyDescent="0.3">
      <c r="A33" s="21" t="str">
        <f>IF(Budget!A33="","",Budget!A33)</f>
        <v/>
      </c>
      <c r="B33" s="36" t="str">
        <f>IF($A33="","",Budget!B33&amp;"")</f>
        <v/>
      </c>
      <c r="C33" s="37" t="str">
        <f>IF($A33="","",SUMIFS(Spending!$D$4:$D$1003,Spending!$F$4:$F$1003,C$3,Spending!$B$4:$B$1003,$A33))</f>
        <v/>
      </c>
      <c r="D33" s="37" t="str">
        <f>IF($A33="","",SUMIFS(Spending!$D$4:$D$1003,Spending!$F$4:$F$1003,D$3,Spending!$B$4:$B$1003,$A33))</f>
        <v/>
      </c>
      <c r="E33" s="37" t="str">
        <f>IF($A33="","",SUMIFS(Spending!$D$4:$D$1003,Spending!$F$4:$F$1003,E$3,Spending!$B$4:$B$1003,$A33))</f>
        <v/>
      </c>
      <c r="F33" s="37" t="str">
        <f>IF($A33="","",SUMIFS(Spending!$D$4:$D$1003,Spending!$F$4:$F$1003,F$3,Spending!$B$4:$B$1003,$A33))</f>
        <v/>
      </c>
      <c r="G33" s="37" t="str">
        <f>IF($A33="","",SUMIFS(Spending!$D$4:$D$1003,Spending!$F$4:$F$1003,G$3,Spending!$B$4:$B$1003,$A33))</f>
        <v/>
      </c>
      <c r="H33" s="37" t="str">
        <f>IF($A33="","",SUMIFS(Spending!$D$4:$D$1003,Spending!$F$4:$F$1003,H$3,Spending!$B$4:$B$1003,$A33))</f>
        <v/>
      </c>
      <c r="I33" s="37" t="str">
        <f>IF($A33="","",SUMIFS(Spending!$D$4:$D$1003,Spending!$F$4:$F$1003,I$3,Spending!$B$4:$B$1003,$A33))</f>
        <v/>
      </c>
      <c r="J33" s="37" t="str">
        <f>IF($A33="","",SUMIFS(Spending!$D$4:$D$1003,Spending!$F$4:$F$1003,J$3,Spending!$B$4:$B$1003,$A33))</f>
        <v/>
      </c>
      <c r="K33" s="37" t="str">
        <f>IF($A33="","",SUMIFS(Spending!$D$4:$D$1003,Spending!$F$4:$F$1003,K$3,Spending!$B$4:$B$1003,$A33))</f>
        <v/>
      </c>
      <c r="L33" s="37" t="str">
        <f>IF($A33="","",SUMIFS(Spending!$D$4:$D$1003,Spending!$F$4:$F$1003,L$3,Spending!$B$4:$B$1003,$A33))</f>
        <v/>
      </c>
      <c r="M33" s="37" t="str">
        <f>IF($A33="","",SUMIFS(Spending!$D$4:$D$1003,Spending!$F$4:$F$1003,M$3,Spending!$B$4:$B$1003,$A33))</f>
        <v/>
      </c>
      <c r="N33" s="37" t="str">
        <f>IF($A33="","",SUMIFS(Spending!$D$4:$D$1003,Spending!$F$4:$F$1003,N$3,Spending!$B$4:$B$1003,$A33))</f>
        <v/>
      </c>
      <c r="O33" s="37" t="str">
        <f t="shared" si="0"/>
        <v/>
      </c>
    </row>
    <row r="34" spans="1:15" x14ac:dyDescent="0.3">
      <c r="A34" s="21" t="str">
        <f>IF(Budget!A34="","",Budget!A34)</f>
        <v/>
      </c>
      <c r="B34" s="36" t="str">
        <f>IF($A34="","",Budget!B34&amp;"")</f>
        <v/>
      </c>
      <c r="C34" s="37" t="str">
        <f>IF($A34="","",SUMIFS(Spending!$D$4:$D$1003,Spending!$F$4:$F$1003,C$3,Spending!$B$4:$B$1003,$A34))</f>
        <v/>
      </c>
      <c r="D34" s="37" t="str">
        <f>IF($A34="","",SUMIFS(Spending!$D$4:$D$1003,Spending!$F$4:$F$1003,D$3,Spending!$B$4:$B$1003,$A34))</f>
        <v/>
      </c>
      <c r="E34" s="37" t="str">
        <f>IF($A34="","",SUMIFS(Spending!$D$4:$D$1003,Spending!$F$4:$F$1003,E$3,Spending!$B$4:$B$1003,$A34))</f>
        <v/>
      </c>
      <c r="F34" s="37" t="str">
        <f>IF($A34="","",SUMIFS(Spending!$D$4:$D$1003,Spending!$F$4:$F$1003,F$3,Spending!$B$4:$B$1003,$A34))</f>
        <v/>
      </c>
      <c r="G34" s="37" t="str">
        <f>IF($A34="","",SUMIFS(Spending!$D$4:$D$1003,Spending!$F$4:$F$1003,G$3,Spending!$B$4:$B$1003,$A34))</f>
        <v/>
      </c>
      <c r="H34" s="37" t="str">
        <f>IF($A34="","",SUMIFS(Spending!$D$4:$D$1003,Spending!$F$4:$F$1003,H$3,Spending!$B$4:$B$1003,$A34))</f>
        <v/>
      </c>
      <c r="I34" s="37" t="str">
        <f>IF($A34="","",SUMIFS(Spending!$D$4:$D$1003,Spending!$F$4:$F$1003,I$3,Spending!$B$4:$B$1003,$A34))</f>
        <v/>
      </c>
      <c r="J34" s="37" t="str">
        <f>IF($A34="","",SUMIFS(Spending!$D$4:$D$1003,Spending!$F$4:$F$1003,J$3,Spending!$B$4:$B$1003,$A34))</f>
        <v/>
      </c>
      <c r="K34" s="37" t="str">
        <f>IF($A34="","",SUMIFS(Spending!$D$4:$D$1003,Spending!$F$4:$F$1003,K$3,Spending!$B$4:$B$1003,$A34))</f>
        <v/>
      </c>
      <c r="L34" s="37" t="str">
        <f>IF($A34="","",SUMIFS(Spending!$D$4:$D$1003,Spending!$F$4:$F$1003,L$3,Spending!$B$4:$B$1003,$A34))</f>
        <v/>
      </c>
      <c r="M34" s="37" t="str">
        <f>IF($A34="","",SUMIFS(Spending!$D$4:$D$1003,Spending!$F$4:$F$1003,M$3,Spending!$B$4:$B$1003,$A34))</f>
        <v/>
      </c>
      <c r="N34" s="37" t="str">
        <f>IF($A34="","",SUMIFS(Spending!$D$4:$D$1003,Spending!$F$4:$F$1003,N$3,Spending!$B$4:$B$1003,$A34))</f>
        <v/>
      </c>
      <c r="O34" s="37" t="str">
        <f t="shared" si="0"/>
        <v/>
      </c>
    </row>
    <row r="35" spans="1:15" x14ac:dyDescent="0.3">
      <c r="A35" s="21" t="str">
        <f>IF(Budget!A35="","",Budget!A35)</f>
        <v/>
      </c>
      <c r="B35" s="36" t="str">
        <f>IF($A35="","",Budget!B35&amp;"")</f>
        <v/>
      </c>
      <c r="C35" s="37" t="str">
        <f>IF($A35="","",SUMIFS(Spending!$D$4:$D$1003,Spending!$F$4:$F$1003,C$3,Spending!$B$4:$B$1003,$A35))</f>
        <v/>
      </c>
      <c r="D35" s="37" t="str">
        <f>IF($A35="","",SUMIFS(Spending!$D$4:$D$1003,Spending!$F$4:$F$1003,D$3,Spending!$B$4:$B$1003,$A35))</f>
        <v/>
      </c>
      <c r="E35" s="37" t="str">
        <f>IF($A35="","",SUMIFS(Spending!$D$4:$D$1003,Spending!$F$4:$F$1003,E$3,Spending!$B$4:$B$1003,$A35))</f>
        <v/>
      </c>
      <c r="F35" s="37" t="str">
        <f>IF($A35="","",SUMIFS(Spending!$D$4:$D$1003,Spending!$F$4:$F$1003,F$3,Spending!$B$4:$B$1003,$A35))</f>
        <v/>
      </c>
      <c r="G35" s="37" t="str">
        <f>IF($A35="","",SUMIFS(Spending!$D$4:$D$1003,Spending!$F$4:$F$1003,G$3,Spending!$B$4:$B$1003,$A35))</f>
        <v/>
      </c>
      <c r="H35" s="37" t="str">
        <f>IF($A35="","",SUMIFS(Spending!$D$4:$D$1003,Spending!$F$4:$F$1003,H$3,Spending!$B$4:$B$1003,$A35))</f>
        <v/>
      </c>
      <c r="I35" s="37" t="str">
        <f>IF($A35="","",SUMIFS(Spending!$D$4:$D$1003,Spending!$F$4:$F$1003,I$3,Spending!$B$4:$B$1003,$A35))</f>
        <v/>
      </c>
      <c r="J35" s="37" t="str">
        <f>IF($A35="","",SUMIFS(Spending!$D$4:$D$1003,Spending!$F$4:$F$1003,J$3,Spending!$B$4:$B$1003,$A35))</f>
        <v/>
      </c>
      <c r="K35" s="37" t="str">
        <f>IF($A35="","",SUMIFS(Spending!$D$4:$D$1003,Spending!$F$4:$F$1003,K$3,Spending!$B$4:$B$1003,$A35))</f>
        <v/>
      </c>
      <c r="L35" s="37" t="str">
        <f>IF($A35="","",SUMIFS(Spending!$D$4:$D$1003,Spending!$F$4:$F$1003,L$3,Spending!$B$4:$B$1003,$A35))</f>
        <v/>
      </c>
      <c r="M35" s="37" t="str">
        <f>IF($A35="","",SUMIFS(Spending!$D$4:$D$1003,Spending!$F$4:$F$1003,M$3,Spending!$B$4:$B$1003,$A35))</f>
        <v/>
      </c>
      <c r="N35" s="37" t="str">
        <f>IF($A35="","",SUMIFS(Spending!$D$4:$D$1003,Spending!$F$4:$F$1003,N$3,Spending!$B$4:$B$1003,$A35))</f>
        <v/>
      </c>
      <c r="O35" s="37" t="str">
        <f t="shared" si="0"/>
        <v/>
      </c>
    </row>
    <row r="36" spans="1:15" x14ac:dyDescent="0.3">
      <c r="A36" s="21" t="str">
        <f>IF(Budget!A36="","",Budget!A36)</f>
        <v/>
      </c>
      <c r="B36" s="36" t="str">
        <f>IF($A36="","",Budget!B36&amp;"")</f>
        <v/>
      </c>
      <c r="C36" s="37" t="str">
        <f>IF($A36="","",SUMIFS(Spending!$D$4:$D$1003,Spending!$F$4:$F$1003,C$3,Spending!$B$4:$B$1003,$A36))</f>
        <v/>
      </c>
      <c r="D36" s="37" t="str">
        <f>IF($A36="","",SUMIFS(Spending!$D$4:$D$1003,Spending!$F$4:$F$1003,D$3,Spending!$B$4:$B$1003,$A36))</f>
        <v/>
      </c>
      <c r="E36" s="37" t="str">
        <f>IF($A36="","",SUMIFS(Spending!$D$4:$D$1003,Spending!$F$4:$F$1003,E$3,Spending!$B$4:$B$1003,$A36))</f>
        <v/>
      </c>
      <c r="F36" s="37" t="str">
        <f>IF($A36="","",SUMIFS(Spending!$D$4:$D$1003,Spending!$F$4:$F$1003,F$3,Spending!$B$4:$B$1003,$A36))</f>
        <v/>
      </c>
      <c r="G36" s="37" t="str">
        <f>IF($A36="","",SUMIFS(Spending!$D$4:$D$1003,Spending!$F$4:$F$1003,G$3,Spending!$B$4:$B$1003,$A36))</f>
        <v/>
      </c>
      <c r="H36" s="37" t="str">
        <f>IF($A36="","",SUMIFS(Spending!$D$4:$D$1003,Spending!$F$4:$F$1003,H$3,Spending!$B$4:$B$1003,$A36))</f>
        <v/>
      </c>
      <c r="I36" s="37" t="str">
        <f>IF($A36="","",SUMIFS(Spending!$D$4:$D$1003,Spending!$F$4:$F$1003,I$3,Spending!$B$4:$B$1003,$A36))</f>
        <v/>
      </c>
      <c r="J36" s="37" t="str">
        <f>IF($A36="","",SUMIFS(Spending!$D$4:$D$1003,Spending!$F$4:$F$1003,J$3,Spending!$B$4:$B$1003,$A36))</f>
        <v/>
      </c>
      <c r="K36" s="37" t="str">
        <f>IF($A36="","",SUMIFS(Spending!$D$4:$D$1003,Spending!$F$4:$F$1003,K$3,Spending!$B$4:$B$1003,$A36))</f>
        <v/>
      </c>
      <c r="L36" s="37" t="str">
        <f>IF($A36="","",SUMIFS(Spending!$D$4:$D$1003,Spending!$F$4:$F$1003,L$3,Spending!$B$4:$B$1003,$A36))</f>
        <v/>
      </c>
      <c r="M36" s="37" t="str">
        <f>IF($A36="","",SUMIFS(Spending!$D$4:$D$1003,Spending!$F$4:$F$1003,M$3,Spending!$B$4:$B$1003,$A36))</f>
        <v/>
      </c>
      <c r="N36" s="37" t="str">
        <f>IF($A36="","",SUMIFS(Spending!$D$4:$D$1003,Spending!$F$4:$F$1003,N$3,Spending!$B$4:$B$1003,$A36))</f>
        <v/>
      </c>
      <c r="O36" s="37" t="str">
        <f t="shared" ref="O36:O53" si="1">IF($A36="","",SUM(C36:N36))</f>
        <v/>
      </c>
    </row>
    <row r="37" spans="1:15" x14ac:dyDescent="0.3">
      <c r="A37" s="21" t="str">
        <f>IF(Budget!A37="","",Budget!A37)</f>
        <v/>
      </c>
      <c r="B37" s="36" t="str">
        <f>IF($A37="","",Budget!B37&amp;"")</f>
        <v/>
      </c>
      <c r="C37" s="37" t="str">
        <f>IF($A37="","",SUMIFS(Spending!$D$4:$D$1003,Spending!$F$4:$F$1003,C$3,Spending!$B$4:$B$1003,$A37))</f>
        <v/>
      </c>
      <c r="D37" s="37" t="str">
        <f>IF($A37="","",SUMIFS(Spending!$D$4:$D$1003,Spending!$F$4:$F$1003,D$3,Spending!$B$4:$B$1003,$A37))</f>
        <v/>
      </c>
      <c r="E37" s="37" t="str">
        <f>IF($A37="","",SUMIFS(Spending!$D$4:$D$1003,Spending!$F$4:$F$1003,E$3,Spending!$B$4:$B$1003,$A37))</f>
        <v/>
      </c>
      <c r="F37" s="37" t="str">
        <f>IF($A37="","",SUMIFS(Spending!$D$4:$D$1003,Spending!$F$4:$F$1003,F$3,Spending!$B$4:$B$1003,$A37))</f>
        <v/>
      </c>
      <c r="G37" s="37" t="str">
        <f>IF($A37="","",SUMIFS(Spending!$D$4:$D$1003,Spending!$F$4:$F$1003,G$3,Spending!$B$4:$B$1003,$A37))</f>
        <v/>
      </c>
      <c r="H37" s="37" t="str">
        <f>IF($A37="","",SUMIFS(Spending!$D$4:$D$1003,Spending!$F$4:$F$1003,H$3,Spending!$B$4:$B$1003,$A37))</f>
        <v/>
      </c>
      <c r="I37" s="37" t="str">
        <f>IF($A37="","",SUMIFS(Spending!$D$4:$D$1003,Spending!$F$4:$F$1003,I$3,Spending!$B$4:$B$1003,$A37))</f>
        <v/>
      </c>
      <c r="J37" s="37" t="str">
        <f>IF($A37="","",SUMIFS(Spending!$D$4:$D$1003,Spending!$F$4:$F$1003,J$3,Spending!$B$4:$B$1003,$A37))</f>
        <v/>
      </c>
      <c r="K37" s="37" t="str">
        <f>IF($A37="","",SUMIFS(Spending!$D$4:$D$1003,Spending!$F$4:$F$1003,K$3,Spending!$B$4:$B$1003,$A37))</f>
        <v/>
      </c>
      <c r="L37" s="37" t="str">
        <f>IF($A37="","",SUMIFS(Spending!$D$4:$D$1003,Spending!$F$4:$F$1003,L$3,Spending!$B$4:$B$1003,$A37))</f>
        <v/>
      </c>
      <c r="M37" s="37" t="str">
        <f>IF($A37="","",SUMIFS(Spending!$D$4:$D$1003,Spending!$F$4:$F$1003,M$3,Spending!$B$4:$B$1003,$A37))</f>
        <v/>
      </c>
      <c r="N37" s="37" t="str">
        <f>IF($A37="","",SUMIFS(Spending!$D$4:$D$1003,Spending!$F$4:$F$1003,N$3,Spending!$B$4:$B$1003,$A37))</f>
        <v/>
      </c>
      <c r="O37" s="37" t="str">
        <f t="shared" si="1"/>
        <v/>
      </c>
    </row>
    <row r="38" spans="1:15" x14ac:dyDescent="0.3">
      <c r="A38" s="21" t="str">
        <f>IF(Budget!A38="","",Budget!A38)</f>
        <v/>
      </c>
      <c r="B38" s="36" t="str">
        <f>IF($A38="","",Budget!B38&amp;"")</f>
        <v/>
      </c>
      <c r="C38" s="37" t="str">
        <f>IF($A38="","",SUMIFS(Spending!$D$4:$D$1003,Spending!$F$4:$F$1003,C$3,Spending!$B$4:$B$1003,$A38))</f>
        <v/>
      </c>
      <c r="D38" s="37" t="str">
        <f>IF($A38="","",SUMIFS(Spending!$D$4:$D$1003,Spending!$F$4:$F$1003,D$3,Spending!$B$4:$B$1003,$A38))</f>
        <v/>
      </c>
      <c r="E38" s="37" t="str">
        <f>IF($A38="","",SUMIFS(Spending!$D$4:$D$1003,Spending!$F$4:$F$1003,E$3,Spending!$B$4:$B$1003,$A38))</f>
        <v/>
      </c>
      <c r="F38" s="37" t="str">
        <f>IF($A38="","",SUMIFS(Spending!$D$4:$D$1003,Spending!$F$4:$F$1003,F$3,Spending!$B$4:$B$1003,$A38))</f>
        <v/>
      </c>
      <c r="G38" s="37" t="str">
        <f>IF($A38="","",SUMIFS(Spending!$D$4:$D$1003,Spending!$F$4:$F$1003,G$3,Spending!$B$4:$B$1003,$A38))</f>
        <v/>
      </c>
      <c r="H38" s="37" t="str">
        <f>IF($A38="","",SUMIFS(Spending!$D$4:$D$1003,Spending!$F$4:$F$1003,H$3,Spending!$B$4:$B$1003,$A38))</f>
        <v/>
      </c>
      <c r="I38" s="37" t="str">
        <f>IF($A38="","",SUMIFS(Spending!$D$4:$D$1003,Spending!$F$4:$F$1003,I$3,Spending!$B$4:$B$1003,$A38))</f>
        <v/>
      </c>
      <c r="J38" s="37" t="str">
        <f>IF($A38="","",SUMIFS(Spending!$D$4:$D$1003,Spending!$F$4:$F$1003,J$3,Spending!$B$4:$B$1003,$A38))</f>
        <v/>
      </c>
      <c r="K38" s="37" t="str">
        <f>IF($A38="","",SUMIFS(Spending!$D$4:$D$1003,Spending!$F$4:$F$1003,K$3,Spending!$B$4:$B$1003,$A38))</f>
        <v/>
      </c>
      <c r="L38" s="37" t="str">
        <f>IF($A38="","",SUMIFS(Spending!$D$4:$D$1003,Spending!$F$4:$F$1003,L$3,Spending!$B$4:$B$1003,$A38))</f>
        <v/>
      </c>
      <c r="M38" s="37" t="str">
        <f>IF($A38="","",SUMIFS(Spending!$D$4:$D$1003,Spending!$F$4:$F$1003,M$3,Spending!$B$4:$B$1003,$A38))</f>
        <v/>
      </c>
      <c r="N38" s="37" t="str">
        <f>IF($A38="","",SUMIFS(Spending!$D$4:$D$1003,Spending!$F$4:$F$1003,N$3,Spending!$B$4:$B$1003,$A38))</f>
        <v/>
      </c>
      <c r="O38" s="37" t="str">
        <f t="shared" si="1"/>
        <v/>
      </c>
    </row>
    <row r="39" spans="1:15" x14ac:dyDescent="0.3">
      <c r="A39" s="21" t="str">
        <f>IF(Budget!A39="","",Budget!A39)</f>
        <v/>
      </c>
      <c r="B39" s="36" t="str">
        <f>IF($A39="","",Budget!B39&amp;"")</f>
        <v/>
      </c>
      <c r="C39" s="37" t="str">
        <f>IF($A39="","",SUMIFS(Spending!$D$4:$D$1003,Spending!$F$4:$F$1003,C$3,Spending!$B$4:$B$1003,$A39))</f>
        <v/>
      </c>
      <c r="D39" s="37" t="str">
        <f>IF($A39="","",SUMIFS(Spending!$D$4:$D$1003,Spending!$F$4:$F$1003,D$3,Spending!$B$4:$B$1003,$A39))</f>
        <v/>
      </c>
      <c r="E39" s="37" t="str">
        <f>IF($A39="","",SUMIFS(Spending!$D$4:$D$1003,Spending!$F$4:$F$1003,E$3,Spending!$B$4:$B$1003,$A39))</f>
        <v/>
      </c>
      <c r="F39" s="37" t="str">
        <f>IF($A39="","",SUMIFS(Spending!$D$4:$D$1003,Spending!$F$4:$F$1003,F$3,Spending!$B$4:$B$1003,$A39))</f>
        <v/>
      </c>
      <c r="G39" s="37" t="str">
        <f>IF($A39="","",SUMIFS(Spending!$D$4:$D$1003,Spending!$F$4:$F$1003,G$3,Spending!$B$4:$B$1003,$A39))</f>
        <v/>
      </c>
      <c r="H39" s="37" t="str">
        <f>IF($A39="","",SUMIFS(Spending!$D$4:$D$1003,Spending!$F$4:$F$1003,H$3,Spending!$B$4:$B$1003,$A39))</f>
        <v/>
      </c>
      <c r="I39" s="37" t="str">
        <f>IF($A39="","",SUMIFS(Spending!$D$4:$D$1003,Spending!$F$4:$F$1003,I$3,Spending!$B$4:$B$1003,$A39))</f>
        <v/>
      </c>
      <c r="J39" s="37" t="str">
        <f>IF($A39="","",SUMIFS(Spending!$D$4:$D$1003,Spending!$F$4:$F$1003,J$3,Spending!$B$4:$B$1003,$A39))</f>
        <v/>
      </c>
      <c r="K39" s="37" t="str">
        <f>IF($A39="","",SUMIFS(Spending!$D$4:$D$1003,Spending!$F$4:$F$1003,K$3,Spending!$B$4:$B$1003,$A39))</f>
        <v/>
      </c>
      <c r="L39" s="37" t="str">
        <f>IF($A39="","",SUMIFS(Spending!$D$4:$D$1003,Spending!$F$4:$F$1003,L$3,Spending!$B$4:$B$1003,$A39))</f>
        <v/>
      </c>
      <c r="M39" s="37" t="str">
        <f>IF($A39="","",SUMIFS(Spending!$D$4:$D$1003,Spending!$F$4:$F$1003,M$3,Spending!$B$4:$B$1003,$A39))</f>
        <v/>
      </c>
      <c r="N39" s="37" t="str">
        <f>IF($A39="","",SUMIFS(Spending!$D$4:$D$1003,Spending!$F$4:$F$1003,N$3,Spending!$B$4:$B$1003,$A39))</f>
        <v/>
      </c>
      <c r="O39" s="37" t="str">
        <f t="shared" si="1"/>
        <v/>
      </c>
    </row>
    <row r="40" spans="1:15" x14ac:dyDescent="0.3">
      <c r="A40" s="21" t="str">
        <f>IF(Budget!A40="","",Budget!A40)</f>
        <v/>
      </c>
      <c r="B40" s="36" t="str">
        <f>IF($A40="","",Budget!B40&amp;"")</f>
        <v/>
      </c>
      <c r="C40" s="37" t="str">
        <f>IF($A40="","",SUMIFS(Spending!$D$4:$D$1003,Spending!$F$4:$F$1003,C$3,Spending!$B$4:$B$1003,$A40))</f>
        <v/>
      </c>
      <c r="D40" s="37" t="str">
        <f>IF($A40="","",SUMIFS(Spending!$D$4:$D$1003,Spending!$F$4:$F$1003,D$3,Spending!$B$4:$B$1003,$A40))</f>
        <v/>
      </c>
      <c r="E40" s="37" t="str">
        <f>IF($A40="","",SUMIFS(Spending!$D$4:$D$1003,Spending!$F$4:$F$1003,E$3,Spending!$B$4:$B$1003,$A40))</f>
        <v/>
      </c>
      <c r="F40" s="37" t="str">
        <f>IF($A40="","",SUMIFS(Spending!$D$4:$D$1003,Spending!$F$4:$F$1003,F$3,Spending!$B$4:$B$1003,$A40))</f>
        <v/>
      </c>
      <c r="G40" s="37" t="str">
        <f>IF($A40="","",SUMIFS(Spending!$D$4:$D$1003,Spending!$F$4:$F$1003,G$3,Spending!$B$4:$B$1003,$A40))</f>
        <v/>
      </c>
      <c r="H40" s="37" t="str">
        <f>IF($A40="","",SUMIFS(Spending!$D$4:$D$1003,Spending!$F$4:$F$1003,H$3,Spending!$B$4:$B$1003,$A40))</f>
        <v/>
      </c>
      <c r="I40" s="37" t="str">
        <f>IF($A40="","",SUMIFS(Spending!$D$4:$D$1003,Spending!$F$4:$F$1003,I$3,Spending!$B$4:$B$1003,$A40))</f>
        <v/>
      </c>
      <c r="J40" s="37" t="str">
        <f>IF($A40="","",SUMIFS(Spending!$D$4:$D$1003,Spending!$F$4:$F$1003,J$3,Spending!$B$4:$B$1003,$A40))</f>
        <v/>
      </c>
      <c r="K40" s="37" t="str">
        <f>IF($A40="","",SUMIFS(Spending!$D$4:$D$1003,Spending!$F$4:$F$1003,K$3,Spending!$B$4:$B$1003,$A40))</f>
        <v/>
      </c>
      <c r="L40" s="37" t="str">
        <f>IF($A40="","",SUMIFS(Spending!$D$4:$D$1003,Spending!$F$4:$F$1003,L$3,Spending!$B$4:$B$1003,$A40))</f>
        <v/>
      </c>
      <c r="M40" s="37" t="str">
        <f>IF($A40="","",SUMIFS(Spending!$D$4:$D$1003,Spending!$F$4:$F$1003,M$3,Spending!$B$4:$B$1003,$A40))</f>
        <v/>
      </c>
      <c r="N40" s="37" t="str">
        <f>IF($A40="","",SUMIFS(Spending!$D$4:$D$1003,Spending!$F$4:$F$1003,N$3,Spending!$B$4:$B$1003,$A40))</f>
        <v/>
      </c>
      <c r="O40" s="37" t="str">
        <f t="shared" si="1"/>
        <v/>
      </c>
    </row>
    <row r="41" spans="1:15" x14ac:dyDescent="0.3">
      <c r="A41" s="21" t="str">
        <f>IF(Budget!A41="","",Budget!A41)</f>
        <v/>
      </c>
      <c r="B41" s="36" t="str">
        <f>IF($A41="","",Budget!B41&amp;"")</f>
        <v/>
      </c>
      <c r="C41" s="37" t="str">
        <f>IF($A41="","",SUMIFS(Spending!$D$4:$D$1003,Spending!$F$4:$F$1003,C$3,Spending!$B$4:$B$1003,$A41))</f>
        <v/>
      </c>
      <c r="D41" s="37" t="str">
        <f>IF($A41="","",SUMIFS(Spending!$D$4:$D$1003,Spending!$F$4:$F$1003,D$3,Spending!$B$4:$B$1003,$A41))</f>
        <v/>
      </c>
      <c r="E41" s="37" t="str">
        <f>IF($A41="","",SUMIFS(Spending!$D$4:$D$1003,Spending!$F$4:$F$1003,E$3,Spending!$B$4:$B$1003,$A41))</f>
        <v/>
      </c>
      <c r="F41" s="37" t="str">
        <f>IF($A41="","",SUMIFS(Spending!$D$4:$D$1003,Spending!$F$4:$F$1003,F$3,Spending!$B$4:$B$1003,$A41))</f>
        <v/>
      </c>
      <c r="G41" s="37" t="str">
        <f>IF($A41="","",SUMIFS(Spending!$D$4:$D$1003,Spending!$F$4:$F$1003,G$3,Spending!$B$4:$B$1003,$A41))</f>
        <v/>
      </c>
      <c r="H41" s="37" t="str">
        <f>IF($A41="","",SUMIFS(Spending!$D$4:$D$1003,Spending!$F$4:$F$1003,H$3,Spending!$B$4:$B$1003,$A41))</f>
        <v/>
      </c>
      <c r="I41" s="37" t="str">
        <f>IF($A41="","",SUMIFS(Spending!$D$4:$D$1003,Spending!$F$4:$F$1003,I$3,Spending!$B$4:$B$1003,$A41))</f>
        <v/>
      </c>
      <c r="J41" s="37" t="str">
        <f>IF($A41="","",SUMIFS(Spending!$D$4:$D$1003,Spending!$F$4:$F$1003,J$3,Spending!$B$4:$B$1003,$A41))</f>
        <v/>
      </c>
      <c r="K41" s="37" t="str">
        <f>IF($A41="","",SUMIFS(Spending!$D$4:$D$1003,Spending!$F$4:$F$1003,K$3,Spending!$B$4:$B$1003,$A41))</f>
        <v/>
      </c>
      <c r="L41" s="37" t="str">
        <f>IF($A41="","",SUMIFS(Spending!$D$4:$D$1003,Spending!$F$4:$F$1003,L$3,Spending!$B$4:$B$1003,$A41))</f>
        <v/>
      </c>
      <c r="M41" s="37" t="str">
        <f>IF($A41="","",SUMIFS(Spending!$D$4:$D$1003,Spending!$F$4:$F$1003,M$3,Spending!$B$4:$B$1003,$A41))</f>
        <v/>
      </c>
      <c r="N41" s="37" t="str">
        <f>IF($A41="","",SUMIFS(Spending!$D$4:$D$1003,Spending!$F$4:$F$1003,N$3,Spending!$B$4:$B$1003,$A41))</f>
        <v/>
      </c>
      <c r="O41" s="37" t="str">
        <f t="shared" si="1"/>
        <v/>
      </c>
    </row>
    <row r="42" spans="1:15" x14ac:dyDescent="0.3">
      <c r="A42" s="21" t="str">
        <f>IF(Budget!A42="","",Budget!A42)</f>
        <v/>
      </c>
      <c r="B42" s="36" t="str">
        <f>IF($A42="","",Budget!B42&amp;"")</f>
        <v/>
      </c>
      <c r="C42" s="37" t="str">
        <f>IF($A42="","",SUMIFS(Spending!$D$4:$D$1003,Spending!$F$4:$F$1003,C$3,Spending!$B$4:$B$1003,$A42))</f>
        <v/>
      </c>
      <c r="D42" s="37" t="str">
        <f>IF($A42="","",SUMIFS(Spending!$D$4:$D$1003,Spending!$F$4:$F$1003,D$3,Spending!$B$4:$B$1003,$A42))</f>
        <v/>
      </c>
      <c r="E42" s="37" t="str">
        <f>IF($A42="","",SUMIFS(Spending!$D$4:$D$1003,Spending!$F$4:$F$1003,E$3,Spending!$B$4:$B$1003,$A42))</f>
        <v/>
      </c>
      <c r="F42" s="37" t="str">
        <f>IF($A42="","",SUMIFS(Spending!$D$4:$D$1003,Spending!$F$4:$F$1003,F$3,Spending!$B$4:$B$1003,$A42))</f>
        <v/>
      </c>
      <c r="G42" s="37" t="str">
        <f>IF($A42="","",SUMIFS(Spending!$D$4:$D$1003,Spending!$F$4:$F$1003,G$3,Spending!$B$4:$B$1003,$A42))</f>
        <v/>
      </c>
      <c r="H42" s="37" t="str">
        <f>IF($A42="","",SUMIFS(Spending!$D$4:$D$1003,Spending!$F$4:$F$1003,H$3,Spending!$B$4:$B$1003,$A42))</f>
        <v/>
      </c>
      <c r="I42" s="37" t="str">
        <f>IF($A42="","",SUMIFS(Spending!$D$4:$D$1003,Spending!$F$4:$F$1003,I$3,Spending!$B$4:$B$1003,$A42))</f>
        <v/>
      </c>
      <c r="J42" s="37" t="str">
        <f>IF($A42="","",SUMIFS(Spending!$D$4:$D$1003,Spending!$F$4:$F$1003,J$3,Spending!$B$4:$B$1003,$A42))</f>
        <v/>
      </c>
      <c r="K42" s="37" t="str">
        <f>IF($A42="","",SUMIFS(Spending!$D$4:$D$1003,Spending!$F$4:$F$1003,K$3,Spending!$B$4:$B$1003,$A42))</f>
        <v/>
      </c>
      <c r="L42" s="37" t="str">
        <f>IF($A42="","",SUMIFS(Spending!$D$4:$D$1003,Spending!$F$4:$F$1003,L$3,Spending!$B$4:$B$1003,$A42))</f>
        <v/>
      </c>
      <c r="M42" s="37" t="str">
        <f>IF($A42="","",SUMIFS(Spending!$D$4:$D$1003,Spending!$F$4:$F$1003,M$3,Spending!$B$4:$B$1003,$A42))</f>
        <v/>
      </c>
      <c r="N42" s="37" t="str">
        <f>IF($A42="","",SUMIFS(Spending!$D$4:$D$1003,Spending!$F$4:$F$1003,N$3,Spending!$B$4:$B$1003,$A42))</f>
        <v/>
      </c>
      <c r="O42" s="37" t="str">
        <f t="shared" si="1"/>
        <v/>
      </c>
    </row>
    <row r="43" spans="1:15" x14ac:dyDescent="0.3">
      <c r="A43" s="21" t="str">
        <f>IF(Budget!A43="","",Budget!A43)</f>
        <v/>
      </c>
      <c r="B43" s="36" t="str">
        <f>IF($A43="","",Budget!B43&amp;"")</f>
        <v/>
      </c>
      <c r="C43" s="37" t="str">
        <f>IF($A43="","",SUMIFS(Spending!$D$4:$D$1003,Spending!$F$4:$F$1003,C$3,Spending!$B$4:$B$1003,$A43))</f>
        <v/>
      </c>
      <c r="D43" s="37" t="str">
        <f>IF($A43="","",SUMIFS(Spending!$D$4:$D$1003,Spending!$F$4:$F$1003,D$3,Spending!$B$4:$B$1003,$A43))</f>
        <v/>
      </c>
      <c r="E43" s="37" t="str">
        <f>IF($A43="","",SUMIFS(Spending!$D$4:$D$1003,Spending!$F$4:$F$1003,E$3,Spending!$B$4:$B$1003,$A43))</f>
        <v/>
      </c>
      <c r="F43" s="37" t="str">
        <f>IF($A43="","",SUMIFS(Spending!$D$4:$D$1003,Spending!$F$4:$F$1003,F$3,Spending!$B$4:$B$1003,$A43))</f>
        <v/>
      </c>
      <c r="G43" s="37" t="str">
        <f>IF($A43="","",SUMIFS(Spending!$D$4:$D$1003,Spending!$F$4:$F$1003,G$3,Spending!$B$4:$B$1003,$A43))</f>
        <v/>
      </c>
      <c r="H43" s="37" t="str">
        <f>IF($A43="","",SUMIFS(Spending!$D$4:$D$1003,Spending!$F$4:$F$1003,H$3,Spending!$B$4:$B$1003,$A43))</f>
        <v/>
      </c>
      <c r="I43" s="37" t="str">
        <f>IF($A43="","",SUMIFS(Spending!$D$4:$D$1003,Spending!$F$4:$F$1003,I$3,Spending!$B$4:$B$1003,$A43))</f>
        <v/>
      </c>
      <c r="J43" s="37" t="str">
        <f>IF($A43="","",SUMIFS(Spending!$D$4:$D$1003,Spending!$F$4:$F$1003,J$3,Spending!$B$4:$B$1003,$A43))</f>
        <v/>
      </c>
      <c r="K43" s="37" t="str">
        <f>IF($A43="","",SUMIFS(Spending!$D$4:$D$1003,Spending!$F$4:$F$1003,K$3,Spending!$B$4:$B$1003,$A43))</f>
        <v/>
      </c>
      <c r="L43" s="37" t="str">
        <f>IF($A43="","",SUMIFS(Spending!$D$4:$D$1003,Spending!$F$4:$F$1003,L$3,Spending!$B$4:$B$1003,$A43))</f>
        <v/>
      </c>
      <c r="M43" s="37" t="str">
        <f>IF($A43="","",SUMIFS(Spending!$D$4:$D$1003,Spending!$F$4:$F$1003,M$3,Spending!$B$4:$B$1003,$A43))</f>
        <v/>
      </c>
      <c r="N43" s="37" t="str">
        <f>IF($A43="","",SUMIFS(Spending!$D$4:$D$1003,Spending!$F$4:$F$1003,N$3,Spending!$B$4:$B$1003,$A43))</f>
        <v/>
      </c>
      <c r="O43" s="37" t="str">
        <f t="shared" si="1"/>
        <v/>
      </c>
    </row>
    <row r="44" spans="1:15" x14ac:dyDescent="0.3">
      <c r="A44" s="21" t="str">
        <f>IF(Budget!A44="","",Budget!A44)</f>
        <v/>
      </c>
      <c r="B44" s="36" t="str">
        <f>IF($A44="","",Budget!B44&amp;"")</f>
        <v/>
      </c>
      <c r="C44" s="37" t="str">
        <f>IF($A44="","",SUMIFS(Spending!$D$4:$D$1003,Spending!$F$4:$F$1003,C$3,Spending!$B$4:$B$1003,$A44))</f>
        <v/>
      </c>
      <c r="D44" s="37" t="str">
        <f>IF($A44="","",SUMIFS(Spending!$D$4:$D$1003,Spending!$F$4:$F$1003,D$3,Spending!$B$4:$B$1003,$A44))</f>
        <v/>
      </c>
      <c r="E44" s="37" t="str">
        <f>IF($A44="","",SUMIFS(Spending!$D$4:$D$1003,Spending!$F$4:$F$1003,E$3,Spending!$B$4:$B$1003,$A44))</f>
        <v/>
      </c>
      <c r="F44" s="37" t="str">
        <f>IF($A44="","",SUMIFS(Spending!$D$4:$D$1003,Spending!$F$4:$F$1003,F$3,Spending!$B$4:$B$1003,$A44))</f>
        <v/>
      </c>
      <c r="G44" s="37" t="str">
        <f>IF($A44="","",SUMIFS(Spending!$D$4:$D$1003,Spending!$F$4:$F$1003,G$3,Spending!$B$4:$B$1003,$A44))</f>
        <v/>
      </c>
      <c r="H44" s="37" t="str">
        <f>IF($A44="","",SUMIFS(Spending!$D$4:$D$1003,Spending!$F$4:$F$1003,H$3,Spending!$B$4:$B$1003,$A44))</f>
        <v/>
      </c>
      <c r="I44" s="37" t="str">
        <f>IF($A44="","",SUMIFS(Spending!$D$4:$D$1003,Spending!$F$4:$F$1003,I$3,Spending!$B$4:$B$1003,$A44))</f>
        <v/>
      </c>
      <c r="J44" s="37" t="str">
        <f>IF($A44="","",SUMIFS(Spending!$D$4:$D$1003,Spending!$F$4:$F$1003,J$3,Spending!$B$4:$B$1003,$A44))</f>
        <v/>
      </c>
      <c r="K44" s="37" t="str">
        <f>IF($A44="","",SUMIFS(Spending!$D$4:$D$1003,Spending!$F$4:$F$1003,K$3,Spending!$B$4:$B$1003,$A44))</f>
        <v/>
      </c>
      <c r="L44" s="37" t="str">
        <f>IF($A44="","",SUMIFS(Spending!$D$4:$D$1003,Spending!$F$4:$F$1003,L$3,Spending!$B$4:$B$1003,$A44))</f>
        <v/>
      </c>
      <c r="M44" s="37" t="str">
        <f>IF($A44="","",SUMIFS(Spending!$D$4:$D$1003,Spending!$F$4:$F$1003,M$3,Spending!$B$4:$B$1003,$A44))</f>
        <v/>
      </c>
      <c r="N44" s="37" t="str">
        <f>IF($A44="","",SUMIFS(Spending!$D$4:$D$1003,Spending!$F$4:$F$1003,N$3,Spending!$B$4:$B$1003,$A44))</f>
        <v/>
      </c>
      <c r="O44" s="37" t="str">
        <f t="shared" si="1"/>
        <v/>
      </c>
    </row>
    <row r="45" spans="1:15" x14ac:dyDescent="0.3">
      <c r="A45" s="21" t="str">
        <f>IF(Budget!A45="","",Budget!A45)</f>
        <v/>
      </c>
      <c r="B45" s="36" t="str">
        <f>IF($A45="","",Budget!B45&amp;"")</f>
        <v/>
      </c>
      <c r="C45" s="37" t="str">
        <f>IF($A45="","",SUMIFS(Spending!$D$4:$D$1003,Spending!$F$4:$F$1003,C$3,Spending!$B$4:$B$1003,$A45))</f>
        <v/>
      </c>
      <c r="D45" s="37" t="str">
        <f>IF($A45="","",SUMIFS(Spending!$D$4:$D$1003,Spending!$F$4:$F$1003,D$3,Spending!$B$4:$B$1003,$A45))</f>
        <v/>
      </c>
      <c r="E45" s="37" t="str">
        <f>IF($A45="","",SUMIFS(Spending!$D$4:$D$1003,Spending!$F$4:$F$1003,E$3,Spending!$B$4:$B$1003,$A45))</f>
        <v/>
      </c>
      <c r="F45" s="37" t="str">
        <f>IF($A45="","",SUMIFS(Spending!$D$4:$D$1003,Spending!$F$4:$F$1003,F$3,Spending!$B$4:$B$1003,$A45))</f>
        <v/>
      </c>
      <c r="G45" s="37" t="str">
        <f>IF($A45="","",SUMIFS(Spending!$D$4:$D$1003,Spending!$F$4:$F$1003,G$3,Spending!$B$4:$B$1003,$A45))</f>
        <v/>
      </c>
      <c r="H45" s="37" t="str">
        <f>IF($A45="","",SUMIFS(Spending!$D$4:$D$1003,Spending!$F$4:$F$1003,H$3,Spending!$B$4:$B$1003,$A45))</f>
        <v/>
      </c>
      <c r="I45" s="37" t="str">
        <f>IF($A45="","",SUMIFS(Spending!$D$4:$D$1003,Spending!$F$4:$F$1003,I$3,Spending!$B$4:$B$1003,$A45))</f>
        <v/>
      </c>
      <c r="J45" s="37" t="str">
        <f>IF($A45="","",SUMIFS(Spending!$D$4:$D$1003,Spending!$F$4:$F$1003,J$3,Spending!$B$4:$B$1003,$A45))</f>
        <v/>
      </c>
      <c r="K45" s="37" t="str">
        <f>IF($A45="","",SUMIFS(Spending!$D$4:$D$1003,Spending!$F$4:$F$1003,K$3,Spending!$B$4:$B$1003,$A45))</f>
        <v/>
      </c>
      <c r="L45" s="37" t="str">
        <f>IF($A45="","",SUMIFS(Spending!$D$4:$D$1003,Spending!$F$4:$F$1003,L$3,Spending!$B$4:$B$1003,$A45))</f>
        <v/>
      </c>
      <c r="M45" s="37" t="str">
        <f>IF($A45="","",SUMIFS(Spending!$D$4:$D$1003,Spending!$F$4:$F$1003,M$3,Spending!$B$4:$B$1003,$A45))</f>
        <v/>
      </c>
      <c r="N45" s="37" t="str">
        <f>IF($A45="","",SUMIFS(Spending!$D$4:$D$1003,Spending!$F$4:$F$1003,N$3,Spending!$B$4:$B$1003,$A45))</f>
        <v/>
      </c>
      <c r="O45" s="37" t="str">
        <f t="shared" si="1"/>
        <v/>
      </c>
    </row>
    <row r="46" spans="1:15" x14ac:dyDescent="0.3">
      <c r="A46" s="21" t="str">
        <f>IF(Budget!A46="","",Budget!A46)</f>
        <v/>
      </c>
      <c r="B46" s="36" t="str">
        <f>IF($A46="","",Budget!B46&amp;"")</f>
        <v/>
      </c>
      <c r="C46" s="37" t="str">
        <f>IF($A46="","",SUMIFS(Spending!$D$4:$D$1003,Spending!$F$4:$F$1003,C$3,Spending!$B$4:$B$1003,$A46))</f>
        <v/>
      </c>
      <c r="D46" s="37" t="str">
        <f>IF($A46="","",SUMIFS(Spending!$D$4:$D$1003,Spending!$F$4:$F$1003,D$3,Spending!$B$4:$B$1003,$A46))</f>
        <v/>
      </c>
      <c r="E46" s="37" t="str">
        <f>IF($A46="","",SUMIFS(Spending!$D$4:$D$1003,Spending!$F$4:$F$1003,E$3,Spending!$B$4:$B$1003,$A46))</f>
        <v/>
      </c>
      <c r="F46" s="37" t="str">
        <f>IF($A46="","",SUMIFS(Spending!$D$4:$D$1003,Spending!$F$4:$F$1003,F$3,Spending!$B$4:$B$1003,$A46))</f>
        <v/>
      </c>
      <c r="G46" s="37" t="str">
        <f>IF($A46="","",SUMIFS(Spending!$D$4:$D$1003,Spending!$F$4:$F$1003,G$3,Spending!$B$4:$B$1003,$A46))</f>
        <v/>
      </c>
      <c r="H46" s="37" t="str">
        <f>IF($A46="","",SUMIFS(Spending!$D$4:$D$1003,Spending!$F$4:$F$1003,H$3,Spending!$B$4:$B$1003,$A46))</f>
        <v/>
      </c>
      <c r="I46" s="37" t="str">
        <f>IF($A46="","",SUMIFS(Spending!$D$4:$D$1003,Spending!$F$4:$F$1003,I$3,Spending!$B$4:$B$1003,$A46))</f>
        <v/>
      </c>
      <c r="J46" s="37" t="str">
        <f>IF($A46="","",SUMIFS(Spending!$D$4:$D$1003,Spending!$F$4:$F$1003,J$3,Spending!$B$4:$B$1003,$A46))</f>
        <v/>
      </c>
      <c r="K46" s="37" t="str">
        <f>IF($A46="","",SUMIFS(Spending!$D$4:$D$1003,Spending!$F$4:$F$1003,K$3,Spending!$B$4:$B$1003,$A46))</f>
        <v/>
      </c>
      <c r="L46" s="37" t="str">
        <f>IF($A46="","",SUMIFS(Spending!$D$4:$D$1003,Spending!$F$4:$F$1003,L$3,Spending!$B$4:$B$1003,$A46))</f>
        <v/>
      </c>
      <c r="M46" s="37" t="str">
        <f>IF($A46="","",SUMIFS(Spending!$D$4:$D$1003,Spending!$F$4:$F$1003,M$3,Spending!$B$4:$B$1003,$A46))</f>
        <v/>
      </c>
      <c r="N46" s="37" t="str">
        <f>IF($A46="","",SUMIFS(Spending!$D$4:$D$1003,Spending!$F$4:$F$1003,N$3,Spending!$B$4:$B$1003,$A46))</f>
        <v/>
      </c>
      <c r="O46" s="37" t="str">
        <f t="shared" si="1"/>
        <v/>
      </c>
    </row>
    <row r="47" spans="1:15" x14ac:dyDescent="0.3">
      <c r="A47" s="21" t="str">
        <f>IF(Budget!A47="","",Budget!A47)</f>
        <v/>
      </c>
      <c r="B47" s="36" t="str">
        <f>IF($A47="","",Budget!B47&amp;"")</f>
        <v/>
      </c>
      <c r="C47" s="37" t="str">
        <f>IF($A47="","",SUMIFS(Spending!$D$4:$D$1003,Spending!$F$4:$F$1003,C$3,Spending!$B$4:$B$1003,$A47))</f>
        <v/>
      </c>
      <c r="D47" s="37" t="str">
        <f>IF($A47="","",SUMIFS(Spending!$D$4:$D$1003,Spending!$F$4:$F$1003,D$3,Spending!$B$4:$B$1003,$A47))</f>
        <v/>
      </c>
      <c r="E47" s="37" t="str">
        <f>IF($A47="","",SUMIFS(Spending!$D$4:$D$1003,Spending!$F$4:$F$1003,E$3,Spending!$B$4:$B$1003,$A47))</f>
        <v/>
      </c>
      <c r="F47" s="37" t="str">
        <f>IF($A47="","",SUMIFS(Spending!$D$4:$D$1003,Spending!$F$4:$F$1003,F$3,Spending!$B$4:$B$1003,$A47))</f>
        <v/>
      </c>
      <c r="G47" s="37" t="str">
        <f>IF($A47="","",SUMIFS(Spending!$D$4:$D$1003,Spending!$F$4:$F$1003,G$3,Spending!$B$4:$B$1003,$A47))</f>
        <v/>
      </c>
      <c r="H47" s="37" t="str">
        <f>IF($A47="","",SUMIFS(Spending!$D$4:$D$1003,Spending!$F$4:$F$1003,H$3,Spending!$B$4:$B$1003,$A47))</f>
        <v/>
      </c>
      <c r="I47" s="37" t="str">
        <f>IF($A47="","",SUMIFS(Spending!$D$4:$D$1003,Spending!$F$4:$F$1003,I$3,Spending!$B$4:$B$1003,$A47))</f>
        <v/>
      </c>
      <c r="J47" s="37" t="str">
        <f>IF($A47="","",SUMIFS(Spending!$D$4:$D$1003,Spending!$F$4:$F$1003,J$3,Spending!$B$4:$B$1003,$A47))</f>
        <v/>
      </c>
      <c r="K47" s="37" t="str">
        <f>IF($A47="","",SUMIFS(Spending!$D$4:$D$1003,Spending!$F$4:$F$1003,K$3,Spending!$B$4:$B$1003,$A47))</f>
        <v/>
      </c>
      <c r="L47" s="37" t="str">
        <f>IF($A47="","",SUMIFS(Spending!$D$4:$D$1003,Spending!$F$4:$F$1003,L$3,Spending!$B$4:$B$1003,$A47))</f>
        <v/>
      </c>
      <c r="M47" s="37" t="str">
        <f>IF($A47="","",SUMIFS(Spending!$D$4:$D$1003,Spending!$F$4:$F$1003,M$3,Spending!$B$4:$B$1003,$A47))</f>
        <v/>
      </c>
      <c r="N47" s="37" t="str">
        <f>IF($A47="","",SUMIFS(Spending!$D$4:$D$1003,Spending!$F$4:$F$1003,N$3,Spending!$B$4:$B$1003,$A47))</f>
        <v/>
      </c>
      <c r="O47" s="37" t="str">
        <f t="shared" si="1"/>
        <v/>
      </c>
    </row>
    <row r="48" spans="1:15" x14ac:dyDescent="0.3">
      <c r="A48" s="21" t="str">
        <f>IF(Budget!A48="","",Budget!A48)</f>
        <v/>
      </c>
      <c r="B48" s="36" t="str">
        <f>IF($A48="","",Budget!B48&amp;"")</f>
        <v/>
      </c>
      <c r="C48" s="37" t="str">
        <f>IF($A48="","",SUMIFS(Spending!$D$4:$D$1003,Spending!$F$4:$F$1003,C$3,Spending!$B$4:$B$1003,$A48))</f>
        <v/>
      </c>
      <c r="D48" s="37" t="str">
        <f>IF($A48="","",SUMIFS(Spending!$D$4:$D$1003,Spending!$F$4:$F$1003,D$3,Spending!$B$4:$B$1003,$A48))</f>
        <v/>
      </c>
      <c r="E48" s="37" t="str">
        <f>IF($A48="","",SUMIFS(Spending!$D$4:$D$1003,Spending!$F$4:$F$1003,E$3,Spending!$B$4:$B$1003,$A48))</f>
        <v/>
      </c>
      <c r="F48" s="37" t="str">
        <f>IF($A48="","",SUMIFS(Spending!$D$4:$D$1003,Spending!$F$4:$F$1003,F$3,Spending!$B$4:$B$1003,$A48))</f>
        <v/>
      </c>
      <c r="G48" s="37" t="str">
        <f>IF($A48="","",SUMIFS(Spending!$D$4:$D$1003,Spending!$F$4:$F$1003,G$3,Spending!$B$4:$B$1003,$A48))</f>
        <v/>
      </c>
      <c r="H48" s="37" t="str">
        <f>IF($A48="","",SUMIFS(Spending!$D$4:$D$1003,Spending!$F$4:$F$1003,H$3,Spending!$B$4:$B$1003,$A48))</f>
        <v/>
      </c>
      <c r="I48" s="37" t="str">
        <f>IF($A48="","",SUMIFS(Spending!$D$4:$D$1003,Spending!$F$4:$F$1003,I$3,Spending!$B$4:$B$1003,$A48))</f>
        <v/>
      </c>
      <c r="J48" s="37" t="str">
        <f>IF($A48="","",SUMIFS(Spending!$D$4:$D$1003,Spending!$F$4:$F$1003,J$3,Spending!$B$4:$B$1003,$A48))</f>
        <v/>
      </c>
      <c r="K48" s="37" t="str">
        <f>IF($A48="","",SUMIFS(Spending!$D$4:$D$1003,Spending!$F$4:$F$1003,K$3,Spending!$B$4:$B$1003,$A48))</f>
        <v/>
      </c>
      <c r="L48" s="37" t="str">
        <f>IF($A48="","",SUMIFS(Spending!$D$4:$D$1003,Spending!$F$4:$F$1003,L$3,Spending!$B$4:$B$1003,$A48))</f>
        <v/>
      </c>
      <c r="M48" s="37" t="str">
        <f>IF($A48="","",SUMIFS(Spending!$D$4:$D$1003,Spending!$F$4:$F$1003,M$3,Spending!$B$4:$B$1003,$A48))</f>
        <v/>
      </c>
      <c r="N48" s="37" t="str">
        <f>IF($A48="","",SUMIFS(Spending!$D$4:$D$1003,Spending!$F$4:$F$1003,N$3,Spending!$B$4:$B$1003,$A48))</f>
        <v/>
      </c>
      <c r="O48" s="37" t="str">
        <f t="shared" si="1"/>
        <v/>
      </c>
    </row>
    <row r="49" spans="1:15" x14ac:dyDescent="0.3">
      <c r="A49" s="21" t="str">
        <f>IF(Budget!A49="","",Budget!A49)</f>
        <v/>
      </c>
      <c r="B49" s="36" t="str">
        <f>IF($A49="","",Budget!B49&amp;"")</f>
        <v/>
      </c>
      <c r="C49" s="37" t="str">
        <f>IF($A49="","",SUMIFS(Spending!$D$4:$D$1003,Spending!$F$4:$F$1003,C$3,Spending!$B$4:$B$1003,$A49))</f>
        <v/>
      </c>
      <c r="D49" s="37" t="str">
        <f>IF($A49="","",SUMIFS(Spending!$D$4:$D$1003,Spending!$F$4:$F$1003,D$3,Spending!$B$4:$B$1003,$A49))</f>
        <v/>
      </c>
      <c r="E49" s="37" t="str">
        <f>IF($A49="","",SUMIFS(Spending!$D$4:$D$1003,Spending!$F$4:$F$1003,E$3,Spending!$B$4:$B$1003,$A49))</f>
        <v/>
      </c>
      <c r="F49" s="37" t="str">
        <f>IF($A49="","",SUMIFS(Spending!$D$4:$D$1003,Spending!$F$4:$F$1003,F$3,Spending!$B$4:$B$1003,$A49))</f>
        <v/>
      </c>
      <c r="G49" s="37" t="str">
        <f>IF($A49="","",SUMIFS(Spending!$D$4:$D$1003,Spending!$F$4:$F$1003,G$3,Spending!$B$4:$B$1003,$A49))</f>
        <v/>
      </c>
      <c r="H49" s="37" t="str">
        <f>IF($A49="","",SUMIFS(Spending!$D$4:$D$1003,Spending!$F$4:$F$1003,H$3,Spending!$B$4:$B$1003,$A49))</f>
        <v/>
      </c>
      <c r="I49" s="37" t="str">
        <f>IF($A49="","",SUMIFS(Spending!$D$4:$D$1003,Spending!$F$4:$F$1003,I$3,Spending!$B$4:$B$1003,$A49))</f>
        <v/>
      </c>
      <c r="J49" s="37" t="str">
        <f>IF($A49="","",SUMIFS(Spending!$D$4:$D$1003,Spending!$F$4:$F$1003,J$3,Spending!$B$4:$B$1003,$A49))</f>
        <v/>
      </c>
      <c r="K49" s="37" t="str">
        <f>IF($A49="","",SUMIFS(Spending!$D$4:$D$1003,Spending!$F$4:$F$1003,K$3,Spending!$B$4:$B$1003,$A49))</f>
        <v/>
      </c>
      <c r="L49" s="37" t="str">
        <f>IF($A49="","",SUMIFS(Spending!$D$4:$D$1003,Spending!$F$4:$F$1003,L$3,Spending!$B$4:$B$1003,$A49))</f>
        <v/>
      </c>
      <c r="M49" s="37" t="str">
        <f>IF($A49="","",SUMIFS(Spending!$D$4:$D$1003,Spending!$F$4:$F$1003,M$3,Spending!$B$4:$B$1003,$A49))</f>
        <v/>
      </c>
      <c r="N49" s="37" t="str">
        <f>IF($A49="","",SUMIFS(Spending!$D$4:$D$1003,Spending!$F$4:$F$1003,N$3,Spending!$B$4:$B$1003,$A49))</f>
        <v/>
      </c>
      <c r="O49" s="37" t="str">
        <f t="shared" si="1"/>
        <v/>
      </c>
    </row>
    <row r="50" spans="1:15" x14ac:dyDescent="0.3">
      <c r="A50" s="21" t="str">
        <f>IF(Budget!A50="","",Budget!A50)</f>
        <v/>
      </c>
      <c r="B50" s="36" t="str">
        <f>IF($A50="","",Budget!B50&amp;"")</f>
        <v/>
      </c>
      <c r="C50" s="37" t="str">
        <f>IF($A50="","",SUMIFS(Spending!$D$4:$D$1003,Spending!$F$4:$F$1003,C$3,Spending!$B$4:$B$1003,$A50))</f>
        <v/>
      </c>
      <c r="D50" s="37" t="str">
        <f>IF($A50="","",SUMIFS(Spending!$D$4:$D$1003,Spending!$F$4:$F$1003,D$3,Spending!$B$4:$B$1003,$A50))</f>
        <v/>
      </c>
      <c r="E50" s="37" t="str">
        <f>IF($A50="","",SUMIFS(Spending!$D$4:$D$1003,Spending!$F$4:$F$1003,E$3,Spending!$B$4:$B$1003,$A50))</f>
        <v/>
      </c>
      <c r="F50" s="37" t="str">
        <f>IF($A50="","",SUMIFS(Spending!$D$4:$D$1003,Spending!$F$4:$F$1003,F$3,Spending!$B$4:$B$1003,$A50))</f>
        <v/>
      </c>
      <c r="G50" s="37" t="str">
        <f>IF($A50="","",SUMIFS(Spending!$D$4:$D$1003,Spending!$F$4:$F$1003,G$3,Spending!$B$4:$B$1003,$A50))</f>
        <v/>
      </c>
      <c r="H50" s="37" t="str">
        <f>IF($A50="","",SUMIFS(Spending!$D$4:$D$1003,Spending!$F$4:$F$1003,H$3,Spending!$B$4:$B$1003,$A50))</f>
        <v/>
      </c>
      <c r="I50" s="37" t="str">
        <f>IF($A50="","",SUMIFS(Spending!$D$4:$D$1003,Spending!$F$4:$F$1003,I$3,Spending!$B$4:$B$1003,$A50))</f>
        <v/>
      </c>
      <c r="J50" s="37" t="str">
        <f>IF($A50="","",SUMIFS(Spending!$D$4:$D$1003,Spending!$F$4:$F$1003,J$3,Spending!$B$4:$B$1003,$A50))</f>
        <v/>
      </c>
      <c r="K50" s="37" t="str">
        <f>IF($A50="","",SUMIFS(Spending!$D$4:$D$1003,Spending!$F$4:$F$1003,K$3,Spending!$B$4:$B$1003,$A50))</f>
        <v/>
      </c>
      <c r="L50" s="37" t="str">
        <f>IF($A50="","",SUMIFS(Spending!$D$4:$D$1003,Spending!$F$4:$F$1003,L$3,Spending!$B$4:$B$1003,$A50))</f>
        <v/>
      </c>
      <c r="M50" s="37" t="str">
        <f>IF($A50="","",SUMIFS(Spending!$D$4:$D$1003,Spending!$F$4:$F$1003,M$3,Spending!$B$4:$B$1003,$A50))</f>
        <v/>
      </c>
      <c r="N50" s="37" t="str">
        <f>IF($A50="","",SUMIFS(Spending!$D$4:$D$1003,Spending!$F$4:$F$1003,N$3,Spending!$B$4:$B$1003,$A50))</f>
        <v/>
      </c>
      <c r="O50" s="37" t="str">
        <f t="shared" si="1"/>
        <v/>
      </c>
    </row>
    <row r="51" spans="1:15" x14ac:dyDescent="0.3">
      <c r="A51" s="21" t="str">
        <f>IF(Budget!A51="","",Budget!A51)</f>
        <v/>
      </c>
      <c r="B51" s="36" t="str">
        <f>IF($A51="","",Budget!B51&amp;"")</f>
        <v/>
      </c>
      <c r="C51" s="37" t="str">
        <f>IF($A51="","",SUMIFS(Spending!$D$4:$D$1003,Spending!$F$4:$F$1003,C$3,Spending!$B$4:$B$1003,$A51))</f>
        <v/>
      </c>
      <c r="D51" s="37" t="str">
        <f>IF($A51="","",SUMIFS(Spending!$D$4:$D$1003,Spending!$F$4:$F$1003,D$3,Spending!$B$4:$B$1003,$A51))</f>
        <v/>
      </c>
      <c r="E51" s="37" t="str">
        <f>IF($A51="","",SUMIFS(Spending!$D$4:$D$1003,Spending!$F$4:$F$1003,E$3,Spending!$B$4:$B$1003,$A51))</f>
        <v/>
      </c>
      <c r="F51" s="37" t="str">
        <f>IF($A51="","",SUMIFS(Spending!$D$4:$D$1003,Spending!$F$4:$F$1003,F$3,Spending!$B$4:$B$1003,$A51))</f>
        <v/>
      </c>
      <c r="G51" s="37" t="str">
        <f>IF($A51="","",SUMIFS(Spending!$D$4:$D$1003,Spending!$F$4:$F$1003,G$3,Spending!$B$4:$B$1003,$A51))</f>
        <v/>
      </c>
      <c r="H51" s="37" t="str">
        <f>IF($A51="","",SUMIFS(Spending!$D$4:$D$1003,Spending!$F$4:$F$1003,H$3,Spending!$B$4:$B$1003,$A51))</f>
        <v/>
      </c>
      <c r="I51" s="37" t="str">
        <f>IF($A51="","",SUMIFS(Spending!$D$4:$D$1003,Spending!$F$4:$F$1003,I$3,Spending!$B$4:$B$1003,$A51))</f>
        <v/>
      </c>
      <c r="J51" s="37" t="str">
        <f>IF($A51="","",SUMIFS(Spending!$D$4:$D$1003,Spending!$F$4:$F$1003,J$3,Spending!$B$4:$B$1003,$A51))</f>
        <v/>
      </c>
      <c r="K51" s="37" t="str">
        <f>IF($A51="","",SUMIFS(Spending!$D$4:$D$1003,Spending!$F$4:$F$1003,K$3,Spending!$B$4:$B$1003,$A51))</f>
        <v/>
      </c>
      <c r="L51" s="37" t="str">
        <f>IF($A51="","",SUMIFS(Spending!$D$4:$D$1003,Spending!$F$4:$F$1003,L$3,Spending!$B$4:$B$1003,$A51))</f>
        <v/>
      </c>
      <c r="M51" s="37" t="str">
        <f>IF($A51="","",SUMIFS(Spending!$D$4:$D$1003,Spending!$F$4:$F$1003,M$3,Spending!$B$4:$B$1003,$A51))</f>
        <v/>
      </c>
      <c r="N51" s="37" t="str">
        <f>IF($A51="","",SUMIFS(Spending!$D$4:$D$1003,Spending!$F$4:$F$1003,N$3,Spending!$B$4:$B$1003,$A51))</f>
        <v/>
      </c>
      <c r="O51" s="37" t="str">
        <f t="shared" si="1"/>
        <v/>
      </c>
    </row>
    <row r="52" spans="1:15" x14ac:dyDescent="0.3">
      <c r="A52" s="21" t="str">
        <f>IF(Budget!A52="","",Budget!A52)</f>
        <v/>
      </c>
      <c r="B52" s="36" t="str">
        <f>IF($A52="","",Budget!B52&amp;"")</f>
        <v/>
      </c>
      <c r="C52" s="37" t="str">
        <f>IF($A52="","",SUMIFS(Spending!$D$4:$D$1003,Spending!$F$4:$F$1003,C$3,Spending!$B$4:$B$1003,$A52))</f>
        <v/>
      </c>
      <c r="D52" s="37" t="str">
        <f>IF($A52="","",SUMIFS(Spending!$D$4:$D$1003,Spending!$F$4:$F$1003,D$3,Spending!$B$4:$B$1003,$A52))</f>
        <v/>
      </c>
      <c r="E52" s="37" t="str">
        <f>IF($A52="","",SUMIFS(Spending!$D$4:$D$1003,Spending!$F$4:$F$1003,E$3,Spending!$B$4:$B$1003,$A52))</f>
        <v/>
      </c>
      <c r="F52" s="37" t="str">
        <f>IF($A52="","",SUMIFS(Spending!$D$4:$D$1003,Spending!$F$4:$F$1003,F$3,Spending!$B$4:$B$1003,$A52))</f>
        <v/>
      </c>
      <c r="G52" s="37" t="str">
        <f>IF($A52="","",SUMIFS(Spending!$D$4:$D$1003,Spending!$F$4:$F$1003,G$3,Spending!$B$4:$B$1003,$A52))</f>
        <v/>
      </c>
      <c r="H52" s="37" t="str">
        <f>IF($A52="","",SUMIFS(Spending!$D$4:$D$1003,Spending!$F$4:$F$1003,H$3,Spending!$B$4:$B$1003,$A52))</f>
        <v/>
      </c>
      <c r="I52" s="37" t="str">
        <f>IF($A52="","",SUMIFS(Spending!$D$4:$D$1003,Spending!$F$4:$F$1003,I$3,Spending!$B$4:$B$1003,$A52))</f>
        <v/>
      </c>
      <c r="J52" s="37" t="str">
        <f>IF($A52="","",SUMIFS(Spending!$D$4:$D$1003,Spending!$F$4:$F$1003,J$3,Spending!$B$4:$B$1003,$A52))</f>
        <v/>
      </c>
      <c r="K52" s="37" t="str">
        <f>IF($A52="","",SUMIFS(Spending!$D$4:$D$1003,Spending!$F$4:$F$1003,K$3,Spending!$B$4:$B$1003,$A52))</f>
        <v/>
      </c>
      <c r="L52" s="37" t="str">
        <f>IF($A52="","",SUMIFS(Spending!$D$4:$D$1003,Spending!$F$4:$F$1003,L$3,Spending!$B$4:$B$1003,$A52))</f>
        <v/>
      </c>
      <c r="M52" s="37" t="str">
        <f>IF($A52="","",SUMIFS(Spending!$D$4:$D$1003,Spending!$F$4:$F$1003,M$3,Spending!$B$4:$B$1003,$A52))</f>
        <v/>
      </c>
      <c r="N52" s="37" t="str">
        <f>IF($A52="","",SUMIFS(Spending!$D$4:$D$1003,Spending!$F$4:$F$1003,N$3,Spending!$B$4:$B$1003,$A52))</f>
        <v/>
      </c>
      <c r="O52" s="37" t="str">
        <f t="shared" si="1"/>
        <v/>
      </c>
    </row>
    <row r="53" spans="1:15" x14ac:dyDescent="0.3">
      <c r="A53" s="21" t="str">
        <f>IF(Budget!A53="","",Budget!A53)</f>
        <v/>
      </c>
      <c r="B53" s="36" t="str">
        <f>IF($A53="","",Budget!B53&amp;"")</f>
        <v/>
      </c>
      <c r="C53" s="37" t="str">
        <f>IF($A53="","",SUMIFS(Spending!$D$4:$D$1003,Spending!$F$4:$F$1003,C$3,Spending!$B$4:$B$1003,$A53))</f>
        <v/>
      </c>
      <c r="D53" s="37" t="str">
        <f>IF($A53="","",SUMIFS(Spending!$D$4:$D$1003,Spending!$F$4:$F$1003,D$3,Spending!$B$4:$B$1003,$A53))</f>
        <v/>
      </c>
      <c r="E53" s="37" t="str">
        <f>IF($A53="","",SUMIFS(Spending!$D$4:$D$1003,Spending!$F$4:$F$1003,E$3,Spending!$B$4:$B$1003,$A53))</f>
        <v/>
      </c>
      <c r="F53" s="37" t="str">
        <f>IF($A53="","",SUMIFS(Spending!$D$4:$D$1003,Spending!$F$4:$F$1003,F$3,Spending!$B$4:$B$1003,$A53))</f>
        <v/>
      </c>
      <c r="G53" s="37" t="str">
        <f>IF($A53="","",SUMIFS(Spending!$D$4:$D$1003,Spending!$F$4:$F$1003,G$3,Spending!$B$4:$B$1003,$A53))</f>
        <v/>
      </c>
      <c r="H53" s="37" t="str">
        <f>IF($A53="","",SUMIFS(Spending!$D$4:$D$1003,Spending!$F$4:$F$1003,H$3,Spending!$B$4:$B$1003,$A53))</f>
        <v/>
      </c>
      <c r="I53" s="37" t="str">
        <f>IF($A53="","",SUMIFS(Spending!$D$4:$D$1003,Spending!$F$4:$F$1003,I$3,Spending!$B$4:$B$1003,$A53))</f>
        <v/>
      </c>
      <c r="J53" s="37" t="str">
        <f>IF($A53="","",SUMIFS(Spending!$D$4:$D$1003,Spending!$F$4:$F$1003,J$3,Spending!$B$4:$B$1003,$A53))</f>
        <v/>
      </c>
      <c r="K53" s="37" t="str">
        <f>IF($A53="","",SUMIFS(Spending!$D$4:$D$1003,Spending!$F$4:$F$1003,K$3,Spending!$B$4:$B$1003,$A53))</f>
        <v/>
      </c>
      <c r="L53" s="37" t="str">
        <f>IF($A53="","",SUMIFS(Spending!$D$4:$D$1003,Spending!$F$4:$F$1003,L$3,Spending!$B$4:$B$1003,$A53))</f>
        <v/>
      </c>
      <c r="M53" s="37" t="str">
        <f>IF($A53="","",SUMIFS(Spending!$D$4:$D$1003,Spending!$F$4:$F$1003,M$3,Spending!$B$4:$B$1003,$A53))</f>
        <v/>
      </c>
      <c r="N53" s="37" t="str">
        <f>IF($A53="","",SUMIFS(Spending!$D$4:$D$1003,Spending!$F$4:$F$1003,N$3,Spending!$B$4:$B$1003,$A53))</f>
        <v/>
      </c>
      <c r="O53" s="37" t="str">
        <f t="shared" si="1"/>
        <v/>
      </c>
    </row>
    <row r="54" spans="1:15" x14ac:dyDescent="0.3">
      <c r="A54" s="21" t="s">
        <v>108</v>
      </c>
      <c r="C54" s="37">
        <f>SUMIFS(Spending!$D$4:$D$1003,Spending!$F$4:$F$1003,C$3,Spending!$G$4:$G$1003,"Unplanned")</f>
        <v>0</v>
      </c>
      <c r="D54" s="37">
        <f>SUMIFS(Spending!$D$4:$D$1003,Spending!$F$4:$F$1003,D$3,Spending!$G$4:$G$1003,"Unplanned")</f>
        <v>0</v>
      </c>
      <c r="E54" s="37">
        <f>SUMIFS(Spending!$D$4:$D$1003,Spending!$F$4:$F$1003,E$3,Spending!$G$4:$G$1003,"Unplanned")</f>
        <v>0</v>
      </c>
      <c r="F54" s="37">
        <f>SUMIFS(Spending!$D$4:$D$1003,Spending!$F$4:$F$1003,F$3,Spending!$G$4:$G$1003,"Unplanned")</f>
        <v>0</v>
      </c>
      <c r="G54" s="37">
        <f>SUMIFS(Spending!$D$4:$D$1003,Spending!$F$4:$F$1003,G$3,Spending!$G$4:$G$1003,"Unplanned")</f>
        <v>0</v>
      </c>
      <c r="H54" s="37">
        <f>SUMIFS(Spending!$D$4:$D$1003,Spending!$F$4:$F$1003,H$3,Spending!$G$4:$G$1003,"Unplanned")</f>
        <v>0</v>
      </c>
      <c r="I54" s="37">
        <f>SUMIFS(Spending!$D$4:$D$1003,Spending!$F$4:$F$1003,I$3,Spending!$G$4:$G$1003,"Unplanned")</f>
        <v>0</v>
      </c>
      <c r="J54" s="37">
        <f>SUMIFS(Spending!$D$4:$D$1003,Spending!$F$4:$F$1003,J$3,Spending!$G$4:$G$1003,"Unplanned")</f>
        <v>0</v>
      </c>
      <c r="K54" s="37">
        <f>SUMIFS(Spending!$D$4:$D$1003,Spending!$F$4:$F$1003,K$3,Spending!$G$4:$G$1003,"Unplanned")</f>
        <v>0</v>
      </c>
      <c r="L54" s="37">
        <f>SUMIFS(Spending!$D$4:$D$1003,Spending!$F$4:$F$1003,L$3,Spending!$G$4:$G$1003,"Unplanned")</f>
        <v>4200</v>
      </c>
      <c r="M54" s="37">
        <f>SUMIFS(Spending!$D$4:$D$1003,Spending!$F$4:$F$1003,M$3,Spending!$G$4:$G$1003,"Unplanned")</f>
        <v>4200</v>
      </c>
      <c r="N54" s="37">
        <f>SUMIFS(Spending!$D$4:$D$1003,Spending!$F$4:$F$1003,N$3,Spending!$G$4:$G$1003,"Unplanned")</f>
        <v>0</v>
      </c>
      <c r="O54" s="37">
        <f>SUM(C54:N54)</f>
        <v>8400</v>
      </c>
    </row>
    <row r="56" spans="1:15" x14ac:dyDescent="0.3">
      <c r="A56" s="19" t="s">
        <v>117</v>
      </c>
      <c r="C56" s="38">
        <f>SUMIFS(Spending!$D$4:$D$1003,Spending!$F$4:$F$1003,C$3,Spending!$G$4:$G$1003,"&lt;&gt;Savings")</f>
        <v>0</v>
      </c>
      <c r="D56" s="38">
        <f>SUMIFS(Spending!$D$4:$D$1003,Spending!$F$4:$F$1003,D$3,Spending!$G$4:$G$1003,"&lt;&gt;Savings")</f>
        <v>0</v>
      </c>
      <c r="E56" s="38">
        <f>SUMIFS(Spending!$D$4:$D$1003,Spending!$F$4:$F$1003,E$3,Spending!$G$4:$G$1003,"&lt;&gt;Savings")</f>
        <v>0</v>
      </c>
      <c r="F56" s="38">
        <f>SUMIFS(Spending!$D$4:$D$1003,Spending!$F$4:$F$1003,F$3,Spending!$G$4:$G$1003,"&lt;&gt;Savings")</f>
        <v>0</v>
      </c>
      <c r="G56" s="38">
        <f>SUMIFS(Spending!$D$4:$D$1003,Spending!$F$4:$F$1003,G$3,Spending!$G$4:$G$1003,"&lt;&gt;Savings")</f>
        <v>0</v>
      </c>
      <c r="H56" s="38">
        <f>SUMIFS(Spending!$D$4:$D$1003,Spending!$F$4:$F$1003,H$3,Spending!$G$4:$G$1003,"&lt;&gt;Savings")</f>
        <v>0</v>
      </c>
      <c r="I56" s="38">
        <f>SUMIFS(Spending!$D$4:$D$1003,Spending!$F$4:$F$1003,I$3,Spending!$G$4:$G$1003,"&lt;&gt;Savings")</f>
        <v>0</v>
      </c>
      <c r="J56" s="38">
        <f>SUMIFS(Spending!$D$4:$D$1003,Spending!$F$4:$F$1003,J$3,Spending!$G$4:$G$1003,"&lt;&gt;Savings")</f>
        <v>0</v>
      </c>
      <c r="K56" s="38">
        <f>SUMIFS(Spending!$D$4:$D$1003,Spending!$F$4:$F$1003,K$3,Spending!$G$4:$G$1003,"&lt;&gt;Savings")</f>
        <v>0</v>
      </c>
      <c r="L56" s="38">
        <f>SUMIFS(Spending!$D$4:$D$1003,Spending!$F$4:$F$1003,L$3,Spending!$G$4:$G$1003,"&lt;&gt;Savings")</f>
        <v>64577</v>
      </c>
      <c r="M56" s="38">
        <f>SUMIFS(Spending!$D$4:$D$1003,Spending!$F$4:$F$1003,M$3,Spending!$G$4:$G$1003,"&lt;&gt;Savings")</f>
        <v>64577</v>
      </c>
      <c r="N56" s="38">
        <f>SUMIFS(Spending!$D$4:$D$1003,Spending!$F$4:$F$1003,N$3,Spending!$G$4:$G$1003,"&lt;&gt;Savings")</f>
        <v>0</v>
      </c>
      <c r="O56" s="38">
        <f>SUM(C56:N56)</f>
        <v>129154</v>
      </c>
    </row>
    <row r="57" spans="1:15" x14ac:dyDescent="0.3">
      <c r="A57" s="19" t="s">
        <v>107</v>
      </c>
      <c r="C57" s="38">
        <f>SUMIFS(Spending!$D$4:$D$1003,Spending!$F$4:$F$1003,C$3,Spending!$G$4:$G$1003,"Savings")</f>
        <v>0</v>
      </c>
      <c r="D57" s="38">
        <f>SUMIFS(Spending!$D$4:$D$1003,Spending!$F$4:$F$1003,D$3,Spending!$G$4:$G$1003,"Savings")</f>
        <v>0</v>
      </c>
      <c r="E57" s="38">
        <f>SUMIFS(Spending!$D$4:$D$1003,Spending!$F$4:$F$1003,E$3,Spending!$G$4:$G$1003,"Savings")</f>
        <v>0</v>
      </c>
      <c r="F57" s="38">
        <f>SUMIFS(Spending!$D$4:$D$1003,Spending!$F$4:$F$1003,F$3,Spending!$G$4:$G$1003,"Savings")</f>
        <v>0</v>
      </c>
      <c r="G57" s="38">
        <f>SUMIFS(Spending!$D$4:$D$1003,Spending!$F$4:$F$1003,G$3,Spending!$G$4:$G$1003,"Savings")</f>
        <v>0</v>
      </c>
      <c r="H57" s="38">
        <f>SUMIFS(Spending!$D$4:$D$1003,Spending!$F$4:$F$1003,H$3,Spending!$G$4:$G$1003,"Savings")</f>
        <v>0</v>
      </c>
      <c r="I57" s="38">
        <f>SUMIFS(Spending!$D$4:$D$1003,Spending!$F$4:$F$1003,I$3,Spending!$G$4:$G$1003,"Savings")</f>
        <v>0</v>
      </c>
      <c r="J57" s="38">
        <f>SUMIFS(Spending!$D$4:$D$1003,Spending!$F$4:$F$1003,J$3,Spending!$G$4:$G$1003,"Savings")</f>
        <v>0</v>
      </c>
      <c r="K57" s="38">
        <f>SUMIFS(Spending!$D$4:$D$1003,Spending!$F$4:$F$1003,K$3,Spending!$G$4:$G$1003,"Savings")</f>
        <v>0</v>
      </c>
      <c r="L57" s="38">
        <f>SUMIFS(Spending!$D$4:$D$1003,Spending!$F$4:$F$1003,L$3,Spending!$G$4:$G$1003,"Savings")</f>
        <v>20000</v>
      </c>
      <c r="M57" s="38">
        <f>SUMIFS(Spending!$D$4:$D$1003,Spending!$F$4:$F$1003,M$3,Spending!$G$4:$G$1003,"Savings")</f>
        <v>20000</v>
      </c>
      <c r="N57" s="38">
        <f>SUMIFS(Spending!$D$4:$D$1003,Spending!$F$4:$F$1003,N$3,Spending!$G$4:$G$1003,"Savings")</f>
        <v>0</v>
      </c>
      <c r="O57" s="38">
        <f>SUM(C57:N57)</f>
        <v>40000</v>
      </c>
    </row>
    <row r="58" spans="1:15" x14ac:dyDescent="0.3">
      <c r="A58" s="19" t="s">
        <v>60</v>
      </c>
      <c r="C58" s="38">
        <f>SUMIFS(Income!$D$4:$D$203,Income!$F$4:$F$203,C$3)</f>
        <v>0</v>
      </c>
      <c r="D58" s="38">
        <f>SUMIFS(Income!$D$4:$D$203,Income!$F$4:$F$203,D$3)</f>
        <v>0</v>
      </c>
      <c r="E58" s="38">
        <f>SUMIFS(Income!$D$4:$D$203,Income!$F$4:$F$203,E$3)</f>
        <v>0</v>
      </c>
      <c r="F58" s="38">
        <f>SUMIFS(Income!$D$4:$D$203,Income!$F$4:$F$203,F$3)</f>
        <v>0</v>
      </c>
      <c r="G58" s="38">
        <f>SUMIFS(Income!$D$4:$D$203,Income!$F$4:$F$203,G$3)</f>
        <v>0</v>
      </c>
      <c r="H58" s="38">
        <f>SUMIFS(Income!$D$4:$D$203,Income!$F$4:$F$203,H$3)</f>
        <v>0</v>
      </c>
      <c r="I58" s="38">
        <f>SUMIFS(Income!$D$4:$D$203,Income!$F$4:$F$203,I$3)</f>
        <v>0</v>
      </c>
      <c r="J58" s="38">
        <f>SUMIFS(Income!$D$4:$D$203,Income!$F$4:$F$203,J$3)</f>
        <v>0</v>
      </c>
      <c r="K58" s="38">
        <f>SUMIFS(Income!$D$4:$D$203,Income!$F$4:$F$203,K$3)</f>
        <v>0</v>
      </c>
      <c r="L58" s="38">
        <f>SUMIFS(Income!$D$4:$D$203,Income!$F$4:$F$203,L$3)</f>
        <v>98500</v>
      </c>
      <c r="M58" s="38">
        <f>SUMIFS(Income!$D$4:$D$203,Income!$F$4:$F$203,M$3)</f>
        <v>99120</v>
      </c>
      <c r="N58" s="38">
        <f>SUMIFS(Income!$D$4:$D$203,Income!$F$4:$F$203,N$3)</f>
        <v>0</v>
      </c>
      <c r="O58" s="38">
        <f>SUM(C58:N58)</f>
        <v>197620</v>
      </c>
    </row>
    <row r="59" spans="1:15" x14ac:dyDescent="0.3">
      <c r="A59" s="19" t="s">
        <v>118</v>
      </c>
      <c r="C59" s="39" t="str">
        <f t="shared" ref="C59:O59" si="2">IF(N(C58)&lt;=0,"",(C58-C56)/C58)</f>
        <v/>
      </c>
      <c r="D59" s="39" t="str">
        <f t="shared" si="2"/>
        <v/>
      </c>
      <c r="E59" s="39" t="str">
        <f t="shared" si="2"/>
        <v/>
      </c>
      <c r="F59" s="39" t="str">
        <f t="shared" si="2"/>
        <v/>
      </c>
      <c r="G59" s="39" t="str">
        <f t="shared" si="2"/>
        <v/>
      </c>
      <c r="H59" s="39" t="str">
        <f t="shared" si="2"/>
        <v/>
      </c>
      <c r="I59" s="39" t="str">
        <f t="shared" si="2"/>
        <v/>
      </c>
      <c r="J59" s="39" t="str">
        <f t="shared" si="2"/>
        <v/>
      </c>
      <c r="K59" s="39" t="str">
        <f t="shared" si="2"/>
        <v/>
      </c>
      <c r="L59" s="39">
        <f t="shared" si="2"/>
        <v>0.3443959390862944</v>
      </c>
      <c r="M59" s="39">
        <f t="shared" si="2"/>
        <v>0.34849677158999193</v>
      </c>
      <c r="N59" s="39" t="str">
        <f t="shared" si="2"/>
        <v/>
      </c>
      <c r="O59" s="39">
        <f t="shared" si="2"/>
        <v>0.34645278817933406</v>
      </c>
    </row>
  </sheetData>
  <sheetProtection sheet="1" formatCells="0" formatColumns="0" formatRows="0" sort="0" autoFilter="0"/>
  <pageMargins left="0.4" right="0.4" top="1" bottom="1" header="0.5" footer="0.5"/>
  <pageSetup paperSize="9" fitToHeight="0" orientation="landscape"/>
  <headerFooter>
    <oddFooter>&amp;C&amp;8 Toolkit by GroupChatOn  ·  toolkit.groupchaton.com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00"/>
  <sheetViews>
    <sheetView workbookViewId="0"/>
  </sheetViews>
  <sheetFormatPr defaultRowHeight="14.4" x14ac:dyDescent="0.3"/>
  <sheetData>
    <row r="1" spans="1:4" x14ac:dyDescent="0.3">
      <c r="C1" t="s">
        <v>39</v>
      </c>
      <c r="D1" t="s">
        <v>89</v>
      </c>
    </row>
    <row r="2" spans="1:4" x14ac:dyDescent="0.3">
      <c r="A2" t="s">
        <v>119</v>
      </c>
      <c r="C2" t="s">
        <v>41</v>
      </c>
      <c r="D2" t="s">
        <v>82</v>
      </c>
    </row>
    <row r="3" spans="1:4" x14ac:dyDescent="0.3">
      <c r="A3" t="s">
        <v>120</v>
      </c>
      <c r="C3" t="s">
        <v>56</v>
      </c>
      <c r="D3" t="s">
        <v>121</v>
      </c>
    </row>
    <row r="4" spans="1:4" x14ac:dyDescent="0.3">
      <c r="A4" t="s">
        <v>122</v>
      </c>
      <c r="D4" t="s">
        <v>86</v>
      </c>
    </row>
    <row r="5" spans="1:4" x14ac:dyDescent="0.3">
      <c r="A5" t="s">
        <v>123</v>
      </c>
      <c r="D5" t="s">
        <v>95</v>
      </c>
    </row>
    <row r="6" spans="1:4" x14ac:dyDescent="0.3">
      <c r="A6" t="s">
        <v>124</v>
      </c>
      <c r="D6" t="s">
        <v>79</v>
      </c>
    </row>
    <row r="7" spans="1:4" x14ac:dyDescent="0.3">
      <c r="A7" t="s">
        <v>125</v>
      </c>
      <c r="D7" t="s">
        <v>126</v>
      </c>
    </row>
    <row r="8" spans="1:4" x14ac:dyDescent="0.3">
      <c r="A8" t="s">
        <v>127</v>
      </c>
    </row>
    <row r="9" spans="1:4" x14ac:dyDescent="0.3">
      <c r="A9" t="s">
        <v>128</v>
      </c>
    </row>
    <row r="10" spans="1:4" x14ac:dyDescent="0.3">
      <c r="A10" t="s">
        <v>129</v>
      </c>
    </row>
    <row r="11" spans="1:4" x14ac:dyDescent="0.3">
      <c r="A11" t="s">
        <v>130</v>
      </c>
    </row>
    <row r="12" spans="1:4" x14ac:dyDescent="0.3">
      <c r="A12" t="s">
        <v>131</v>
      </c>
    </row>
    <row r="13" spans="1:4" x14ac:dyDescent="0.3">
      <c r="A13" t="s">
        <v>132</v>
      </c>
    </row>
    <row r="14" spans="1:4" x14ac:dyDescent="0.3">
      <c r="A14" t="s">
        <v>133</v>
      </c>
    </row>
    <row r="15" spans="1:4" x14ac:dyDescent="0.3">
      <c r="A15" t="s">
        <v>134</v>
      </c>
    </row>
    <row r="16" spans="1:4" x14ac:dyDescent="0.3">
      <c r="A16" t="s">
        <v>135</v>
      </c>
    </row>
    <row r="17" spans="1:1" x14ac:dyDescent="0.3">
      <c r="A17" t="s">
        <v>136</v>
      </c>
    </row>
    <row r="18" spans="1:1" x14ac:dyDescent="0.3">
      <c r="A18" t="s">
        <v>137</v>
      </c>
    </row>
    <row r="19" spans="1:1" x14ac:dyDescent="0.3">
      <c r="A19" t="s">
        <v>138</v>
      </c>
    </row>
    <row r="20" spans="1:1" x14ac:dyDescent="0.3">
      <c r="A20" t="s">
        <v>139</v>
      </c>
    </row>
    <row r="21" spans="1:1" x14ac:dyDescent="0.3">
      <c r="A21" t="s">
        <v>140</v>
      </c>
    </row>
    <row r="22" spans="1:1" x14ac:dyDescent="0.3">
      <c r="A22" t="s">
        <v>141</v>
      </c>
    </row>
    <row r="23" spans="1:1" x14ac:dyDescent="0.3">
      <c r="A23" t="s">
        <v>142</v>
      </c>
    </row>
    <row r="24" spans="1:1" x14ac:dyDescent="0.3">
      <c r="A24" t="s">
        <v>143</v>
      </c>
    </row>
    <row r="25" spans="1:1" x14ac:dyDescent="0.3">
      <c r="A25" t="s">
        <v>144</v>
      </c>
    </row>
    <row r="26" spans="1:1" x14ac:dyDescent="0.3">
      <c r="A26" t="s">
        <v>145</v>
      </c>
    </row>
    <row r="27" spans="1:1" x14ac:dyDescent="0.3">
      <c r="A27" t="s">
        <v>146</v>
      </c>
    </row>
    <row r="28" spans="1:1" x14ac:dyDescent="0.3">
      <c r="A28" t="s">
        <v>147</v>
      </c>
    </row>
    <row r="29" spans="1:1" x14ac:dyDescent="0.3">
      <c r="A29" t="s">
        <v>148</v>
      </c>
    </row>
    <row r="30" spans="1:1" x14ac:dyDescent="0.3">
      <c r="A30" t="s">
        <v>149</v>
      </c>
    </row>
    <row r="31" spans="1:1" x14ac:dyDescent="0.3">
      <c r="A31" t="s">
        <v>150</v>
      </c>
    </row>
    <row r="32" spans="1:1" x14ac:dyDescent="0.3">
      <c r="A32" t="s">
        <v>151</v>
      </c>
    </row>
    <row r="33" spans="1:1" x14ac:dyDescent="0.3">
      <c r="A33" t="s">
        <v>152</v>
      </c>
    </row>
    <row r="34" spans="1:1" x14ac:dyDescent="0.3">
      <c r="A34" t="s">
        <v>153</v>
      </c>
    </row>
    <row r="35" spans="1:1" x14ac:dyDescent="0.3">
      <c r="A35" t="s">
        <v>154</v>
      </c>
    </row>
    <row r="36" spans="1:1" x14ac:dyDescent="0.3">
      <c r="A36" t="s">
        <v>155</v>
      </c>
    </row>
    <row r="37" spans="1:1" x14ac:dyDescent="0.3">
      <c r="A37" t="s">
        <v>156</v>
      </c>
    </row>
    <row r="38" spans="1:1" x14ac:dyDescent="0.3">
      <c r="A38" t="s">
        <v>157</v>
      </c>
    </row>
    <row r="39" spans="1:1" x14ac:dyDescent="0.3">
      <c r="A39" t="s">
        <v>158</v>
      </c>
    </row>
    <row r="40" spans="1:1" x14ac:dyDescent="0.3">
      <c r="A40" t="s">
        <v>159</v>
      </c>
    </row>
    <row r="41" spans="1:1" x14ac:dyDescent="0.3">
      <c r="A41" t="s">
        <v>160</v>
      </c>
    </row>
    <row r="42" spans="1:1" x14ac:dyDescent="0.3">
      <c r="A42" t="s">
        <v>161</v>
      </c>
    </row>
    <row r="43" spans="1:1" x14ac:dyDescent="0.3">
      <c r="A43" t="s">
        <v>162</v>
      </c>
    </row>
    <row r="44" spans="1:1" x14ac:dyDescent="0.3">
      <c r="A44" t="s">
        <v>163</v>
      </c>
    </row>
    <row r="45" spans="1:1" x14ac:dyDescent="0.3">
      <c r="A45" t="s">
        <v>164</v>
      </c>
    </row>
    <row r="46" spans="1:1" x14ac:dyDescent="0.3">
      <c r="A46" t="s">
        <v>165</v>
      </c>
    </row>
    <row r="47" spans="1:1" x14ac:dyDescent="0.3">
      <c r="A47" t="s">
        <v>166</v>
      </c>
    </row>
    <row r="48" spans="1:1" x14ac:dyDescent="0.3">
      <c r="A48" t="s">
        <v>167</v>
      </c>
    </row>
    <row r="49" spans="1:1" x14ac:dyDescent="0.3">
      <c r="A49" t="s">
        <v>168</v>
      </c>
    </row>
    <row r="50" spans="1:1" x14ac:dyDescent="0.3">
      <c r="A50" t="s">
        <v>169</v>
      </c>
    </row>
    <row r="51" spans="1:1" x14ac:dyDescent="0.3">
      <c r="A51" t="s">
        <v>170</v>
      </c>
    </row>
    <row r="52" spans="1:1" x14ac:dyDescent="0.3">
      <c r="A52" t="s">
        <v>171</v>
      </c>
    </row>
    <row r="53" spans="1:1" x14ac:dyDescent="0.3">
      <c r="A53" t="s">
        <v>172</v>
      </c>
    </row>
    <row r="54" spans="1:1" x14ac:dyDescent="0.3">
      <c r="A54" t="s">
        <v>173</v>
      </c>
    </row>
    <row r="55" spans="1:1" x14ac:dyDescent="0.3">
      <c r="A55" t="s">
        <v>174</v>
      </c>
    </row>
    <row r="56" spans="1:1" x14ac:dyDescent="0.3">
      <c r="A56" t="s">
        <v>175</v>
      </c>
    </row>
    <row r="57" spans="1:1" x14ac:dyDescent="0.3">
      <c r="A57" t="s">
        <v>176</v>
      </c>
    </row>
    <row r="58" spans="1:1" x14ac:dyDescent="0.3">
      <c r="A58" t="s">
        <v>177</v>
      </c>
    </row>
    <row r="59" spans="1:1" x14ac:dyDescent="0.3">
      <c r="A59" t="s">
        <v>178</v>
      </c>
    </row>
    <row r="60" spans="1:1" x14ac:dyDescent="0.3">
      <c r="A60" t="s">
        <v>179</v>
      </c>
    </row>
    <row r="61" spans="1:1" x14ac:dyDescent="0.3">
      <c r="A61" t="s">
        <v>180</v>
      </c>
    </row>
    <row r="62" spans="1:1" x14ac:dyDescent="0.3">
      <c r="A62" t="s">
        <v>181</v>
      </c>
    </row>
    <row r="63" spans="1:1" x14ac:dyDescent="0.3">
      <c r="A63" t="s">
        <v>182</v>
      </c>
    </row>
    <row r="64" spans="1:1" x14ac:dyDescent="0.3">
      <c r="A64" t="s">
        <v>183</v>
      </c>
    </row>
    <row r="65" spans="1:1" x14ac:dyDescent="0.3">
      <c r="A65" t="s">
        <v>184</v>
      </c>
    </row>
    <row r="66" spans="1:1" x14ac:dyDescent="0.3">
      <c r="A66" t="s">
        <v>185</v>
      </c>
    </row>
    <row r="67" spans="1:1" x14ac:dyDescent="0.3">
      <c r="A67" t="s">
        <v>186</v>
      </c>
    </row>
    <row r="68" spans="1:1" x14ac:dyDescent="0.3">
      <c r="A68" t="s">
        <v>187</v>
      </c>
    </row>
    <row r="69" spans="1:1" x14ac:dyDescent="0.3">
      <c r="A69" t="s">
        <v>188</v>
      </c>
    </row>
    <row r="70" spans="1:1" x14ac:dyDescent="0.3">
      <c r="A70" t="s">
        <v>189</v>
      </c>
    </row>
    <row r="71" spans="1:1" x14ac:dyDescent="0.3">
      <c r="A71" t="s">
        <v>190</v>
      </c>
    </row>
    <row r="72" spans="1:1" x14ac:dyDescent="0.3">
      <c r="A72" t="s">
        <v>191</v>
      </c>
    </row>
    <row r="73" spans="1:1" x14ac:dyDescent="0.3">
      <c r="A73" t="s">
        <v>192</v>
      </c>
    </row>
    <row r="74" spans="1:1" x14ac:dyDescent="0.3">
      <c r="A74" t="s">
        <v>193</v>
      </c>
    </row>
    <row r="75" spans="1:1" x14ac:dyDescent="0.3">
      <c r="A75" t="s">
        <v>194</v>
      </c>
    </row>
    <row r="76" spans="1:1" x14ac:dyDescent="0.3">
      <c r="A76" t="s">
        <v>195</v>
      </c>
    </row>
    <row r="77" spans="1:1" x14ac:dyDescent="0.3">
      <c r="A77" t="s">
        <v>196</v>
      </c>
    </row>
    <row r="78" spans="1:1" x14ac:dyDescent="0.3">
      <c r="A78" t="s">
        <v>197</v>
      </c>
    </row>
    <row r="79" spans="1:1" x14ac:dyDescent="0.3">
      <c r="A79" t="s">
        <v>198</v>
      </c>
    </row>
    <row r="80" spans="1:1" x14ac:dyDescent="0.3">
      <c r="A80" t="s">
        <v>199</v>
      </c>
    </row>
    <row r="81" spans="1:1" x14ac:dyDescent="0.3">
      <c r="A81" t="s">
        <v>200</v>
      </c>
    </row>
    <row r="82" spans="1:1" x14ac:dyDescent="0.3">
      <c r="A82" t="s">
        <v>201</v>
      </c>
    </row>
    <row r="83" spans="1:1" x14ac:dyDescent="0.3">
      <c r="A83" t="s">
        <v>202</v>
      </c>
    </row>
    <row r="84" spans="1:1" x14ac:dyDescent="0.3">
      <c r="A84" t="s">
        <v>203</v>
      </c>
    </row>
    <row r="85" spans="1:1" x14ac:dyDescent="0.3">
      <c r="A85" t="s">
        <v>204</v>
      </c>
    </row>
    <row r="86" spans="1:1" x14ac:dyDescent="0.3">
      <c r="A86" t="s">
        <v>205</v>
      </c>
    </row>
    <row r="87" spans="1:1" x14ac:dyDescent="0.3">
      <c r="A87" t="s">
        <v>206</v>
      </c>
    </row>
    <row r="88" spans="1:1" x14ac:dyDescent="0.3">
      <c r="A88" t="s">
        <v>207</v>
      </c>
    </row>
    <row r="89" spans="1:1" x14ac:dyDescent="0.3">
      <c r="A89" t="s">
        <v>208</v>
      </c>
    </row>
    <row r="90" spans="1:1" x14ac:dyDescent="0.3">
      <c r="A90" t="s">
        <v>209</v>
      </c>
    </row>
    <row r="91" spans="1:1" x14ac:dyDescent="0.3">
      <c r="A91" t="s">
        <v>210</v>
      </c>
    </row>
    <row r="92" spans="1:1" x14ac:dyDescent="0.3">
      <c r="A92" t="s">
        <v>211</v>
      </c>
    </row>
    <row r="93" spans="1:1" x14ac:dyDescent="0.3">
      <c r="A93" t="s">
        <v>212</v>
      </c>
    </row>
    <row r="94" spans="1:1" x14ac:dyDescent="0.3">
      <c r="A94" t="s">
        <v>213</v>
      </c>
    </row>
    <row r="95" spans="1:1" x14ac:dyDescent="0.3">
      <c r="A95" t="s">
        <v>214</v>
      </c>
    </row>
    <row r="96" spans="1:1" x14ac:dyDescent="0.3">
      <c r="A96" t="s">
        <v>215</v>
      </c>
    </row>
    <row r="97" spans="1:1" x14ac:dyDescent="0.3">
      <c r="A97" t="s">
        <v>216</v>
      </c>
    </row>
    <row r="98" spans="1:1" x14ac:dyDescent="0.3">
      <c r="A98" t="s">
        <v>217</v>
      </c>
    </row>
    <row r="99" spans="1:1" x14ac:dyDescent="0.3">
      <c r="A99" t="s">
        <v>218</v>
      </c>
    </row>
    <row r="100" spans="1:1" x14ac:dyDescent="0.3">
      <c r="A100" t="s">
        <v>219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How to use</vt:lpstr>
      <vt:lpstr>Settings</vt:lpstr>
      <vt:lpstr>Budget</vt:lpstr>
      <vt:lpstr>Income</vt:lpstr>
      <vt:lpstr>Spending</vt:lpstr>
      <vt:lpstr>Month</vt:lpstr>
      <vt:lpstr>Year</vt:lpstr>
      <vt:lpstr>Lists</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Household Budget (Excel)</dc:title>
  <dc:subject>Free family budget workbook: plan fixed, variable and savings categories, log income and daily spends, and see plan vs actual, savings rate and a 12-month view with a chart.</dc:subject>
  <dc:creator>Nivesh Sahayak</dc:creator>
  <cp:keywords>Toolkit by GroupChatOn; Designed &amp; Developed by: Nivesh Sahayak</cp:keywords>
  <dc:description>Monthly Household Budget (Excel). From Toolkit by GroupChatOn (https://toolkit.groupchaton.com). Designed &amp; Developed by: Nivesh Sahayak (https://www.niveshsahayak.in/)</dc:description>
  <cp:lastModifiedBy>Nivesh Sahayak</cp:lastModifiedBy>
  <dcterms:created xsi:type="dcterms:W3CDTF">2026-11-02T18:21:55Z</dcterms:created>
  <dcterms:modified xsi:type="dcterms:W3CDTF">2026-11-02T18:22:53Z</dcterms:modified>
  <cp:category>Home &amp; Personal Finance</cp:category>
</cp:coreProperties>
</file>