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ClaudeAi\GroupChatOn\toolkit-groupchaton\files\"/>
    </mc:Choice>
  </mc:AlternateContent>
  <xr:revisionPtr revIDLastSave="0" documentId="13_ncr:1_{2786300F-5B2A-4236-A442-144ED149461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How to use" sheetId="1" r:id="rId1"/>
    <sheet name="Setup" sheetId="2" r:id="rId2"/>
    <sheet name="Marks" sheetId="3" r:id="rId3"/>
    <sheet name="Report Card" sheetId="4" r:id="rId4"/>
  </sheets>
  <definedNames>
    <definedName name="_xlnm.Print_Area" localSheetId="3">'Report Card'!$A$1:$E$30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4" i="4" l="1"/>
  <c r="C14" i="4" s="1"/>
  <c r="A13" i="4"/>
  <c r="A12" i="4"/>
  <c r="B12" i="4" s="1"/>
  <c r="A11" i="4"/>
  <c r="A10" i="4"/>
  <c r="C10" i="4" s="1"/>
  <c r="A9" i="4"/>
  <c r="B6" i="4"/>
  <c r="B5" i="4"/>
  <c r="A2" i="4"/>
  <c r="A1" i="4"/>
  <c r="N63" i="3"/>
  <c r="J63" i="3"/>
  <c r="K63" i="3" s="1"/>
  <c r="L63" i="3" s="1"/>
  <c r="I63" i="3"/>
  <c r="M63" i="3" s="1"/>
  <c r="N62" i="3"/>
  <c r="J62" i="3"/>
  <c r="K62" i="3" s="1"/>
  <c r="L62" i="3" s="1"/>
  <c r="I62" i="3"/>
  <c r="M62" i="3" s="1"/>
  <c r="N61" i="3"/>
  <c r="J61" i="3"/>
  <c r="K61" i="3" s="1"/>
  <c r="L61" i="3" s="1"/>
  <c r="I61" i="3"/>
  <c r="M61" i="3" s="1"/>
  <c r="N60" i="3"/>
  <c r="J60" i="3"/>
  <c r="K60" i="3" s="1"/>
  <c r="L60" i="3" s="1"/>
  <c r="I60" i="3"/>
  <c r="M60" i="3" s="1"/>
  <c r="N59" i="3"/>
  <c r="J59" i="3"/>
  <c r="K59" i="3" s="1"/>
  <c r="L59" i="3" s="1"/>
  <c r="I59" i="3"/>
  <c r="M59" i="3" s="1"/>
  <c r="N58" i="3"/>
  <c r="J58" i="3"/>
  <c r="K58" i="3" s="1"/>
  <c r="L58" i="3" s="1"/>
  <c r="I58" i="3"/>
  <c r="M58" i="3" s="1"/>
  <c r="N57" i="3"/>
  <c r="J57" i="3"/>
  <c r="K57" i="3" s="1"/>
  <c r="L57" i="3" s="1"/>
  <c r="I57" i="3"/>
  <c r="M57" i="3" s="1"/>
  <c r="N56" i="3"/>
  <c r="J56" i="3"/>
  <c r="K56" i="3" s="1"/>
  <c r="L56" i="3" s="1"/>
  <c r="I56" i="3"/>
  <c r="M56" i="3" s="1"/>
  <c r="N55" i="3"/>
  <c r="J55" i="3"/>
  <c r="K55" i="3" s="1"/>
  <c r="L55" i="3" s="1"/>
  <c r="I55" i="3"/>
  <c r="M55" i="3" s="1"/>
  <c r="N54" i="3"/>
  <c r="J54" i="3"/>
  <c r="K54" i="3" s="1"/>
  <c r="L54" i="3" s="1"/>
  <c r="I54" i="3"/>
  <c r="M54" i="3" s="1"/>
  <c r="N53" i="3"/>
  <c r="J53" i="3"/>
  <c r="K53" i="3" s="1"/>
  <c r="L53" i="3" s="1"/>
  <c r="I53" i="3"/>
  <c r="M53" i="3" s="1"/>
  <c r="N52" i="3"/>
  <c r="J52" i="3"/>
  <c r="K52" i="3" s="1"/>
  <c r="L52" i="3" s="1"/>
  <c r="I52" i="3"/>
  <c r="M52" i="3" s="1"/>
  <c r="N51" i="3"/>
  <c r="J51" i="3"/>
  <c r="K51" i="3" s="1"/>
  <c r="L51" i="3" s="1"/>
  <c r="I51" i="3"/>
  <c r="M51" i="3" s="1"/>
  <c r="N50" i="3"/>
  <c r="J50" i="3"/>
  <c r="K50" i="3" s="1"/>
  <c r="L50" i="3" s="1"/>
  <c r="I50" i="3"/>
  <c r="M50" i="3" s="1"/>
  <c r="N49" i="3"/>
  <c r="K49" i="3"/>
  <c r="L49" i="3" s="1"/>
  <c r="J49" i="3"/>
  <c r="I49" i="3"/>
  <c r="M49" i="3" s="1"/>
  <c r="N48" i="3"/>
  <c r="J48" i="3"/>
  <c r="K48" i="3" s="1"/>
  <c r="L48" i="3" s="1"/>
  <c r="I48" i="3"/>
  <c r="M48" i="3" s="1"/>
  <c r="N47" i="3"/>
  <c r="J47" i="3"/>
  <c r="K47" i="3" s="1"/>
  <c r="L47" i="3" s="1"/>
  <c r="I47" i="3"/>
  <c r="M47" i="3" s="1"/>
  <c r="N46" i="3"/>
  <c r="J46" i="3"/>
  <c r="K46" i="3" s="1"/>
  <c r="L46" i="3" s="1"/>
  <c r="I46" i="3"/>
  <c r="M46" i="3" s="1"/>
  <c r="N45" i="3"/>
  <c r="J45" i="3"/>
  <c r="K45" i="3" s="1"/>
  <c r="L45" i="3" s="1"/>
  <c r="I45" i="3"/>
  <c r="M45" i="3" s="1"/>
  <c r="N44" i="3"/>
  <c r="J44" i="3"/>
  <c r="K44" i="3" s="1"/>
  <c r="L44" i="3" s="1"/>
  <c r="I44" i="3"/>
  <c r="M44" i="3" s="1"/>
  <c r="N43" i="3"/>
  <c r="J43" i="3"/>
  <c r="K43" i="3" s="1"/>
  <c r="L43" i="3" s="1"/>
  <c r="I43" i="3"/>
  <c r="M43" i="3" s="1"/>
  <c r="N42" i="3"/>
  <c r="J42" i="3"/>
  <c r="K42" i="3" s="1"/>
  <c r="L42" i="3" s="1"/>
  <c r="I42" i="3"/>
  <c r="M42" i="3" s="1"/>
  <c r="N41" i="3"/>
  <c r="J41" i="3"/>
  <c r="K41" i="3" s="1"/>
  <c r="L41" i="3" s="1"/>
  <c r="I41" i="3"/>
  <c r="M41" i="3" s="1"/>
  <c r="N40" i="3"/>
  <c r="J40" i="3"/>
  <c r="K40" i="3" s="1"/>
  <c r="L40" i="3" s="1"/>
  <c r="I40" i="3"/>
  <c r="M40" i="3" s="1"/>
  <c r="N39" i="3"/>
  <c r="J39" i="3"/>
  <c r="K39" i="3" s="1"/>
  <c r="L39" i="3" s="1"/>
  <c r="I39" i="3"/>
  <c r="M39" i="3" s="1"/>
  <c r="N38" i="3"/>
  <c r="J38" i="3"/>
  <c r="K38" i="3" s="1"/>
  <c r="L38" i="3" s="1"/>
  <c r="I38" i="3"/>
  <c r="M38" i="3" s="1"/>
  <c r="N37" i="3"/>
  <c r="J37" i="3"/>
  <c r="K37" i="3" s="1"/>
  <c r="L37" i="3" s="1"/>
  <c r="I37" i="3"/>
  <c r="M37" i="3" s="1"/>
  <c r="N36" i="3"/>
  <c r="J36" i="3"/>
  <c r="K36" i="3" s="1"/>
  <c r="L36" i="3" s="1"/>
  <c r="I36" i="3"/>
  <c r="M36" i="3" s="1"/>
  <c r="N35" i="3"/>
  <c r="J35" i="3"/>
  <c r="K35" i="3" s="1"/>
  <c r="L35" i="3" s="1"/>
  <c r="I35" i="3"/>
  <c r="M35" i="3" s="1"/>
  <c r="N34" i="3"/>
  <c r="J34" i="3"/>
  <c r="K34" i="3" s="1"/>
  <c r="L34" i="3" s="1"/>
  <c r="I34" i="3"/>
  <c r="M34" i="3" s="1"/>
  <c r="N33" i="3"/>
  <c r="J33" i="3"/>
  <c r="K33" i="3" s="1"/>
  <c r="L33" i="3" s="1"/>
  <c r="I33" i="3"/>
  <c r="M33" i="3" s="1"/>
  <c r="N32" i="3"/>
  <c r="J32" i="3"/>
  <c r="K32" i="3" s="1"/>
  <c r="L32" i="3" s="1"/>
  <c r="I32" i="3"/>
  <c r="M32" i="3" s="1"/>
  <c r="N31" i="3"/>
  <c r="J31" i="3"/>
  <c r="K31" i="3" s="1"/>
  <c r="L31" i="3" s="1"/>
  <c r="I31" i="3"/>
  <c r="M31" i="3" s="1"/>
  <c r="N30" i="3"/>
  <c r="M30" i="3"/>
  <c r="J30" i="3"/>
  <c r="K30" i="3" s="1"/>
  <c r="L30" i="3" s="1"/>
  <c r="I30" i="3"/>
  <c r="N29" i="3"/>
  <c r="J29" i="3"/>
  <c r="K29" i="3" s="1"/>
  <c r="L29" i="3" s="1"/>
  <c r="I29" i="3"/>
  <c r="M29" i="3" s="1"/>
  <c r="N28" i="3"/>
  <c r="J28" i="3"/>
  <c r="K28" i="3" s="1"/>
  <c r="L28" i="3" s="1"/>
  <c r="I28" i="3"/>
  <c r="M28" i="3" s="1"/>
  <c r="N27" i="3"/>
  <c r="K27" i="3"/>
  <c r="L27" i="3" s="1"/>
  <c r="J27" i="3"/>
  <c r="I27" i="3"/>
  <c r="M27" i="3" s="1"/>
  <c r="N26" i="3"/>
  <c r="J26" i="3"/>
  <c r="K26" i="3" s="1"/>
  <c r="L26" i="3" s="1"/>
  <c r="I26" i="3"/>
  <c r="M26" i="3" s="1"/>
  <c r="N25" i="3"/>
  <c r="J25" i="3"/>
  <c r="K25" i="3" s="1"/>
  <c r="L25" i="3" s="1"/>
  <c r="I25" i="3"/>
  <c r="M25" i="3" s="1"/>
  <c r="N24" i="3"/>
  <c r="J24" i="3"/>
  <c r="K24" i="3" s="1"/>
  <c r="L24" i="3" s="1"/>
  <c r="I24" i="3"/>
  <c r="M24" i="3" s="1"/>
  <c r="N23" i="3"/>
  <c r="J23" i="3"/>
  <c r="K23" i="3" s="1"/>
  <c r="L23" i="3" s="1"/>
  <c r="I23" i="3"/>
  <c r="M23" i="3" s="1"/>
  <c r="N22" i="3"/>
  <c r="J22" i="3"/>
  <c r="K22" i="3" s="1"/>
  <c r="L22" i="3" s="1"/>
  <c r="I22" i="3"/>
  <c r="M22" i="3" s="1"/>
  <c r="N21" i="3"/>
  <c r="J21" i="3"/>
  <c r="K21" i="3" s="1"/>
  <c r="L21" i="3" s="1"/>
  <c r="I21" i="3"/>
  <c r="M21" i="3" s="1"/>
  <c r="N20" i="3"/>
  <c r="J20" i="3"/>
  <c r="K20" i="3" s="1"/>
  <c r="L20" i="3" s="1"/>
  <c r="I20" i="3"/>
  <c r="M20" i="3" s="1"/>
  <c r="N19" i="3"/>
  <c r="J19" i="3"/>
  <c r="K19" i="3" s="1"/>
  <c r="L19" i="3" s="1"/>
  <c r="I19" i="3"/>
  <c r="M19" i="3" s="1"/>
  <c r="N18" i="3"/>
  <c r="J18" i="3"/>
  <c r="K18" i="3" s="1"/>
  <c r="L18" i="3" s="1"/>
  <c r="I18" i="3"/>
  <c r="M18" i="3" s="1"/>
  <c r="N17" i="3"/>
  <c r="J17" i="3"/>
  <c r="K17" i="3" s="1"/>
  <c r="L17" i="3" s="1"/>
  <c r="I17" i="3"/>
  <c r="M17" i="3" s="1"/>
  <c r="N16" i="3"/>
  <c r="J16" i="3"/>
  <c r="K16" i="3" s="1"/>
  <c r="L16" i="3" s="1"/>
  <c r="I16" i="3"/>
  <c r="M16" i="3" s="1"/>
  <c r="N15" i="3"/>
  <c r="J15" i="3"/>
  <c r="K15" i="3" s="1"/>
  <c r="L15" i="3" s="1"/>
  <c r="I15" i="3"/>
  <c r="M15" i="3" s="1"/>
  <c r="N14" i="3"/>
  <c r="J14" i="3"/>
  <c r="K14" i="3" s="1"/>
  <c r="L14" i="3" s="1"/>
  <c r="I14" i="3"/>
  <c r="M14" i="3" s="1"/>
  <c r="N13" i="3"/>
  <c r="J13" i="3"/>
  <c r="K13" i="3" s="1"/>
  <c r="L13" i="3" s="1"/>
  <c r="I13" i="3"/>
  <c r="M13" i="3" s="1"/>
  <c r="N12" i="3"/>
  <c r="J12" i="3"/>
  <c r="K12" i="3" s="1"/>
  <c r="L12" i="3" s="1"/>
  <c r="I12" i="3"/>
  <c r="M12" i="3" s="1"/>
  <c r="N11" i="3"/>
  <c r="I11" i="3"/>
  <c r="N10" i="3"/>
  <c r="I10" i="3"/>
  <c r="N9" i="3"/>
  <c r="I9" i="3"/>
  <c r="N8" i="3"/>
  <c r="I8" i="3"/>
  <c r="N7" i="3"/>
  <c r="I7" i="3"/>
  <c r="N6" i="3"/>
  <c r="I6" i="3"/>
  <c r="N5" i="3"/>
  <c r="I5" i="3"/>
  <c r="N4" i="3"/>
  <c r="B20" i="4" s="1"/>
  <c r="I4" i="3"/>
  <c r="B16" i="4" s="1"/>
  <c r="H3" i="3"/>
  <c r="G3" i="3"/>
  <c r="F3" i="3"/>
  <c r="E3" i="3"/>
  <c r="D3" i="3"/>
  <c r="C3" i="3"/>
  <c r="A2" i="3"/>
  <c r="B13" i="2"/>
  <c r="J10" i="3" s="1"/>
  <c r="K10" i="3" s="1"/>
  <c r="L10" i="3" s="1"/>
  <c r="M8" i="3" l="1"/>
  <c r="M11" i="3"/>
  <c r="M9" i="3"/>
  <c r="J11" i="3"/>
  <c r="K11" i="3" s="1"/>
  <c r="L11" i="3" s="1"/>
  <c r="M6" i="3"/>
  <c r="J4" i="3"/>
  <c r="K4" i="3" s="1"/>
  <c r="B17" i="4" s="1"/>
  <c r="B10" i="4"/>
  <c r="D10" i="4" s="1"/>
  <c r="E10" i="4" s="1"/>
  <c r="C12" i="4"/>
  <c r="D12" i="4" s="1"/>
  <c r="E12" i="4" s="1"/>
  <c r="J7" i="3"/>
  <c r="K7" i="3" s="1"/>
  <c r="L7" i="3" s="1"/>
  <c r="B14" i="4"/>
  <c r="D14" i="4" s="1"/>
  <c r="E14" i="4" s="1"/>
  <c r="M10" i="3"/>
  <c r="M7" i="3"/>
  <c r="M4" i="3"/>
  <c r="B19" i="4" s="1"/>
  <c r="J8" i="3"/>
  <c r="K8" i="3" s="1"/>
  <c r="L8" i="3" s="1"/>
  <c r="B9" i="4"/>
  <c r="B13" i="4"/>
  <c r="C9" i="4"/>
  <c r="C13" i="4"/>
  <c r="D13" i="4" s="1"/>
  <c r="E13" i="4" s="1"/>
  <c r="J5" i="3"/>
  <c r="K5" i="3" s="1"/>
  <c r="L5" i="3" s="1"/>
  <c r="M5" i="3"/>
  <c r="J9" i="3"/>
  <c r="K9" i="3" s="1"/>
  <c r="L9" i="3" s="1"/>
  <c r="B11" i="4"/>
  <c r="C11" i="4"/>
  <c r="J6" i="3"/>
  <c r="K6" i="3" s="1"/>
  <c r="L6" i="3" s="1"/>
  <c r="D9" i="4" l="1"/>
  <c r="E9" i="4" s="1"/>
  <c r="L4" i="3"/>
  <c r="B18" i="4" s="1"/>
  <c r="D11" i="4"/>
  <c r="E11" i="4" s="1"/>
</calcChain>
</file>

<file path=xl/sharedStrings.xml><?xml version="1.0" encoding="utf-8"?>
<sst xmlns="http://schemas.openxmlformats.org/spreadsheetml/2006/main" count="88" uniqueCount="78">
  <si>
    <t>Marks Sheet &amp; Report Card (Excel)</t>
  </si>
  <si>
    <t>Toolkit by GroupChatOn · free template · https://toolkit.groupchaton.com</t>
  </si>
  <si>
    <t>Enter each student's marks once and get the whole class result: totals, percentage, grade, class rank and pass or fail. Then pick a roll number on the Report Card sheet and print a neat report card for that student, with subject-wise marks, grades and remarks.</t>
  </si>
  <si>
    <t>Colours</t>
  </si>
  <si>
    <t>Yellow cells: type or pick here.</t>
  </si>
  <si>
    <t>Grey and white cells: calculate by themselves. Don't type over them.</t>
  </si>
  <si>
    <t>Steps</t>
  </si>
  <si>
    <t>On the Setup sheet type the school name, class, exam and your subject names with maximum and pass marks.</t>
  </si>
  <si>
    <t>Check the grade scale and change it if your school uses different cut-offs.</t>
  </si>
  <si>
    <t>On the Marks sheet type roll numbers, names and marks. Results calculate as you type.</t>
  </si>
  <si>
    <t>On the Report Card sheet pick a roll number from the list and type the remarks.</t>
  </si>
  <si>
    <t>Print the report card (File › Print). Pick the next roll number and print again.</t>
  </si>
  <si>
    <t>Tips</t>
  </si>
  <si>
    <t>•</t>
  </si>
  <si>
    <t>Leave a subject name empty on the Setup sheet if you have fewer than 6 subjects; it is ignored.</t>
  </si>
  <si>
    <t>Students with the same total get the same rank.</t>
  </si>
  <si>
    <t>Type AB for absent: it counts as zero and the student's result shows Fail for that exam.</t>
  </si>
  <si>
    <t>Full guide, questions and answers, and more free templates:</t>
  </si>
  <si>
    <t>https://toolkit.groupchaton.com/teachers/marks-report-card-excel/</t>
  </si>
  <si>
    <t>Designed &amp; Developed by: Nivesh Sahayak</t>
  </si>
  <si>
    <t>Free to use for your own work and your clients' work. Please don't sell or re-publish this file. The calculations are a help, not professional advice: check figures, tax rates and rules before you rely on them.</t>
  </si>
  <si>
    <t>Setup</t>
  </si>
  <si>
    <t>School</t>
  </si>
  <si>
    <t>Govt. Senior Secondary School</t>
  </si>
  <si>
    <t>Class &amp; section</t>
  </si>
  <si>
    <t>VIII-B</t>
  </si>
  <si>
    <t>Exam</t>
  </si>
  <si>
    <t>Half-yearly examination</t>
  </si>
  <si>
    <t>Subject (leave empty if unused)</t>
  </si>
  <si>
    <t>Maximum marks</t>
  </si>
  <si>
    <t>Pass marks</t>
  </si>
  <si>
    <t>English</t>
  </si>
  <si>
    <t>Hindi</t>
  </si>
  <si>
    <t>Mathematics</t>
  </si>
  <si>
    <t>Science</t>
  </si>
  <si>
    <t>Social Science</t>
  </si>
  <si>
    <t>Punjabi</t>
  </si>
  <si>
    <t>Maximum total</t>
  </si>
  <si>
    <t>From percentage</t>
  </si>
  <si>
    <t>Grade</t>
  </si>
  <si>
    <t>E</t>
  </si>
  <si>
    <t>D</t>
  </si>
  <si>
    <t>C2</t>
  </si>
  <si>
    <t>C1</t>
  </si>
  <si>
    <t>B2</t>
  </si>
  <si>
    <t>B1</t>
  </si>
  <si>
    <t>A2</t>
  </si>
  <si>
    <t>A1</t>
  </si>
  <si>
    <t>Marks and result</t>
  </si>
  <si>
    <t>Roll</t>
  </si>
  <si>
    <t>Name</t>
  </si>
  <si>
    <t>Total</t>
  </si>
  <si>
    <t>Max</t>
  </si>
  <si>
    <t>%</t>
  </si>
  <si>
    <t>Rank</t>
  </si>
  <si>
    <t>Result</t>
  </si>
  <si>
    <t>Aarav Sharma</t>
  </si>
  <si>
    <t>Ananya Singh</t>
  </si>
  <si>
    <t>Ishaan Verma</t>
  </si>
  <si>
    <t>Diya Kaur</t>
  </si>
  <si>
    <t>Kabir Gupta</t>
  </si>
  <si>
    <t>Meera Joshi</t>
  </si>
  <si>
    <t>Rohan Das</t>
  </si>
  <si>
    <t>Saanvi Patel</t>
  </si>
  <si>
    <t>Roll number</t>
  </si>
  <si>
    <t>Class</t>
  </si>
  <si>
    <t>Subject</t>
  </si>
  <si>
    <t>Maximum</t>
  </si>
  <si>
    <t>Obtained</t>
  </si>
  <si>
    <t>Percent</t>
  </si>
  <si>
    <t>Percentage</t>
  </si>
  <si>
    <t>Rank in class</t>
  </si>
  <si>
    <t>Teacher's remarks</t>
  </si>
  <si>
    <t>Works sincerely. Keep practising mathematics every day.</t>
  </si>
  <si>
    <t>__________</t>
  </si>
  <si>
    <t>Class teacher</t>
  </si>
  <si>
    <t>Principal</t>
  </si>
  <si>
    <t>Parent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</si>
</sst>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3" x14ac:knownFonts="1">
    <font>
      <sz val="11"/>
      <color theme="1"/>
      <name val="Calibri"/>
      <family val="2"/>
      <scheme val="minor"/>
    </font>
    <font>
      <b/>
      <sz val="16"/>
      <color rgb="FF2563EB"/>
      <name val="Calibri"/>
    </font>
    <font>
      <i/>
      <sz val="10"/>
      <color rgb="FF55607A"/>
      <name val="Calibri"/>
    </font>
    <font>
      <sz val="11"/>
      <color rgb="FF14213D"/>
      <name val="Calibri"/>
    </font>
    <font>
      <b/>
      <sz val="12"/>
      <color rgb="FF2563EB"/>
      <name val="Calibri"/>
    </font>
    <font>
      <b/>
      <sz val="11"/>
      <color rgb="FF2563EB"/>
      <name val="Calibri"/>
    </font>
    <font>
      <b/>
      <sz val="11"/>
      <color rgb="FF14213D"/>
      <name val="Calibri"/>
    </font>
    <font>
      <u/>
      <sz val="11"/>
      <color rgb="FF2563EB"/>
      <name val="Calibri"/>
    </font>
    <font>
      <b/>
      <sz val="11"/>
      <color rgb="FF14213D"/>
      <name val="Calibri"/>
    </font>
    <font>
      <sz val="9"/>
      <color rgb="FF55607A"/>
      <name val="Calibri"/>
    </font>
    <font>
      <b/>
      <sz val="11"/>
      <color rgb="FFFFFFFF"/>
      <name val="Calibri"/>
    </font>
    <font>
      <sz val="10"/>
      <color rgb="FF55607A"/>
      <name val="Calibri"/>
    </font>
    <font>
      <sz val="9"/>
      <color rgb="FF14213D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1F5F9"/>
      </patternFill>
    </fill>
    <fill>
      <patternFill patternType="solid">
        <fgColor rgb="FF2563EB"/>
      </patternFill>
    </fill>
    <fill>
      <patternFill patternType="solid">
        <fgColor rgb="FFE8F0FE"/>
      </patternFill>
    </fill>
  </fills>
  <borders count="3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0" fillId="2" borderId="0" xfId="0" applyFill="1"/>
    <xf numFmtId="0" fontId="0" fillId="3" borderId="0" xfId="0" applyFill="1"/>
    <xf numFmtId="0" fontId="5" fillId="0" borderId="0" xfId="0" applyFont="1"/>
    <xf numFmtId="0" fontId="6" fillId="0" borderId="0" xfId="0" applyFont="1" applyAlignment="1">
      <alignment vertical="top" wrapText="1"/>
    </xf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vertical="top" wrapText="1"/>
    </xf>
    <xf numFmtId="0" fontId="6" fillId="0" borderId="0" xfId="0" applyFont="1"/>
    <xf numFmtId="0" fontId="0" fillId="2" borderId="1" xfId="0" applyFill="1" applyBorder="1" applyProtection="1">
      <protection locked="0"/>
    </xf>
    <xf numFmtId="0" fontId="10" fillId="4" borderId="1" xfId="0" applyFont="1" applyFill="1" applyBorder="1" applyAlignment="1">
      <alignment horizontal="center" vertical="center" wrapText="1"/>
    </xf>
    <xf numFmtId="0" fontId="0" fillId="3" borderId="1" xfId="0" applyFill="1" applyBorder="1"/>
    <xf numFmtId="0" fontId="11" fillId="0" borderId="0" xfId="0" applyFont="1"/>
    <xf numFmtId="0" fontId="0" fillId="2" borderId="1" xfId="0" applyFill="1" applyBorder="1" applyAlignment="1" applyProtection="1">
      <alignment horizontal="center" vertical="center"/>
      <protection locked="0"/>
    </xf>
    <xf numFmtId="164" fontId="0" fillId="3" borderId="1" xfId="0" applyNumberFormat="1" applyFill="1" applyBorder="1"/>
    <xf numFmtId="0" fontId="0" fillId="3" borderId="1" xfId="0" applyFill="1" applyBorder="1" applyAlignment="1">
      <alignment horizontal="center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164" fontId="6" fillId="5" borderId="1" xfId="0" applyNumberFormat="1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0" fillId="2" borderId="1" xfId="0" applyFill="1" applyBorder="1" applyProtection="1">
      <protection locked="0"/>
    </xf>
    <xf numFmtId="0" fontId="0" fillId="0" borderId="2" xfId="0" applyBorder="1" applyProtection="1">
      <protection locked="0"/>
    </xf>
    <xf numFmtId="0" fontId="6" fillId="0" borderId="0" xfId="0" applyFont="1" applyAlignment="1">
      <alignment horizontal="center" vertical="center"/>
    </xf>
    <xf numFmtId="0" fontId="0" fillId="0" borderId="0" xfId="0"/>
    <xf numFmtId="0" fontId="0" fillId="2" borderId="1" xfId="0" applyFill="1" applyBorder="1" applyAlignment="1" applyProtection="1">
      <alignment vertical="center" wrapText="1"/>
      <protection locked="0"/>
    </xf>
    <xf numFmtId="0" fontId="6" fillId="0" borderId="1" xfId="0" applyFont="1" applyBorder="1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1">
    <dxf>
      <font>
        <b/>
        <color rgb="FFB91C1C"/>
      </font>
      <fill>
        <patternFill patternType="solid">
          <fgColor rgb="FFFECACA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niveshsahayak.in/" TargetMode="External"/><Relationship Id="rId1" Type="http://schemas.openxmlformats.org/officeDocument/2006/relationships/hyperlink" Target="https://toolkit.groupchaton.com/teachers/marks-report-card-exce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16A34A"/>
    <pageSetUpPr fitToPage="1"/>
  </sheetPr>
  <dimension ref="A1:B26"/>
  <sheetViews>
    <sheetView showGridLines="0" tabSelected="1" workbookViewId="0"/>
  </sheetViews>
  <sheetFormatPr defaultRowHeight="14.4" x14ac:dyDescent="0.3"/>
  <cols>
    <col min="1" max="1" width="4" customWidth="1"/>
    <col min="2" max="2" width="100" customWidth="1"/>
  </cols>
  <sheetData>
    <row r="1" spans="1:2" ht="25.95" customHeight="1" x14ac:dyDescent="0.4">
      <c r="A1" s="1" t="s">
        <v>0</v>
      </c>
    </row>
    <row r="2" spans="1:2" x14ac:dyDescent="0.3">
      <c r="A2" s="2" t="s">
        <v>1</v>
      </c>
    </row>
    <row r="4" spans="1:2" ht="45" customHeight="1" x14ac:dyDescent="0.3">
      <c r="B4" s="3" t="s">
        <v>2</v>
      </c>
    </row>
    <row r="6" spans="1:2" ht="18" customHeight="1" x14ac:dyDescent="0.3">
      <c r="B6" s="4" t="s">
        <v>3</v>
      </c>
    </row>
    <row r="7" spans="1:2" ht="18" customHeight="1" x14ac:dyDescent="0.3">
      <c r="A7" s="5"/>
      <c r="B7" s="3" t="s">
        <v>4</v>
      </c>
    </row>
    <row r="8" spans="1:2" ht="18" customHeight="1" x14ac:dyDescent="0.3">
      <c r="A8" s="6"/>
      <c r="B8" s="3" t="s">
        <v>5</v>
      </c>
    </row>
    <row r="10" spans="1:2" ht="18" customHeight="1" x14ac:dyDescent="0.3">
      <c r="B10" s="4" t="s">
        <v>6</v>
      </c>
    </row>
    <row r="11" spans="1:2" ht="30" customHeight="1" x14ac:dyDescent="0.3">
      <c r="A11" s="7">
        <v>1</v>
      </c>
      <c r="B11" s="3" t="s">
        <v>7</v>
      </c>
    </row>
    <row r="12" spans="1:2" ht="18" customHeight="1" x14ac:dyDescent="0.3">
      <c r="A12" s="7">
        <v>2</v>
      </c>
      <c r="B12" s="3" t="s">
        <v>8</v>
      </c>
    </row>
    <row r="13" spans="1:2" ht="18" customHeight="1" x14ac:dyDescent="0.3">
      <c r="A13" s="7">
        <v>3</v>
      </c>
      <c r="B13" s="3" t="s">
        <v>9</v>
      </c>
    </row>
    <row r="14" spans="1:2" ht="18" customHeight="1" x14ac:dyDescent="0.3">
      <c r="A14" s="7">
        <v>4</v>
      </c>
      <c r="B14" s="3" t="s">
        <v>10</v>
      </c>
    </row>
    <row r="15" spans="1:2" ht="18" customHeight="1" x14ac:dyDescent="0.3">
      <c r="A15" s="7">
        <v>5</v>
      </c>
      <c r="B15" s="3" t="s">
        <v>11</v>
      </c>
    </row>
    <row r="17" spans="1:2" ht="18" customHeight="1" x14ac:dyDescent="0.3">
      <c r="B17" s="4" t="s">
        <v>12</v>
      </c>
    </row>
    <row r="18" spans="1:2" ht="30" customHeight="1" x14ac:dyDescent="0.3">
      <c r="A18" t="s">
        <v>13</v>
      </c>
      <c r="B18" s="3" t="s">
        <v>14</v>
      </c>
    </row>
    <row r="19" spans="1:2" ht="18" customHeight="1" x14ac:dyDescent="0.3">
      <c r="A19" t="s">
        <v>13</v>
      </c>
      <c r="B19" s="3" t="s">
        <v>15</v>
      </c>
    </row>
    <row r="20" spans="1:2" ht="18" customHeight="1" x14ac:dyDescent="0.3">
      <c r="A20" t="s">
        <v>13</v>
      </c>
      <c r="B20" s="3" t="s">
        <v>16</v>
      </c>
    </row>
    <row r="22" spans="1:2" ht="18" customHeight="1" x14ac:dyDescent="0.3">
      <c r="B22" s="8" t="s">
        <v>17</v>
      </c>
    </row>
    <row r="23" spans="1:2" x14ac:dyDescent="0.3">
      <c r="B23" s="9" t="s">
        <v>18</v>
      </c>
    </row>
    <row r="25" spans="1:2" x14ac:dyDescent="0.3">
      <c r="B25" s="10" t="s">
        <v>19</v>
      </c>
    </row>
    <row r="26" spans="1:2" ht="45" customHeight="1" x14ac:dyDescent="0.3">
      <c r="B26" s="11" t="s">
        <v>20</v>
      </c>
    </row>
  </sheetData>
  <hyperlinks>
    <hyperlink ref="B23" r:id="rId1" xr:uid="{00000000-0004-0000-0000-000000000000}"/>
    <hyperlink ref="B25" r:id="rId2" xr:uid="{00000000-0004-0000-0000-000001000000}"/>
  </hyperlinks>
  <pageMargins left="0.4" right="0.4" top="1" bottom="1" header="0.5" footer="0.5"/>
  <pageSetup paperSize="9" fitToHeight="0"/>
  <headerFooter>
    <oddFooter>&amp;C&amp;8 Toolkit by GroupChatOn  ·  toolkit.groupchaton.com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23"/>
  <sheetViews>
    <sheetView showGridLines="0" workbookViewId="0"/>
  </sheetViews>
  <sheetFormatPr defaultRowHeight="14.4" x14ac:dyDescent="0.3"/>
  <cols>
    <col min="1" max="1" width="26" customWidth="1"/>
    <col min="2" max="3" width="14" customWidth="1"/>
  </cols>
  <sheetData>
    <row r="1" spans="1:3" ht="25.95" customHeight="1" x14ac:dyDescent="0.4">
      <c r="A1" s="1" t="s">
        <v>21</v>
      </c>
    </row>
    <row r="2" spans="1:3" x14ac:dyDescent="0.3">
      <c r="A2" s="12" t="s">
        <v>22</v>
      </c>
      <c r="B2" s="27" t="s">
        <v>23</v>
      </c>
      <c r="C2" s="28"/>
    </row>
    <row r="3" spans="1:3" x14ac:dyDescent="0.3">
      <c r="A3" s="12" t="s">
        <v>24</v>
      </c>
      <c r="B3" s="27" t="s">
        <v>25</v>
      </c>
      <c r="C3" s="28"/>
    </row>
    <row r="4" spans="1:3" x14ac:dyDescent="0.3">
      <c r="A4" s="12" t="s">
        <v>26</v>
      </c>
      <c r="B4" s="27" t="s">
        <v>27</v>
      </c>
      <c r="C4" s="28"/>
    </row>
    <row r="6" spans="1:3" ht="31.95" customHeight="1" x14ac:dyDescent="0.3">
      <c r="A6" s="14" t="s">
        <v>28</v>
      </c>
      <c r="B6" s="14" t="s">
        <v>29</v>
      </c>
      <c r="C6" s="14" t="s">
        <v>30</v>
      </c>
    </row>
    <row r="7" spans="1:3" x14ac:dyDescent="0.3">
      <c r="A7" s="13" t="s">
        <v>31</v>
      </c>
      <c r="B7" s="13">
        <v>100</v>
      </c>
      <c r="C7" s="13">
        <v>33</v>
      </c>
    </row>
    <row r="8" spans="1:3" x14ac:dyDescent="0.3">
      <c r="A8" s="13" t="s">
        <v>32</v>
      </c>
      <c r="B8" s="13">
        <v>100</v>
      </c>
      <c r="C8" s="13">
        <v>33</v>
      </c>
    </row>
    <row r="9" spans="1:3" x14ac:dyDescent="0.3">
      <c r="A9" s="13" t="s">
        <v>33</v>
      </c>
      <c r="B9" s="13">
        <v>100</v>
      </c>
      <c r="C9" s="13">
        <v>33</v>
      </c>
    </row>
    <row r="10" spans="1:3" x14ac:dyDescent="0.3">
      <c r="A10" s="13" t="s">
        <v>34</v>
      </c>
      <c r="B10" s="13">
        <v>100</v>
      </c>
      <c r="C10" s="13">
        <v>33</v>
      </c>
    </row>
    <row r="11" spans="1:3" x14ac:dyDescent="0.3">
      <c r="A11" s="13" t="s">
        <v>35</v>
      </c>
      <c r="B11" s="13">
        <v>100</v>
      </c>
      <c r="C11" s="13">
        <v>33</v>
      </c>
    </row>
    <row r="12" spans="1:3" x14ac:dyDescent="0.3">
      <c r="A12" s="13" t="s">
        <v>36</v>
      </c>
      <c r="B12" s="13">
        <v>100</v>
      </c>
      <c r="C12" s="13">
        <v>33</v>
      </c>
    </row>
    <row r="13" spans="1:3" x14ac:dyDescent="0.3">
      <c r="A13" s="12" t="s">
        <v>37</v>
      </c>
      <c r="B13" s="15">
        <f>SUMPRODUCT((A7:A12&lt;&gt;"")*B7:B12)</f>
        <v>600</v>
      </c>
    </row>
    <row r="15" spans="1:3" ht="31.95" customHeight="1" x14ac:dyDescent="0.3">
      <c r="A15" s="14" t="s">
        <v>38</v>
      </c>
      <c r="B15" s="14" t="s">
        <v>39</v>
      </c>
    </row>
    <row r="16" spans="1:3" x14ac:dyDescent="0.3">
      <c r="A16" s="13">
        <v>0</v>
      </c>
      <c r="B16" s="13" t="s">
        <v>40</v>
      </c>
    </row>
    <row r="17" spans="1:2" x14ac:dyDescent="0.3">
      <c r="A17" s="13">
        <v>33</v>
      </c>
      <c r="B17" s="13" t="s">
        <v>41</v>
      </c>
    </row>
    <row r="18" spans="1:2" x14ac:dyDescent="0.3">
      <c r="A18" s="13">
        <v>41</v>
      </c>
      <c r="B18" s="13" t="s">
        <v>42</v>
      </c>
    </row>
    <row r="19" spans="1:2" x14ac:dyDescent="0.3">
      <c r="A19" s="13">
        <v>51</v>
      </c>
      <c r="B19" s="13" t="s">
        <v>43</v>
      </c>
    </row>
    <row r="20" spans="1:2" x14ac:dyDescent="0.3">
      <c r="A20" s="13">
        <v>61</v>
      </c>
      <c r="B20" s="13" t="s">
        <v>44</v>
      </c>
    </row>
    <row r="21" spans="1:2" x14ac:dyDescent="0.3">
      <c r="A21" s="13">
        <v>71</v>
      </c>
      <c r="B21" s="13" t="s">
        <v>45</v>
      </c>
    </row>
    <row r="22" spans="1:2" x14ac:dyDescent="0.3">
      <c r="A22" s="13">
        <v>81</v>
      </c>
      <c r="B22" s="13" t="s">
        <v>46</v>
      </c>
    </row>
    <row r="23" spans="1:2" x14ac:dyDescent="0.3">
      <c r="A23" s="13">
        <v>91</v>
      </c>
      <c r="B23" s="13" t="s">
        <v>47</v>
      </c>
    </row>
  </sheetData>
  <mergeCells count="3">
    <mergeCell ref="B4:C4"/>
    <mergeCell ref="B3:C3"/>
    <mergeCell ref="B2:C2"/>
  </mergeCells>
  <pageMargins left="0.4" right="0.4" top="1" bottom="1" header="0.5" footer="0.5"/>
  <pageSetup paperSize="9" fitToHeight="0"/>
  <headerFooter>
    <oddFooter>&amp;C&amp;8 Toolkit by GroupChatOn  ·  toolkit.groupchaton.com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2563EB"/>
    <pageSetUpPr fitToPage="1"/>
  </sheetPr>
  <dimension ref="A1:N63"/>
  <sheetViews>
    <sheetView showGridLines="0" workbookViewId="0">
      <pane xSplit="2" ySplit="3" topLeftCell="C4" activePane="bottomRight" state="frozen"/>
      <selection pane="topRight"/>
      <selection pane="bottomLeft"/>
      <selection pane="bottomRight"/>
    </sheetView>
  </sheetViews>
  <sheetFormatPr defaultRowHeight="14.4" x14ac:dyDescent="0.3"/>
  <cols>
    <col min="1" max="1" width="7" customWidth="1"/>
    <col min="2" max="2" width="22" customWidth="1"/>
    <col min="3" max="8" width="10" customWidth="1"/>
    <col min="9" max="11" width="9" customWidth="1"/>
    <col min="12" max="12" width="8" customWidth="1"/>
    <col min="13" max="13" width="7" customWidth="1"/>
    <col min="14" max="14" width="9" customWidth="1"/>
  </cols>
  <sheetData>
    <row r="1" spans="1:14" ht="25.95" customHeight="1" x14ac:dyDescent="0.4">
      <c r="A1" s="1" t="s">
        <v>48</v>
      </c>
    </row>
    <row r="2" spans="1:14" x14ac:dyDescent="0.3">
      <c r="A2" s="16" t="str">
        <f>Setup!B4&amp;"  ·  "&amp;Setup!B3&amp;"  ·  "&amp;Setup!B2</f>
        <v>Half-yearly examination  ·  VIII-B  ·  Govt. Senior Secondary School</v>
      </c>
    </row>
    <row r="3" spans="1:14" ht="31.95" customHeight="1" x14ac:dyDescent="0.3">
      <c r="A3" s="14" t="s">
        <v>49</v>
      </c>
      <c r="B3" s="14" t="s">
        <v>50</v>
      </c>
      <c r="C3" s="14" t="str">
        <f>IF(Setup!A7="","—",Setup!A7)</f>
        <v>English</v>
      </c>
      <c r="D3" s="14" t="str">
        <f>IF(Setup!A8="","—",Setup!A8)</f>
        <v>Hindi</v>
      </c>
      <c r="E3" s="14" t="str">
        <f>IF(Setup!A9="","—",Setup!A9)</f>
        <v>Mathematics</v>
      </c>
      <c r="F3" s="14" t="str">
        <f>IF(Setup!A10="","—",Setup!A10)</f>
        <v>Science</v>
      </c>
      <c r="G3" s="14" t="str">
        <f>IF(Setup!A11="","—",Setup!A11)</f>
        <v>Social Science</v>
      </c>
      <c r="H3" s="14" t="str">
        <f>IF(Setup!A12="","—",Setup!A12)</f>
        <v>Punjabi</v>
      </c>
      <c r="I3" s="14" t="s">
        <v>51</v>
      </c>
      <c r="J3" s="14" t="s">
        <v>52</v>
      </c>
      <c r="K3" s="14" t="s">
        <v>53</v>
      </c>
      <c r="L3" s="14" t="s">
        <v>39</v>
      </c>
      <c r="M3" s="14" t="s">
        <v>54</v>
      </c>
      <c r="N3" s="14" t="s">
        <v>55</v>
      </c>
    </row>
    <row r="4" spans="1:14" x14ac:dyDescent="0.3">
      <c r="A4" s="17">
        <v>1</v>
      </c>
      <c r="B4" s="13" t="s">
        <v>56</v>
      </c>
      <c r="C4" s="17">
        <v>57</v>
      </c>
      <c r="D4" s="17">
        <v>79</v>
      </c>
      <c r="E4" s="17">
        <v>76</v>
      </c>
      <c r="F4" s="17">
        <v>50</v>
      </c>
      <c r="G4" s="17">
        <v>65</v>
      </c>
      <c r="H4" s="17">
        <v>80</v>
      </c>
      <c r="I4" s="15">
        <f t="shared" ref="I4:I35" si="0">IF($B4="","",SUM(C4:H4))</f>
        <v>407</v>
      </c>
      <c r="J4" s="15">
        <f>IF($B4="","",Setup!$B$13)</f>
        <v>600</v>
      </c>
      <c r="K4" s="18">
        <f t="shared" ref="K4:K35" si="1">IF(OR($B4="",N(J4)=0),"",I4/J4)</f>
        <v>0.67833333333333334</v>
      </c>
      <c r="L4" s="19" t="str">
        <f>IF(K4="","",INDEX(Setup!$B$16:$B$23,MATCH(K4*100,Setup!$A$16:$A$23,1)))</f>
        <v>B2</v>
      </c>
      <c r="M4" s="19">
        <f t="shared" ref="M4:M35" si="2">IF(I4="","",RANK(I4,$I$4:$I$63))</f>
        <v>6</v>
      </c>
      <c r="N4" s="19" t="str">
        <f>IF($B4="","",IF(OR(AND(Setup!$A$7&lt;&gt;"",OR(C4="AB",N(C4)&lt;Setup!$C$7)),AND(Setup!$A$8&lt;&gt;"",OR(D4="AB",N(D4)&lt;Setup!$C$8)),AND(Setup!$A$9&lt;&gt;"",OR(E4="AB",N(E4)&lt;Setup!$C$9)),AND(Setup!$A$10&lt;&gt;"",OR(F4="AB",N(F4)&lt;Setup!$C$10)),AND(Setup!$A$11&lt;&gt;"",OR(G4="AB",N(G4)&lt;Setup!$C$11)),AND(Setup!$A$12&lt;&gt;"",OR(H4="AB",N(H4)&lt;Setup!$C$12))),"Fail","Pass"))</f>
        <v>Pass</v>
      </c>
    </row>
    <row r="5" spans="1:14" x14ac:dyDescent="0.3">
      <c r="A5" s="17">
        <v>2</v>
      </c>
      <c r="B5" s="13" t="s">
        <v>57</v>
      </c>
      <c r="C5" s="17">
        <v>72</v>
      </c>
      <c r="D5" s="17">
        <v>82</v>
      </c>
      <c r="E5" s="17">
        <v>79</v>
      </c>
      <c r="F5" s="17">
        <v>46</v>
      </c>
      <c r="G5" s="17">
        <v>80</v>
      </c>
      <c r="H5" s="17">
        <v>42</v>
      </c>
      <c r="I5" s="15">
        <f t="shared" si="0"/>
        <v>401</v>
      </c>
      <c r="J5" s="15">
        <f>IF($B5="","",Setup!$B$13)</f>
        <v>600</v>
      </c>
      <c r="K5" s="18">
        <f t="shared" si="1"/>
        <v>0.66833333333333333</v>
      </c>
      <c r="L5" s="19" t="str">
        <f>IF(K5="","",INDEX(Setup!$B$16:$B$23,MATCH(K5*100,Setup!$A$16:$A$23,1)))</f>
        <v>B2</v>
      </c>
      <c r="M5" s="19">
        <f t="shared" si="2"/>
        <v>7</v>
      </c>
      <c r="N5" s="19" t="str">
        <f>IF($B5="","",IF(OR(AND(Setup!$A$7&lt;&gt;"",OR(C5="AB",N(C5)&lt;Setup!$C$7)),AND(Setup!$A$8&lt;&gt;"",OR(D5="AB",N(D5)&lt;Setup!$C$8)),AND(Setup!$A$9&lt;&gt;"",OR(E5="AB",N(E5)&lt;Setup!$C$9)),AND(Setup!$A$10&lt;&gt;"",OR(F5="AB",N(F5)&lt;Setup!$C$10)),AND(Setup!$A$11&lt;&gt;"",OR(G5="AB",N(G5)&lt;Setup!$C$11)),AND(Setup!$A$12&lt;&gt;"",OR(H5="AB",N(H5)&lt;Setup!$C$12))),"Fail","Pass"))</f>
        <v>Pass</v>
      </c>
    </row>
    <row r="6" spans="1:14" x14ac:dyDescent="0.3">
      <c r="A6" s="17">
        <v>3</v>
      </c>
      <c r="B6" s="13" t="s">
        <v>58</v>
      </c>
      <c r="C6" s="17">
        <v>95</v>
      </c>
      <c r="D6" s="17">
        <v>72</v>
      </c>
      <c r="E6" s="17">
        <v>58</v>
      </c>
      <c r="F6" s="17">
        <v>77</v>
      </c>
      <c r="G6" s="17">
        <v>56</v>
      </c>
      <c r="H6" s="17">
        <v>54</v>
      </c>
      <c r="I6" s="15">
        <f t="shared" si="0"/>
        <v>412</v>
      </c>
      <c r="J6" s="15">
        <f>IF($B6="","",Setup!$B$13)</f>
        <v>600</v>
      </c>
      <c r="K6" s="18">
        <f t="shared" si="1"/>
        <v>0.68666666666666665</v>
      </c>
      <c r="L6" s="19" t="str">
        <f>IF(K6="","",INDEX(Setup!$B$16:$B$23,MATCH(K6*100,Setup!$A$16:$A$23,1)))</f>
        <v>B2</v>
      </c>
      <c r="M6" s="19">
        <f t="shared" si="2"/>
        <v>5</v>
      </c>
      <c r="N6" s="19" t="str">
        <f>IF($B6="","",IF(OR(AND(Setup!$A$7&lt;&gt;"",OR(C6="AB",N(C6)&lt;Setup!$C$7)),AND(Setup!$A$8&lt;&gt;"",OR(D6="AB",N(D6)&lt;Setup!$C$8)),AND(Setup!$A$9&lt;&gt;"",OR(E6="AB",N(E6)&lt;Setup!$C$9)),AND(Setup!$A$10&lt;&gt;"",OR(F6="AB",N(F6)&lt;Setup!$C$10)),AND(Setup!$A$11&lt;&gt;"",OR(G6="AB",N(G6)&lt;Setup!$C$11)),AND(Setup!$A$12&lt;&gt;"",OR(H6="AB",N(H6)&lt;Setup!$C$12))),"Fail","Pass"))</f>
        <v>Pass</v>
      </c>
    </row>
    <row r="7" spans="1:14" x14ac:dyDescent="0.3">
      <c r="A7" s="17">
        <v>4</v>
      </c>
      <c r="B7" s="13" t="s">
        <v>59</v>
      </c>
      <c r="C7" s="17">
        <v>87</v>
      </c>
      <c r="D7" s="17">
        <v>72</v>
      </c>
      <c r="E7" s="17">
        <v>76</v>
      </c>
      <c r="F7" s="17">
        <v>95</v>
      </c>
      <c r="G7" s="17">
        <v>77</v>
      </c>
      <c r="H7" s="17">
        <v>72</v>
      </c>
      <c r="I7" s="15">
        <f t="shared" si="0"/>
        <v>479</v>
      </c>
      <c r="J7" s="15">
        <f>IF($B7="","",Setup!$B$13)</f>
        <v>600</v>
      </c>
      <c r="K7" s="18">
        <f t="shared" si="1"/>
        <v>0.79833333333333334</v>
      </c>
      <c r="L7" s="19" t="str">
        <f>IF(K7="","",INDEX(Setup!$B$16:$B$23,MATCH(K7*100,Setup!$A$16:$A$23,1)))</f>
        <v>B1</v>
      </c>
      <c r="M7" s="19">
        <f t="shared" si="2"/>
        <v>1</v>
      </c>
      <c r="N7" s="19" t="str">
        <f>IF($B7="","",IF(OR(AND(Setup!$A$7&lt;&gt;"",OR(C7="AB",N(C7)&lt;Setup!$C$7)),AND(Setup!$A$8&lt;&gt;"",OR(D7="AB",N(D7)&lt;Setup!$C$8)),AND(Setup!$A$9&lt;&gt;"",OR(E7="AB",N(E7)&lt;Setup!$C$9)),AND(Setup!$A$10&lt;&gt;"",OR(F7="AB",N(F7)&lt;Setup!$C$10)),AND(Setup!$A$11&lt;&gt;"",OR(G7="AB",N(G7)&lt;Setup!$C$11)),AND(Setup!$A$12&lt;&gt;"",OR(H7="AB",N(H7)&lt;Setup!$C$12))),"Fail","Pass"))</f>
        <v>Pass</v>
      </c>
    </row>
    <row r="8" spans="1:14" x14ac:dyDescent="0.3">
      <c r="A8" s="17">
        <v>5</v>
      </c>
      <c r="B8" s="13" t="s">
        <v>60</v>
      </c>
      <c r="C8" s="17">
        <v>67</v>
      </c>
      <c r="D8" s="17">
        <v>82</v>
      </c>
      <c r="E8" s="17">
        <v>97</v>
      </c>
      <c r="F8" s="17">
        <v>51</v>
      </c>
      <c r="G8" s="17">
        <v>56</v>
      </c>
      <c r="H8" s="17">
        <v>82</v>
      </c>
      <c r="I8" s="15">
        <f t="shared" si="0"/>
        <v>435</v>
      </c>
      <c r="J8" s="15">
        <f>IF($B8="","",Setup!$B$13)</f>
        <v>600</v>
      </c>
      <c r="K8" s="18">
        <f t="shared" si="1"/>
        <v>0.72499999999999998</v>
      </c>
      <c r="L8" s="19" t="str">
        <f>IF(K8="","",INDEX(Setup!$B$16:$B$23,MATCH(K8*100,Setup!$A$16:$A$23,1)))</f>
        <v>B1</v>
      </c>
      <c r="M8" s="19">
        <f t="shared" si="2"/>
        <v>3</v>
      </c>
      <c r="N8" s="19" t="str">
        <f>IF($B8="","",IF(OR(AND(Setup!$A$7&lt;&gt;"",OR(C8="AB",N(C8)&lt;Setup!$C$7)),AND(Setup!$A$8&lt;&gt;"",OR(D8="AB",N(D8)&lt;Setup!$C$8)),AND(Setup!$A$9&lt;&gt;"",OR(E8="AB",N(E8)&lt;Setup!$C$9)),AND(Setup!$A$10&lt;&gt;"",OR(F8="AB",N(F8)&lt;Setup!$C$10)),AND(Setup!$A$11&lt;&gt;"",OR(G8="AB",N(G8)&lt;Setup!$C$11)),AND(Setup!$A$12&lt;&gt;"",OR(H8="AB",N(H8)&lt;Setup!$C$12))),"Fail","Pass"))</f>
        <v>Pass</v>
      </c>
    </row>
    <row r="9" spans="1:14" x14ac:dyDescent="0.3">
      <c r="A9" s="17">
        <v>6</v>
      </c>
      <c r="B9" s="13" t="s">
        <v>61</v>
      </c>
      <c r="C9" s="17">
        <v>51</v>
      </c>
      <c r="D9" s="17">
        <v>97</v>
      </c>
      <c r="E9" s="17">
        <v>24</v>
      </c>
      <c r="F9" s="17">
        <v>66</v>
      </c>
      <c r="G9" s="17">
        <v>89</v>
      </c>
      <c r="H9" s="17">
        <v>42</v>
      </c>
      <c r="I9" s="15">
        <f t="shared" si="0"/>
        <v>369</v>
      </c>
      <c r="J9" s="15">
        <f>IF($B9="","",Setup!$B$13)</f>
        <v>600</v>
      </c>
      <c r="K9" s="18">
        <f t="shared" si="1"/>
        <v>0.61499999999999999</v>
      </c>
      <c r="L9" s="19" t="str">
        <f>IF(K9="","",INDEX(Setup!$B$16:$B$23,MATCH(K9*100,Setup!$A$16:$A$23,1)))</f>
        <v>B2</v>
      </c>
      <c r="M9" s="19">
        <f t="shared" si="2"/>
        <v>8</v>
      </c>
      <c r="N9" s="19" t="str">
        <f>IF($B9="","",IF(OR(AND(Setup!$A$7&lt;&gt;"",OR(C9="AB",N(C9)&lt;Setup!$C$7)),AND(Setup!$A$8&lt;&gt;"",OR(D9="AB",N(D9)&lt;Setup!$C$8)),AND(Setup!$A$9&lt;&gt;"",OR(E9="AB",N(E9)&lt;Setup!$C$9)),AND(Setup!$A$10&lt;&gt;"",OR(F9="AB",N(F9)&lt;Setup!$C$10)),AND(Setup!$A$11&lt;&gt;"",OR(G9="AB",N(G9)&lt;Setup!$C$11)),AND(Setup!$A$12&lt;&gt;"",OR(H9="AB",N(H9)&lt;Setup!$C$12))),"Fail","Pass"))</f>
        <v>Fail</v>
      </c>
    </row>
    <row r="10" spans="1:14" x14ac:dyDescent="0.3">
      <c r="A10" s="17">
        <v>7</v>
      </c>
      <c r="B10" s="13" t="s">
        <v>62</v>
      </c>
      <c r="C10" s="17">
        <v>84</v>
      </c>
      <c r="D10" s="17">
        <v>91</v>
      </c>
      <c r="E10" s="17">
        <v>46</v>
      </c>
      <c r="F10" s="17">
        <v>52</v>
      </c>
      <c r="G10" s="17">
        <v>90</v>
      </c>
      <c r="H10" s="17">
        <v>79</v>
      </c>
      <c r="I10" s="15">
        <f t="shared" si="0"/>
        <v>442</v>
      </c>
      <c r="J10" s="15">
        <f>IF($B10="","",Setup!$B$13)</f>
        <v>600</v>
      </c>
      <c r="K10" s="18">
        <f t="shared" si="1"/>
        <v>0.73666666666666669</v>
      </c>
      <c r="L10" s="19" t="str">
        <f>IF(K10="","",INDEX(Setup!$B$16:$B$23,MATCH(K10*100,Setup!$A$16:$A$23,1)))</f>
        <v>B1</v>
      </c>
      <c r="M10" s="19">
        <f t="shared" si="2"/>
        <v>2</v>
      </c>
      <c r="N10" s="19" t="str">
        <f>IF($B10="","",IF(OR(AND(Setup!$A$7&lt;&gt;"",OR(C10="AB",N(C10)&lt;Setup!$C$7)),AND(Setup!$A$8&lt;&gt;"",OR(D10="AB",N(D10)&lt;Setup!$C$8)),AND(Setup!$A$9&lt;&gt;"",OR(E10="AB",N(E10)&lt;Setup!$C$9)),AND(Setup!$A$10&lt;&gt;"",OR(F10="AB",N(F10)&lt;Setup!$C$10)),AND(Setup!$A$11&lt;&gt;"",OR(G10="AB",N(G10)&lt;Setup!$C$11)),AND(Setup!$A$12&lt;&gt;"",OR(H10="AB",N(H10)&lt;Setup!$C$12))),"Fail","Pass"))</f>
        <v>Pass</v>
      </c>
    </row>
    <row r="11" spans="1:14" x14ac:dyDescent="0.3">
      <c r="A11" s="17">
        <v>8</v>
      </c>
      <c r="B11" s="13" t="s">
        <v>63</v>
      </c>
      <c r="C11" s="17">
        <v>44</v>
      </c>
      <c r="D11" s="17">
        <v>61</v>
      </c>
      <c r="E11" s="17">
        <v>91</v>
      </c>
      <c r="F11" s="17">
        <v>43</v>
      </c>
      <c r="G11" s="17">
        <v>94</v>
      </c>
      <c r="H11" s="17">
        <v>97</v>
      </c>
      <c r="I11" s="15">
        <f t="shared" si="0"/>
        <v>430</v>
      </c>
      <c r="J11" s="15">
        <f>IF($B11="","",Setup!$B$13)</f>
        <v>600</v>
      </c>
      <c r="K11" s="18">
        <f t="shared" si="1"/>
        <v>0.71666666666666667</v>
      </c>
      <c r="L11" s="19" t="str">
        <f>IF(K11="","",INDEX(Setup!$B$16:$B$23,MATCH(K11*100,Setup!$A$16:$A$23,1)))</f>
        <v>B1</v>
      </c>
      <c r="M11" s="19">
        <f t="shared" si="2"/>
        <v>4</v>
      </c>
      <c r="N11" s="19" t="str">
        <f>IF($B11="","",IF(OR(AND(Setup!$A$7&lt;&gt;"",OR(C11="AB",N(C11)&lt;Setup!$C$7)),AND(Setup!$A$8&lt;&gt;"",OR(D11="AB",N(D11)&lt;Setup!$C$8)),AND(Setup!$A$9&lt;&gt;"",OR(E11="AB",N(E11)&lt;Setup!$C$9)),AND(Setup!$A$10&lt;&gt;"",OR(F11="AB",N(F11)&lt;Setup!$C$10)),AND(Setup!$A$11&lt;&gt;"",OR(G11="AB",N(G11)&lt;Setup!$C$11)),AND(Setup!$A$12&lt;&gt;"",OR(H11="AB",N(H11)&lt;Setup!$C$12))),"Fail","Pass"))</f>
        <v>Pass</v>
      </c>
    </row>
    <row r="12" spans="1:14" x14ac:dyDescent="0.3">
      <c r="A12" s="17"/>
      <c r="B12" s="13"/>
      <c r="C12" s="17"/>
      <c r="D12" s="17"/>
      <c r="E12" s="17"/>
      <c r="F12" s="17"/>
      <c r="G12" s="17"/>
      <c r="H12" s="17"/>
      <c r="I12" s="15" t="str">
        <f t="shared" si="0"/>
        <v/>
      </c>
      <c r="J12" s="15" t="str">
        <f>IF($B12="","",Setup!$B$13)</f>
        <v/>
      </c>
      <c r="K12" s="18" t="str">
        <f t="shared" si="1"/>
        <v/>
      </c>
      <c r="L12" s="19" t="str">
        <f>IF(K12="","",INDEX(Setup!$B$16:$B$23,MATCH(K12*100,Setup!$A$16:$A$23,1)))</f>
        <v/>
      </c>
      <c r="M12" s="19" t="str">
        <f t="shared" si="2"/>
        <v/>
      </c>
      <c r="N12" s="19" t="str">
        <f>IF($B12="","",IF(OR(AND(Setup!$A$7&lt;&gt;"",OR(C12="AB",N(C12)&lt;Setup!$C$7)),AND(Setup!$A$8&lt;&gt;"",OR(D12="AB",N(D12)&lt;Setup!$C$8)),AND(Setup!$A$9&lt;&gt;"",OR(E12="AB",N(E12)&lt;Setup!$C$9)),AND(Setup!$A$10&lt;&gt;"",OR(F12="AB",N(F12)&lt;Setup!$C$10)),AND(Setup!$A$11&lt;&gt;"",OR(G12="AB",N(G12)&lt;Setup!$C$11)),AND(Setup!$A$12&lt;&gt;"",OR(H12="AB",N(H12)&lt;Setup!$C$12))),"Fail","Pass"))</f>
        <v/>
      </c>
    </row>
    <row r="13" spans="1:14" x14ac:dyDescent="0.3">
      <c r="A13" s="17"/>
      <c r="B13" s="13"/>
      <c r="C13" s="17"/>
      <c r="D13" s="17"/>
      <c r="E13" s="17"/>
      <c r="F13" s="17"/>
      <c r="G13" s="17"/>
      <c r="H13" s="17"/>
      <c r="I13" s="15" t="str">
        <f t="shared" si="0"/>
        <v/>
      </c>
      <c r="J13" s="15" t="str">
        <f>IF($B13="","",Setup!$B$13)</f>
        <v/>
      </c>
      <c r="K13" s="18" t="str">
        <f t="shared" si="1"/>
        <v/>
      </c>
      <c r="L13" s="19" t="str">
        <f>IF(K13="","",INDEX(Setup!$B$16:$B$23,MATCH(K13*100,Setup!$A$16:$A$23,1)))</f>
        <v/>
      </c>
      <c r="M13" s="19" t="str">
        <f t="shared" si="2"/>
        <v/>
      </c>
      <c r="N13" s="19" t="str">
        <f>IF($B13="","",IF(OR(AND(Setup!$A$7&lt;&gt;"",OR(C13="AB",N(C13)&lt;Setup!$C$7)),AND(Setup!$A$8&lt;&gt;"",OR(D13="AB",N(D13)&lt;Setup!$C$8)),AND(Setup!$A$9&lt;&gt;"",OR(E13="AB",N(E13)&lt;Setup!$C$9)),AND(Setup!$A$10&lt;&gt;"",OR(F13="AB",N(F13)&lt;Setup!$C$10)),AND(Setup!$A$11&lt;&gt;"",OR(G13="AB",N(G13)&lt;Setup!$C$11)),AND(Setup!$A$12&lt;&gt;"",OR(H13="AB",N(H13)&lt;Setup!$C$12))),"Fail","Pass"))</f>
        <v/>
      </c>
    </row>
    <row r="14" spans="1:14" x14ac:dyDescent="0.3">
      <c r="A14" s="17"/>
      <c r="B14" s="13"/>
      <c r="C14" s="17"/>
      <c r="D14" s="17"/>
      <c r="E14" s="17"/>
      <c r="F14" s="17"/>
      <c r="G14" s="17"/>
      <c r="H14" s="17"/>
      <c r="I14" s="15" t="str">
        <f t="shared" si="0"/>
        <v/>
      </c>
      <c r="J14" s="15" t="str">
        <f>IF($B14="","",Setup!$B$13)</f>
        <v/>
      </c>
      <c r="K14" s="18" t="str">
        <f t="shared" si="1"/>
        <v/>
      </c>
      <c r="L14" s="19" t="str">
        <f>IF(K14="","",INDEX(Setup!$B$16:$B$23,MATCH(K14*100,Setup!$A$16:$A$23,1)))</f>
        <v/>
      </c>
      <c r="M14" s="19" t="str">
        <f t="shared" si="2"/>
        <v/>
      </c>
      <c r="N14" s="19" t="str">
        <f>IF($B14="","",IF(OR(AND(Setup!$A$7&lt;&gt;"",OR(C14="AB",N(C14)&lt;Setup!$C$7)),AND(Setup!$A$8&lt;&gt;"",OR(D14="AB",N(D14)&lt;Setup!$C$8)),AND(Setup!$A$9&lt;&gt;"",OR(E14="AB",N(E14)&lt;Setup!$C$9)),AND(Setup!$A$10&lt;&gt;"",OR(F14="AB",N(F14)&lt;Setup!$C$10)),AND(Setup!$A$11&lt;&gt;"",OR(G14="AB",N(G14)&lt;Setup!$C$11)),AND(Setup!$A$12&lt;&gt;"",OR(H14="AB",N(H14)&lt;Setup!$C$12))),"Fail","Pass"))</f>
        <v/>
      </c>
    </row>
    <row r="15" spans="1:14" x14ac:dyDescent="0.3">
      <c r="A15" s="17"/>
      <c r="B15" s="13"/>
      <c r="C15" s="17"/>
      <c r="D15" s="17"/>
      <c r="E15" s="17"/>
      <c r="F15" s="17"/>
      <c r="G15" s="17"/>
      <c r="H15" s="17"/>
      <c r="I15" s="15" t="str">
        <f t="shared" si="0"/>
        <v/>
      </c>
      <c r="J15" s="15" t="str">
        <f>IF($B15="","",Setup!$B$13)</f>
        <v/>
      </c>
      <c r="K15" s="18" t="str">
        <f t="shared" si="1"/>
        <v/>
      </c>
      <c r="L15" s="19" t="str">
        <f>IF(K15="","",INDEX(Setup!$B$16:$B$23,MATCH(K15*100,Setup!$A$16:$A$23,1)))</f>
        <v/>
      </c>
      <c r="M15" s="19" t="str">
        <f t="shared" si="2"/>
        <v/>
      </c>
      <c r="N15" s="19" t="str">
        <f>IF($B15="","",IF(OR(AND(Setup!$A$7&lt;&gt;"",OR(C15="AB",N(C15)&lt;Setup!$C$7)),AND(Setup!$A$8&lt;&gt;"",OR(D15="AB",N(D15)&lt;Setup!$C$8)),AND(Setup!$A$9&lt;&gt;"",OR(E15="AB",N(E15)&lt;Setup!$C$9)),AND(Setup!$A$10&lt;&gt;"",OR(F15="AB",N(F15)&lt;Setup!$C$10)),AND(Setup!$A$11&lt;&gt;"",OR(G15="AB",N(G15)&lt;Setup!$C$11)),AND(Setup!$A$12&lt;&gt;"",OR(H15="AB",N(H15)&lt;Setup!$C$12))),"Fail","Pass"))</f>
        <v/>
      </c>
    </row>
    <row r="16" spans="1:14" x14ac:dyDescent="0.3">
      <c r="A16" s="17"/>
      <c r="B16" s="13"/>
      <c r="C16" s="17"/>
      <c r="D16" s="17"/>
      <c r="E16" s="17"/>
      <c r="F16" s="17"/>
      <c r="G16" s="17"/>
      <c r="H16" s="17"/>
      <c r="I16" s="15" t="str">
        <f t="shared" si="0"/>
        <v/>
      </c>
      <c r="J16" s="15" t="str">
        <f>IF($B16="","",Setup!$B$13)</f>
        <v/>
      </c>
      <c r="K16" s="18" t="str">
        <f t="shared" si="1"/>
        <v/>
      </c>
      <c r="L16" s="19" t="str">
        <f>IF(K16="","",INDEX(Setup!$B$16:$B$23,MATCH(K16*100,Setup!$A$16:$A$23,1)))</f>
        <v/>
      </c>
      <c r="M16" s="19" t="str">
        <f t="shared" si="2"/>
        <v/>
      </c>
      <c r="N16" s="19" t="str">
        <f>IF($B16="","",IF(OR(AND(Setup!$A$7&lt;&gt;"",OR(C16="AB",N(C16)&lt;Setup!$C$7)),AND(Setup!$A$8&lt;&gt;"",OR(D16="AB",N(D16)&lt;Setup!$C$8)),AND(Setup!$A$9&lt;&gt;"",OR(E16="AB",N(E16)&lt;Setup!$C$9)),AND(Setup!$A$10&lt;&gt;"",OR(F16="AB",N(F16)&lt;Setup!$C$10)),AND(Setup!$A$11&lt;&gt;"",OR(G16="AB",N(G16)&lt;Setup!$C$11)),AND(Setup!$A$12&lt;&gt;"",OR(H16="AB",N(H16)&lt;Setup!$C$12))),"Fail","Pass"))</f>
        <v/>
      </c>
    </row>
    <row r="17" spans="1:14" x14ac:dyDescent="0.3">
      <c r="A17" s="17"/>
      <c r="B17" s="13"/>
      <c r="C17" s="17"/>
      <c r="D17" s="17"/>
      <c r="E17" s="17"/>
      <c r="F17" s="17"/>
      <c r="G17" s="17"/>
      <c r="H17" s="17"/>
      <c r="I17" s="15" t="str">
        <f t="shared" si="0"/>
        <v/>
      </c>
      <c r="J17" s="15" t="str">
        <f>IF($B17="","",Setup!$B$13)</f>
        <v/>
      </c>
      <c r="K17" s="18" t="str">
        <f t="shared" si="1"/>
        <v/>
      </c>
      <c r="L17" s="19" t="str">
        <f>IF(K17="","",INDEX(Setup!$B$16:$B$23,MATCH(K17*100,Setup!$A$16:$A$23,1)))</f>
        <v/>
      </c>
      <c r="M17" s="19" t="str">
        <f t="shared" si="2"/>
        <v/>
      </c>
      <c r="N17" s="19" t="str">
        <f>IF($B17="","",IF(OR(AND(Setup!$A$7&lt;&gt;"",OR(C17="AB",N(C17)&lt;Setup!$C$7)),AND(Setup!$A$8&lt;&gt;"",OR(D17="AB",N(D17)&lt;Setup!$C$8)),AND(Setup!$A$9&lt;&gt;"",OR(E17="AB",N(E17)&lt;Setup!$C$9)),AND(Setup!$A$10&lt;&gt;"",OR(F17="AB",N(F17)&lt;Setup!$C$10)),AND(Setup!$A$11&lt;&gt;"",OR(G17="AB",N(G17)&lt;Setup!$C$11)),AND(Setup!$A$12&lt;&gt;"",OR(H17="AB",N(H17)&lt;Setup!$C$12))),"Fail","Pass"))</f>
        <v/>
      </c>
    </row>
    <row r="18" spans="1:14" x14ac:dyDescent="0.3">
      <c r="A18" s="17"/>
      <c r="B18" s="13"/>
      <c r="C18" s="17"/>
      <c r="D18" s="17"/>
      <c r="E18" s="17"/>
      <c r="F18" s="17"/>
      <c r="G18" s="17"/>
      <c r="H18" s="17"/>
      <c r="I18" s="15" t="str">
        <f t="shared" si="0"/>
        <v/>
      </c>
      <c r="J18" s="15" t="str">
        <f>IF($B18="","",Setup!$B$13)</f>
        <v/>
      </c>
      <c r="K18" s="18" t="str">
        <f t="shared" si="1"/>
        <v/>
      </c>
      <c r="L18" s="19" t="str">
        <f>IF(K18="","",INDEX(Setup!$B$16:$B$23,MATCH(K18*100,Setup!$A$16:$A$23,1)))</f>
        <v/>
      </c>
      <c r="M18" s="19" t="str">
        <f t="shared" si="2"/>
        <v/>
      </c>
      <c r="N18" s="19" t="str">
        <f>IF($B18="","",IF(OR(AND(Setup!$A$7&lt;&gt;"",OR(C18="AB",N(C18)&lt;Setup!$C$7)),AND(Setup!$A$8&lt;&gt;"",OR(D18="AB",N(D18)&lt;Setup!$C$8)),AND(Setup!$A$9&lt;&gt;"",OR(E18="AB",N(E18)&lt;Setup!$C$9)),AND(Setup!$A$10&lt;&gt;"",OR(F18="AB",N(F18)&lt;Setup!$C$10)),AND(Setup!$A$11&lt;&gt;"",OR(G18="AB",N(G18)&lt;Setup!$C$11)),AND(Setup!$A$12&lt;&gt;"",OR(H18="AB",N(H18)&lt;Setup!$C$12))),"Fail","Pass"))</f>
        <v/>
      </c>
    </row>
    <row r="19" spans="1:14" x14ac:dyDescent="0.3">
      <c r="A19" s="17"/>
      <c r="B19" s="13"/>
      <c r="C19" s="17"/>
      <c r="D19" s="17"/>
      <c r="E19" s="17"/>
      <c r="F19" s="17"/>
      <c r="G19" s="17"/>
      <c r="H19" s="17"/>
      <c r="I19" s="15" t="str">
        <f t="shared" si="0"/>
        <v/>
      </c>
      <c r="J19" s="15" t="str">
        <f>IF($B19="","",Setup!$B$13)</f>
        <v/>
      </c>
      <c r="K19" s="18" t="str">
        <f t="shared" si="1"/>
        <v/>
      </c>
      <c r="L19" s="19" t="str">
        <f>IF(K19="","",INDEX(Setup!$B$16:$B$23,MATCH(K19*100,Setup!$A$16:$A$23,1)))</f>
        <v/>
      </c>
      <c r="M19" s="19" t="str">
        <f t="shared" si="2"/>
        <v/>
      </c>
      <c r="N19" s="19" t="str">
        <f>IF($B19="","",IF(OR(AND(Setup!$A$7&lt;&gt;"",OR(C19="AB",N(C19)&lt;Setup!$C$7)),AND(Setup!$A$8&lt;&gt;"",OR(D19="AB",N(D19)&lt;Setup!$C$8)),AND(Setup!$A$9&lt;&gt;"",OR(E19="AB",N(E19)&lt;Setup!$C$9)),AND(Setup!$A$10&lt;&gt;"",OR(F19="AB",N(F19)&lt;Setup!$C$10)),AND(Setup!$A$11&lt;&gt;"",OR(G19="AB",N(G19)&lt;Setup!$C$11)),AND(Setup!$A$12&lt;&gt;"",OR(H19="AB",N(H19)&lt;Setup!$C$12))),"Fail","Pass"))</f>
        <v/>
      </c>
    </row>
    <row r="20" spans="1:14" x14ac:dyDescent="0.3">
      <c r="A20" s="17"/>
      <c r="B20" s="13"/>
      <c r="C20" s="17"/>
      <c r="D20" s="17"/>
      <c r="E20" s="17"/>
      <c r="F20" s="17"/>
      <c r="G20" s="17"/>
      <c r="H20" s="17"/>
      <c r="I20" s="15" t="str">
        <f t="shared" si="0"/>
        <v/>
      </c>
      <c r="J20" s="15" t="str">
        <f>IF($B20="","",Setup!$B$13)</f>
        <v/>
      </c>
      <c r="K20" s="18" t="str">
        <f t="shared" si="1"/>
        <v/>
      </c>
      <c r="L20" s="19" t="str">
        <f>IF(K20="","",INDEX(Setup!$B$16:$B$23,MATCH(K20*100,Setup!$A$16:$A$23,1)))</f>
        <v/>
      </c>
      <c r="M20" s="19" t="str">
        <f t="shared" si="2"/>
        <v/>
      </c>
      <c r="N20" s="19" t="str">
        <f>IF($B20="","",IF(OR(AND(Setup!$A$7&lt;&gt;"",OR(C20="AB",N(C20)&lt;Setup!$C$7)),AND(Setup!$A$8&lt;&gt;"",OR(D20="AB",N(D20)&lt;Setup!$C$8)),AND(Setup!$A$9&lt;&gt;"",OR(E20="AB",N(E20)&lt;Setup!$C$9)),AND(Setup!$A$10&lt;&gt;"",OR(F20="AB",N(F20)&lt;Setup!$C$10)),AND(Setup!$A$11&lt;&gt;"",OR(G20="AB",N(G20)&lt;Setup!$C$11)),AND(Setup!$A$12&lt;&gt;"",OR(H20="AB",N(H20)&lt;Setup!$C$12))),"Fail","Pass"))</f>
        <v/>
      </c>
    </row>
    <row r="21" spans="1:14" x14ac:dyDescent="0.3">
      <c r="A21" s="17"/>
      <c r="B21" s="13"/>
      <c r="C21" s="17"/>
      <c r="D21" s="17"/>
      <c r="E21" s="17"/>
      <c r="F21" s="17"/>
      <c r="G21" s="17"/>
      <c r="H21" s="17"/>
      <c r="I21" s="15" t="str">
        <f t="shared" si="0"/>
        <v/>
      </c>
      <c r="J21" s="15" t="str">
        <f>IF($B21="","",Setup!$B$13)</f>
        <v/>
      </c>
      <c r="K21" s="18" t="str">
        <f t="shared" si="1"/>
        <v/>
      </c>
      <c r="L21" s="19" t="str">
        <f>IF(K21="","",INDEX(Setup!$B$16:$B$23,MATCH(K21*100,Setup!$A$16:$A$23,1)))</f>
        <v/>
      </c>
      <c r="M21" s="19" t="str">
        <f t="shared" si="2"/>
        <v/>
      </c>
      <c r="N21" s="19" t="str">
        <f>IF($B21="","",IF(OR(AND(Setup!$A$7&lt;&gt;"",OR(C21="AB",N(C21)&lt;Setup!$C$7)),AND(Setup!$A$8&lt;&gt;"",OR(D21="AB",N(D21)&lt;Setup!$C$8)),AND(Setup!$A$9&lt;&gt;"",OR(E21="AB",N(E21)&lt;Setup!$C$9)),AND(Setup!$A$10&lt;&gt;"",OR(F21="AB",N(F21)&lt;Setup!$C$10)),AND(Setup!$A$11&lt;&gt;"",OR(G21="AB",N(G21)&lt;Setup!$C$11)),AND(Setup!$A$12&lt;&gt;"",OR(H21="AB",N(H21)&lt;Setup!$C$12))),"Fail","Pass"))</f>
        <v/>
      </c>
    </row>
    <row r="22" spans="1:14" x14ac:dyDescent="0.3">
      <c r="A22" s="17"/>
      <c r="B22" s="13"/>
      <c r="C22" s="17"/>
      <c r="D22" s="17"/>
      <c r="E22" s="17"/>
      <c r="F22" s="17"/>
      <c r="G22" s="17"/>
      <c r="H22" s="17"/>
      <c r="I22" s="15" t="str">
        <f t="shared" si="0"/>
        <v/>
      </c>
      <c r="J22" s="15" t="str">
        <f>IF($B22="","",Setup!$B$13)</f>
        <v/>
      </c>
      <c r="K22" s="18" t="str">
        <f t="shared" si="1"/>
        <v/>
      </c>
      <c r="L22" s="19" t="str">
        <f>IF(K22="","",INDEX(Setup!$B$16:$B$23,MATCH(K22*100,Setup!$A$16:$A$23,1)))</f>
        <v/>
      </c>
      <c r="M22" s="19" t="str">
        <f t="shared" si="2"/>
        <v/>
      </c>
      <c r="N22" s="19" t="str">
        <f>IF($B22="","",IF(OR(AND(Setup!$A$7&lt;&gt;"",OR(C22="AB",N(C22)&lt;Setup!$C$7)),AND(Setup!$A$8&lt;&gt;"",OR(D22="AB",N(D22)&lt;Setup!$C$8)),AND(Setup!$A$9&lt;&gt;"",OR(E22="AB",N(E22)&lt;Setup!$C$9)),AND(Setup!$A$10&lt;&gt;"",OR(F22="AB",N(F22)&lt;Setup!$C$10)),AND(Setup!$A$11&lt;&gt;"",OR(G22="AB",N(G22)&lt;Setup!$C$11)),AND(Setup!$A$12&lt;&gt;"",OR(H22="AB",N(H22)&lt;Setup!$C$12))),"Fail","Pass"))</f>
        <v/>
      </c>
    </row>
    <row r="23" spans="1:14" x14ac:dyDescent="0.3">
      <c r="A23" s="17"/>
      <c r="B23" s="13"/>
      <c r="C23" s="17"/>
      <c r="D23" s="17"/>
      <c r="E23" s="17"/>
      <c r="F23" s="17"/>
      <c r="G23" s="17"/>
      <c r="H23" s="17"/>
      <c r="I23" s="15" t="str">
        <f t="shared" si="0"/>
        <v/>
      </c>
      <c r="J23" s="15" t="str">
        <f>IF($B23="","",Setup!$B$13)</f>
        <v/>
      </c>
      <c r="K23" s="18" t="str">
        <f t="shared" si="1"/>
        <v/>
      </c>
      <c r="L23" s="19" t="str">
        <f>IF(K23="","",INDEX(Setup!$B$16:$B$23,MATCH(K23*100,Setup!$A$16:$A$23,1)))</f>
        <v/>
      </c>
      <c r="M23" s="19" t="str">
        <f t="shared" si="2"/>
        <v/>
      </c>
      <c r="N23" s="19" t="str">
        <f>IF($B23="","",IF(OR(AND(Setup!$A$7&lt;&gt;"",OR(C23="AB",N(C23)&lt;Setup!$C$7)),AND(Setup!$A$8&lt;&gt;"",OR(D23="AB",N(D23)&lt;Setup!$C$8)),AND(Setup!$A$9&lt;&gt;"",OR(E23="AB",N(E23)&lt;Setup!$C$9)),AND(Setup!$A$10&lt;&gt;"",OR(F23="AB",N(F23)&lt;Setup!$C$10)),AND(Setup!$A$11&lt;&gt;"",OR(G23="AB",N(G23)&lt;Setup!$C$11)),AND(Setup!$A$12&lt;&gt;"",OR(H23="AB",N(H23)&lt;Setup!$C$12))),"Fail","Pass"))</f>
        <v/>
      </c>
    </row>
    <row r="24" spans="1:14" x14ac:dyDescent="0.3">
      <c r="A24" s="17"/>
      <c r="B24" s="13"/>
      <c r="C24" s="17"/>
      <c r="D24" s="17"/>
      <c r="E24" s="17"/>
      <c r="F24" s="17"/>
      <c r="G24" s="17"/>
      <c r="H24" s="17"/>
      <c r="I24" s="15" t="str">
        <f t="shared" si="0"/>
        <v/>
      </c>
      <c r="J24" s="15" t="str">
        <f>IF($B24="","",Setup!$B$13)</f>
        <v/>
      </c>
      <c r="K24" s="18" t="str">
        <f t="shared" si="1"/>
        <v/>
      </c>
      <c r="L24" s="19" t="str">
        <f>IF(K24="","",INDEX(Setup!$B$16:$B$23,MATCH(K24*100,Setup!$A$16:$A$23,1)))</f>
        <v/>
      </c>
      <c r="M24" s="19" t="str">
        <f t="shared" si="2"/>
        <v/>
      </c>
      <c r="N24" s="19" t="str">
        <f>IF($B24="","",IF(OR(AND(Setup!$A$7&lt;&gt;"",OR(C24="AB",N(C24)&lt;Setup!$C$7)),AND(Setup!$A$8&lt;&gt;"",OR(D24="AB",N(D24)&lt;Setup!$C$8)),AND(Setup!$A$9&lt;&gt;"",OR(E24="AB",N(E24)&lt;Setup!$C$9)),AND(Setup!$A$10&lt;&gt;"",OR(F24="AB",N(F24)&lt;Setup!$C$10)),AND(Setup!$A$11&lt;&gt;"",OR(G24="AB",N(G24)&lt;Setup!$C$11)),AND(Setup!$A$12&lt;&gt;"",OR(H24="AB",N(H24)&lt;Setup!$C$12))),"Fail","Pass"))</f>
        <v/>
      </c>
    </row>
    <row r="25" spans="1:14" x14ac:dyDescent="0.3">
      <c r="A25" s="17"/>
      <c r="B25" s="13"/>
      <c r="C25" s="17"/>
      <c r="D25" s="17"/>
      <c r="E25" s="17"/>
      <c r="F25" s="17"/>
      <c r="G25" s="17"/>
      <c r="H25" s="17"/>
      <c r="I25" s="15" t="str">
        <f t="shared" si="0"/>
        <v/>
      </c>
      <c r="J25" s="15" t="str">
        <f>IF($B25="","",Setup!$B$13)</f>
        <v/>
      </c>
      <c r="K25" s="18" t="str">
        <f t="shared" si="1"/>
        <v/>
      </c>
      <c r="L25" s="19" t="str">
        <f>IF(K25="","",INDEX(Setup!$B$16:$B$23,MATCH(K25*100,Setup!$A$16:$A$23,1)))</f>
        <v/>
      </c>
      <c r="M25" s="19" t="str">
        <f t="shared" si="2"/>
        <v/>
      </c>
      <c r="N25" s="19" t="str">
        <f>IF($B25="","",IF(OR(AND(Setup!$A$7&lt;&gt;"",OR(C25="AB",N(C25)&lt;Setup!$C$7)),AND(Setup!$A$8&lt;&gt;"",OR(D25="AB",N(D25)&lt;Setup!$C$8)),AND(Setup!$A$9&lt;&gt;"",OR(E25="AB",N(E25)&lt;Setup!$C$9)),AND(Setup!$A$10&lt;&gt;"",OR(F25="AB",N(F25)&lt;Setup!$C$10)),AND(Setup!$A$11&lt;&gt;"",OR(G25="AB",N(G25)&lt;Setup!$C$11)),AND(Setup!$A$12&lt;&gt;"",OR(H25="AB",N(H25)&lt;Setup!$C$12))),"Fail","Pass"))</f>
        <v/>
      </c>
    </row>
    <row r="26" spans="1:14" x14ac:dyDescent="0.3">
      <c r="A26" s="17"/>
      <c r="B26" s="13"/>
      <c r="C26" s="17"/>
      <c r="D26" s="17"/>
      <c r="E26" s="17"/>
      <c r="F26" s="17"/>
      <c r="G26" s="17"/>
      <c r="H26" s="17"/>
      <c r="I26" s="15" t="str">
        <f t="shared" si="0"/>
        <v/>
      </c>
      <c r="J26" s="15" t="str">
        <f>IF($B26="","",Setup!$B$13)</f>
        <v/>
      </c>
      <c r="K26" s="18" t="str">
        <f t="shared" si="1"/>
        <v/>
      </c>
      <c r="L26" s="19" t="str">
        <f>IF(K26="","",INDEX(Setup!$B$16:$B$23,MATCH(K26*100,Setup!$A$16:$A$23,1)))</f>
        <v/>
      </c>
      <c r="M26" s="19" t="str">
        <f t="shared" si="2"/>
        <v/>
      </c>
      <c r="N26" s="19" t="str">
        <f>IF($B26="","",IF(OR(AND(Setup!$A$7&lt;&gt;"",OR(C26="AB",N(C26)&lt;Setup!$C$7)),AND(Setup!$A$8&lt;&gt;"",OR(D26="AB",N(D26)&lt;Setup!$C$8)),AND(Setup!$A$9&lt;&gt;"",OR(E26="AB",N(E26)&lt;Setup!$C$9)),AND(Setup!$A$10&lt;&gt;"",OR(F26="AB",N(F26)&lt;Setup!$C$10)),AND(Setup!$A$11&lt;&gt;"",OR(G26="AB",N(G26)&lt;Setup!$C$11)),AND(Setup!$A$12&lt;&gt;"",OR(H26="AB",N(H26)&lt;Setup!$C$12))),"Fail","Pass"))</f>
        <v/>
      </c>
    </row>
    <row r="27" spans="1:14" x14ac:dyDescent="0.3">
      <c r="A27" s="17"/>
      <c r="B27" s="13"/>
      <c r="C27" s="17"/>
      <c r="D27" s="17"/>
      <c r="E27" s="17"/>
      <c r="F27" s="17"/>
      <c r="G27" s="17"/>
      <c r="H27" s="17"/>
      <c r="I27" s="15" t="str">
        <f t="shared" si="0"/>
        <v/>
      </c>
      <c r="J27" s="15" t="str">
        <f>IF($B27="","",Setup!$B$13)</f>
        <v/>
      </c>
      <c r="K27" s="18" t="str">
        <f t="shared" si="1"/>
        <v/>
      </c>
      <c r="L27" s="19" t="str">
        <f>IF(K27="","",INDEX(Setup!$B$16:$B$23,MATCH(K27*100,Setup!$A$16:$A$23,1)))</f>
        <v/>
      </c>
      <c r="M27" s="19" t="str">
        <f t="shared" si="2"/>
        <v/>
      </c>
      <c r="N27" s="19" t="str">
        <f>IF($B27="","",IF(OR(AND(Setup!$A$7&lt;&gt;"",OR(C27="AB",N(C27)&lt;Setup!$C$7)),AND(Setup!$A$8&lt;&gt;"",OR(D27="AB",N(D27)&lt;Setup!$C$8)),AND(Setup!$A$9&lt;&gt;"",OR(E27="AB",N(E27)&lt;Setup!$C$9)),AND(Setup!$A$10&lt;&gt;"",OR(F27="AB",N(F27)&lt;Setup!$C$10)),AND(Setup!$A$11&lt;&gt;"",OR(G27="AB",N(G27)&lt;Setup!$C$11)),AND(Setup!$A$12&lt;&gt;"",OR(H27="AB",N(H27)&lt;Setup!$C$12))),"Fail","Pass"))</f>
        <v/>
      </c>
    </row>
    <row r="28" spans="1:14" x14ac:dyDescent="0.3">
      <c r="A28" s="17"/>
      <c r="B28" s="13"/>
      <c r="C28" s="17"/>
      <c r="D28" s="17"/>
      <c r="E28" s="17"/>
      <c r="F28" s="17"/>
      <c r="G28" s="17"/>
      <c r="H28" s="17"/>
      <c r="I28" s="15" t="str">
        <f t="shared" si="0"/>
        <v/>
      </c>
      <c r="J28" s="15" t="str">
        <f>IF($B28="","",Setup!$B$13)</f>
        <v/>
      </c>
      <c r="K28" s="18" t="str">
        <f t="shared" si="1"/>
        <v/>
      </c>
      <c r="L28" s="19" t="str">
        <f>IF(K28="","",INDEX(Setup!$B$16:$B$23,MATCH(K28*100,Setup!$A$16:$A$23,1)))</f>
        <v/>
      </c>
      <c r="M28" s="19" t="str">
        <f t="shared" si="2"/>
        <v/>
      </c>
      <c r="N28" s="19" t="str">
        <f>IF($B28="","",IF(OR(AND(Setup!$A$7&lt;&gt;"",OR(C28="AB",N(C28)&lt;Setup!$C$7)),AND(Setup!$A$8&lt;&gt;"",OR(D28="AB",N(D28)&lt;Setup!$C$8)),AND(Setup!$A$9&lt;&gt;"",OR(E28="AB",N(E28)&lt;Setup!$C$9)),AND(Setup!$A$10&lt;&gt;"",OR(F28="AB",N(F28)&lt;Setup!$C$10)),AND(Setup!$A$11&lt;&gt;"",OR(G28="AB",N(G28)&lt;Setup!$C$11)),AND(Setup!$A$12&lt;&gt;"",OR(H28="AB",N(H28)&lt;Setup!$C$12))),"Fail","Pass"))</f>
        <v/>
      </c>
    </row>
    <row r="29" spans="1:14" x14ac:dyDescent="0.3">
      <c r="A29" s="17"/>
      <c r="B29" s="13"/>
      <c r="C29" s="17"/>
      <c r="D29" s="17"/>
      <c r="E29" s="17"/>
      <c r="F29" s="17"/>
      <c r="G29" s="17"/>
      <c r="H29" s="17"/>
      <c r="I29" s="15" t="str">
        <f t="shared" si="0"/>
        <v/>
      </c>
      <c r="J29" s="15" t="str">
        <f>IF($B29="","",Setup!$B$13)</f>
        <v/>
      </c>
      <c r="K29" s="18" t="str">
        <f t="shared" si="1"/>
        <v/>
      </c>
      <c r="L29" s="19" t="str">
        <f>IF(K29="","",INDEX(Setup!$B$16:$B$23,MATCH(K29*100,Setup!$A$16:$A$23,1)))</f>
        <v/>
      </c>
      <c r="M29" s="19" t="str">
        <f t="shared" si="2"/>
        <v/>
      </c>
      <c r="N29" s="19" t="str">
        <f>IF($B29="","",IF(OR(AND(Setup!$A$7&lt;&gt;"",OR(C29="AB",N(C29)&lt;Setup!$C$7)),AND(Setup!$A$8&lt;&gt;"",OR(D29="AB",N(D29)&lt;Setup!$C$8)),AND(Setup!$A$9&lt;&gt;"",OR(E29="AB",N(E29)&lt;Setup!$C$9)),AND(Setup!$A$10&lt;&gt;"",OR(F29="AB",N(F29)&lt;Setup!$C$10)),AND(Setup!$A$11&lt;&gt;"",OR(G29="AB",N(G29)&lt;Setup!$C$11)),AND(Setup!$A$12&lt;&gt;"",OR(H29="AB",N(H29)&lt;Setup!$C$12))),"Fail","Pass"))</f>
        <v/>
      </c>
    </row>
    <row r="30" spans="1:14" x14ac:dyDescent="0.3">
      <c r="A30" s="17"/>
      <c r="B30" s="13"/>
      <c r="C30" s="17"/>
      <c r="D30" s="17"/>
      <c r="E30" s="17"/>
      <c r="F30" s="17"/>
      <c r="G30" s="17"/>
      <c r="H30" s="17"/>
      <c r="I30" s="15" t="str">
        <f t="shared" si="0"/>
        <v/>
      </c>
      <c r="J30" s="15" t="str">
        <f>IF($B30="","",Setup!$B$13)</f>
        <v/>
      </c>
      <c r="K30" s="18" t="str">
        <f t="shared" si="1"/>
        <v/>
      </c>
      <c r="L30" s="19" t="str">
        <f>IF(K30="","",INDEX(Setup!$B$16:$B$23,MATCH(K30*100,Setup!$A$16:$A$23,1)))</f>
        <v/>
      </c>
      <c r="M30" s="19" t="str">
        <f t="shared" si="2"/>
        <v/>
      </c>
      <c r="N30" s="19" t="str">
        <f>IF($B30="","",IF(OR(AND(Setup!$A$7&lt;&gt;"",OR(C30="AB",N(C30)&lt;Setup!$C$7)),AND(Setup!$A$8&lt;&gt;"",OR(D30="AB",N(D30)&lt;Setup!$C$8)),AND(Setup!$A$9&lt;&gt;"",OR(E30="AB",N(E30)&lt;Setup!$C$9)),AND(Setup!$A$10&lt;&gt;"",OR(F30="AB",N(F30)&lt;Setup!$C$10)),AND(Setup!$A$11&lt;&gt;"",OR(G30="AB",N(G30)&lt;Setup!$C$11)),AND(Setup!$A$12&lt;&gt;"",OR(H30="AB",N(H30)&lt;Setup!$C$12))),"Fail","Pass"))</f>
        <v/>
      </c>
    </row>
    <row r="31" spans="1:14" x14ac:dyDescent="0.3">
      <c r="A31" s="17"/>
      <c r="B31" s="13"/>
      <c r="C31" s="17"/>
      <c r="D31" s="17"/>
      <c r="E31" s="17"/>
      <c r="F31" s="17"/>
      <c r="G31" s="17"/>
      <c r="H31" s="17"/>
      <c r="I31" s="15" t="str">
        <f t="shared" si="0"/>
        <v/>
      </c>
      <c r="J31" s="15" t="str">
        <f>IF($B31="","",Setup!$B$13)</f>
        <v/>
      </c>
      <c r="K31" s="18" t="str">
        <f t="shared" si="1"/>
        <v/>
      </c>
      <c r="L31" s="19" t="str">
        <f>IF(K31="","",INDEX(Setup!$B$16:$B$23,MATCH(K31*100,Setup!$A$16:$A$23,1)))</f>
        <v/>
      </c>
      <c r="M31" s="19" t="str">
        <f t="shared" si="2"/>
        <v/>
      </c>
      <c r="N31" s="19" t="str">
        <f>IF($B31="","",IF(OR(AND(Setup!$A$7&lt;&gt;"",OR(C31="AB",N(C31)&lt;Setup!$C$7)),AND(Setup!$A$8&lt;&gt;"",OR(D31="AB",N(D31)&lt;Setup!$C$8)),AND(Setup!$A$9&lt;&gt;"",OR(E31="AB",N(E31)&lt;Setup!$C$9)),AND(Setup!$A$10&lt;&gt;"",OR(F31="AB",N(F31)&lt;Setup!$C$10)),AND(Setup!$A$11&lt;&gt;"",OR(G31="AB",N(G31)&lt;Setup!$C$11)),AND(Setup!$A$12&lt;&gt;"",OR(H31="AB",N(H31)&lt;Setup!$C$12))),"Fail","Pass"))</f>
        <v/>
      </c>
    </row>
    <row r="32" spans="1:14" x14ac:dyDescent="0.3">
      <c r="A32" s="17"/>
      <c r="B32" s="13"/>
      <c r="C32" s="17"/>
      <c r="D32" s="17"/>
      <c r="E32" s="17"/>
      <c r="F32" s="17"/>
      <c r="G32" s="17"/>
      <c r="H32" s="17"/>
      <c r="I32" s="15" t="str">
        <f t="shared" si="0"/>
        <v/>
      </c>
      <c r="J32" s="15" t="str">
        <f>IF($B32="","",Setup!$B$13)</f>
        <v/>
      </c>
      <c r="K32" s="18" t="str">
        <f t="shared" si="1"/>
        <v/>
      </c>
      <c r="L32" s="19" t="str">
        <f>IF(K32="","",INDEX(Setup!$B$16:$B$23,MATCH(K32*100,Setup!$A$16:$A$23,1)))</f>
        <v/>
      </c>
      <c r="M32" s="19" t="str">
        <f t="shared" si="2"/>
        <v/>
      </c>
      <c r="N32" s="19" t="str">
        <f>IF($B32="","",IF(OR(AND(Setup!$A$7&lt;&gt;"",OR(C32="AB",N(C32)&lt;Setup!$C$7)),AND(Setup!$A$8&lt;&gt;"",OR(D32="AB",N(D32)&lt;Setup!$C$8)),AND(Setup!$A$9&lt;&gt;"",OR(E32="AB",N(E32)&lt;Setup!$C$9)),AND(Setup!$A$10&lt;&gt;"",OR(F32="AB",N(F32)&lt;Setup!$C$10)),AND(Setup!$A$11&lt;&gt;"",OR(G32="AB",N(G32)&lt;Setup!$C$11)),AND(Setup!$A$12&lt;&gt;"",OR(H32="AB",N(H32)&lt;Setup!$C$12))),"Fail","Pass"))</f>
        <v/>
      </c>
    </row>
    <row r="33" spans="1:14" x14ac:dyDescent="0.3">
      <c r="A33" s="17"/>
      <c r="B33" s="13"/>
      <c r="C33" s="17"/>
      <c r="D33" s="17"/>
      <c r="E33" s="17"/>
      <c r="F33" s="17"/>
      <c r="G33" s="17"/>
      <c r="H33" s="17"/>
      <c r="I33" s="15" t="str">
        <f t="shared" si="0"/>
        <v/>
      </c>
      <c r="J33" s="15" t="str">
        <f>IF($B33="","",Setup!$B$13)</f>
        <v/>
      </c>
      <c r="K33" s="18" t="str">
        <f t="shared" si="1"/>
        <v/>
      </c>
      <c r="L33" s="19" t="str">
        <f>IF(K33="","",INDEX(Setup!$B$16:$B$23,MATCH(K33*100,Setup!$A$16:$A$23,1)))</f>
        <v/>
      </c>
      <c r="M33" s="19" t="str">
        <f t="shared" si="2"/>
        <v/>
      </c>
      <c r="N33" s="19" t="str">
        <f>IF($B33="","",IF(OR(AND(Setup!$A$7&lt;&gt;"",OR(C33="AB",N(C33)&lt;Setup!$C$7)),AND(Setup!$A$8&lt;&gt;"",OR(D33="AB",N(D33)&lt;Setup!$C$8)),AND(Setup!$A$9&lt;&gt;"",OR(E33="AB",N(E33)&lt;Setup!$C$9)),AND(Setup!$A$10&lt;&gt;"",OR(F33="AB",N(F33)&lt;Setup!$C$10)),AND(Setup!$A$11&lt;&gt;"",OR(G33="AB",N(G33)&lt;Setup!$C$11)),AND(Setup!$A$12&lt;&gt;"",OR(H33="AB",N(H33)&lt;Setup!$C$12))),"Fail","Pass"))</f>
        <v/>
      </c>
    </row>
    <row r="34" spans="1:14" x14ac:dyDescent="0.3">
      <c r="A34" s="17"/>
      <c r="B34" s="13"/>
      <c r="C34" s="17"/>
      <c r="D34" s="17"/>
      <c r="E34" s="17"/>
      <c r="F34" s="17"/>
      <c r="G34" s="17"/>
      <c r="H34" s="17"/>
      <c r="I34" s="15" t="str">
        <f t="shared" si="0"/>
        <v/>
      </c>
      <c r="J34" s="15" t="str">
        <f>IF($B34="","",Setup!$B$13)</f>
        <v/>
      </c>
      <c r="K34" s="18" t="str">
        <f t="shared" si="1"/>
        <v/>
      </c>
      <c r="L34" s="19" t="str">
        <f>IF(K34="","",INDEX(Setup!$B$16:$B$23,MATCH(K34*100,Setup!$A$16:$A$23,1)))</f>
        <v/>
      </c>
      <c r="M34" s="19" t="str">
        <f t="shared" si="2"/>
        <v/>
      </c>
      <c r="N34" s="19" t="str">
        <f>IF($B34="","",IF(OR(AND(Setup!$A$7&lt;&gt;"",OR(C34="AB",N(C34)&lt;Setup!$C$7)),AND(Setup!$A$8&lt;&gt;"",OR(D34="AB",N(D34)&lt;Setup!$C$8)),AND(Setup!$A$9&lt;&gt;"",OR(E34="AB",N(E34)&lt;Setup!$C$9)),AND(Setup!$A$10&lt;&gt;"",OR(F34="AB",N(F34)&lt;Setup!$C$10)),AND(Setup!$A$11&lt;&gt;"",OR(G34="AB",N(G34)&lt;Setup!$C$11)),AND(Setup!$A$12&lt;&gt;"",OR(H34="AB",N(H34)&lt;Setup!$C$12))),"Fail","Pass"))</f>
        <v/>
      </c>
    </row>
    <row r="35" spans="1:14" x14ac:dyDescent="0.3">
      <c r="A35" s="17"/>
      <c r="B35" s="13"/>
      <c r="C35" s="17"/>
      <c r="D35" s="17"/>
      <c r="E35" s="17"/>
      <c r="F35" s="17"/>
      <c r="G35" s="17"/>
      <c r="H35" s="17"/>
      <c r="I35" s="15" t="str">
        <f t="shared" si="0"/>
        <v/>
      </c>
      <c r="J35" s="15" t="str">
        <f>IF($B35="","",Setup!$B$13)</f>
        <v/>
      </c>
      <c r="K35" s="18" t="str">
        <f t="shared" si="1"/>
        <v/>
      </c>
      <c r="L35" s="19" t="str">
        <f>IF(K35="","",INDEX(Setup!$B$16:$B$23,MATCH(K35*100,Setup!$A$16:$A$23,1)))</f>
        <v/>
      </c>
      <c r="M35" s="19" t="str">
        <f t="shared" si="2"/>
        <v/>
      </c>
      <c r="N35" s="19" t="str">
        <f>IF($B35="","",IF(OR(AND(Setup!$A$7&lt;&gt;"",OR(C35="AB",N(C35)&lt;Setup!$C$7)),AND(Setup!$A$8&lt;&gt;"",OR(D35="AB",N(D35)&lt;Setup!$C$8)),AND(Setup!$A$9&lt;&gt;"",OR(E35="AB",N(E35)&lt;Setup!$C$9)),AND(Setup!$A$10&lt;&gt;"",OR(F35="AB",N(F35)&lt;Setup!$C$10)),AND(Setup!$A$11&lt;&gt;"",OR(G35="AB",N(G35)&lt;Setup!$C$11)),AND(Setup!$A$12&lt;&gt;"",OR(H35="AB",N(H35)&lt;Setup!$C$12))),"Fail","Pass"))</f>
        <v/>
      </c>
    </row>
    <row r="36" spans="1:14" x14ac:dyDescent="0.3">
      <c r="A36" s="17"/>
      <c r="B36" s="13"/>
      <c r="C36" s="17"/>
      <c r="D36" s="17"/>
      <c r="E36" s="17"/>
      <c r="F36" s="17"/>
      <c r="G36" s="17"/>
      <c r="H36" s="17"/>
      <c r="I36" s="15" t="str">
        <f t="shared" ref="I36:I63" si="3">IF($B36="","",SUM(C36:H36))</f>
        <v/>
      </c>
      <c r="J36" s="15" t="str">
        <f>IF($B36="","",Setup!$B$13)</f>
        <v/>
      </c>
      <c r="K36" s="18" t="str">
        <f t="shared" ref="K36:K63" si="4">IF(OR($B36="",N(J36)=0),"",I36/J36)</f>
        <v/>
      </c>
      <c r="L36" s="19" t="str">
        <f>IF(K36="","",INDEX(Setup!$B$16:$B$23,MATCH(K36*100,Setup!$A$16:$A$23,1)))</f>
        <v/>
      </c>
      <c r="M36" s="19" t="str">
        <f t="shared" ref="M36:M63" si="5">IF(I36="","",RANK(I36,$I$4:$I$63))</f>
        <v/>
      </c>
      <c r="N36" s="19" t="str">
        <f>IF($B36="","",IF(OR(AND(Setup!$A$7&lt;&gt;"",OR(C36="AB",N(C36)&lt;Setup!$C$7)),AND(Setup!$A$8&lt;&gt;"",OR(D36="AB",N(D36)&lt;Setup!$C$8)),AND(Setup!$A$9&lt;&gt;"",OR(E36="AB",N(E36)&lt;Setup!$C$9)),AND(Setup!$A$10&lt;&gt;"",OR(F36="AB",N(F36)&lt;Setup!$C$10)),AND(Setup!$A$11&lt;&gt;"",OR(G36="AB",N(G36)&lt;Setup!$C$11)),AND(Setup!$A$12&lt;&gt;"",OR(H36="AB",N(H36)&lt;Setup!$C$12))),"Fail","Pass"))</f>
        <v/>
      </c>
    </row>
    <row r="37" spans="1:14" x14ac:dyDescent="0.3">
      <c r="A37" s="17"/>
      <c r="B37" s="13"/>
      <c r="C37" s="17"/>
      <c r="D37" s="17"/>
      <c r="E37" s="17"/>
      <c r="F37" s="17"/>
      <c r="G37" s="17"/>
      <c r="H37" s="17"/>
      <c r="I37" s="15" t="str">
        <f t="shared" si="3"/>
        <v/>
      </c>
      <c r="J37" s="15" t="str">
        <f>IF($B37="","",Setup!$B$13)</f>
        <v/>
      </c>
      <c r="K37" s="18" t="str">
        <f t="shared" si="4"/>
        <v/>
      </c>
      <c r="L37" s="19" t="str">
        <f>IF(K37="","",INDEX(Setup!$B$16:$B$23,MATCH(K37*100,Setup!$A$16:$A$23,1)))</f>
        <v/>
      </c>
      <c r="M37" s="19" t="str">
        <f t="shared" si="5"/>
        <v/>
      </c>
      <c r="N37" s="19" t="str">
        <f>IF($B37="","",IF(OR(AND(Setup!$A$7&lt;&gt;"",OR(C37="AB",N(C37)&lt;Setup!$C$7)),AND(Setup!$A$8&lt;&gt;"",OR(D37="AB",N(D37)&lt;Setup!$C$8)),AND(Setup!$A$9&lt;&gt;"",OR(E37="AB",N(E37)&lt;Setup!$C$9)),AND(Setup!$A$10&lt;&gt;"",OR(F37="AB",N(F37)&lt;Setup!$C$10)),AND(Setup!$A$11&lt;&gt;"",OR(G37="AB",N(G37)&lt;Setup!$C$11)),AND(Setup!$A$12&lt;&gt;"",OR(H37="AB",N(H37)&lt;Setup!$C$12))),"Fail","Pass"))</f>
        <v/>
      </c>
    </row>
    <row r="38" spans="1:14" x14ac:dyDescent="0.3">
      <c r="A38" s="17"/>
      <c r="B38" s="13"/>
      <c r="C38" s="17"/>
      <c r="D38" s="17"/>
      <c r="E38" s="17"/>
      <c r="F38" s="17"/>
      <c r="G38" s="17"/>
      <c r="H38" s="17"/>
      <c r="I38" s="15" t="str">
        <f t="shared" si="3"/>
        <v/>
      </c>
      <c r="J38" s="15" t="str">
        <f>IF($B38="","",Setup!$B$13)</f>
        <v/>
      </c>
      <c r="K38" s="18" t="str">
        <f t="shared" si="4"/>
        <v/>
      </c>
      <c r="L38" s="19" t="str">
        <f>IF(K38="","",INDEX(Setup!$B$16:$B$23,MATCH(K38*100,Setup!$A$16:$A$23,1)))</f>
        <v/>
      </c>
      <c r="M38" s="19" t="str">
        <f t="shared" si="5"/>
        <v/>
      </c>
      <c r="N38" s="19" t="str">
        <f>IF($B38="","",IF(OR(AND(Setup!$A$7&lt;&gt;"",OR(C38="AB",N(C38)&lt;Setup!$C$7)),AND(Setup!$A$8&lt;&gt;"",OR(D38="AB",N(D38)&lt;Setup!$C$8)),AND(Setup!$A$9&lt;&gt;"",OR(E38="AB",N(E38)&lt;Setup!$C$9)),AND(Setup!$A$10&lt;&gt;"",OR(F38="AB",N(F38)&lt;Setup!$C$10)),AND(Setup!$A$11&lt;&gt;"",OR(G38="AB",N(G38)&lt;Setup!$C$11)),AND(Setup!$A$12&lt;&gt;"",OR(H38="AB",N(H38)&lt;Setup!$C$12))),"Fail","Pass"))</f>
        <v/>
      </c>
    </row>
    <row r="39" spans="1:14" x14ac:dyDescent="0.3">
      <c r="A39" s="17"/>
      <c r="B39" s="13"/>
      <c r="C39" s="17"/>
      <c r="D39" s="17"/>
      <c r="E39" s="17"/>
      <c r="F39" s="17"/>
      <c r="G39" s="17"/>
      <c r="H39" s="17"/>
      <c r="I39" s="15" t="str">
        <f t="shared" si="3"/>
        <v/>
      </c>
      <c r="J39" s="15" t="str">
        <f>IF($B39="","",Setup!$B$13)</f>
        <v/>
      </c>
      <c r="K39" s="18" t="str">
        <f t="shared" si="4"/>
        <v/>
      </c>
      <c r="L39" s="19" t="str">
        <f>IF(K39="","",INDEX(Setup!$B$16:$B$23,MATCH(K39*100,Setup!$A$16:$A$23,1)))</f>
        <v/>
      </c>
      <c r="M39" s="19" t="str">
        <f t="shared" si="5"/>
        <v/>
      </c>
      <c r="N39" s="19" t="str">
        <f>IF($B39="","",IF(OR(AND(Setup!$A$7&lt;&gt;"",OR(C39="AB",N(C39)&lt;Setup!$C$7)),AND(Setup!$A$8&lt;&gt;"",OR(D39="AB",N(D39)&lt;Setup!$C$8)),AND(Setup!$A$9&lt;&gt;"",OR(E39="AB",N(E39)&lt;Setup!$C$9)),AND(Setup!$A$10&lt;&gt;"",OR(F39="AB",N(F39)&lt;Setup!$C$10)),AND(Setup!$A$11&lt;&gt;"",OR(G39="AB",N(G39)&lt;Setup!$C$11)),AND(Setup!$A$12&lt;&gt;"",OR(H39="AB",N(H39)&lt;Setup!$C$12))),"Fail","Pass"))</f>
        <v/>
      </c>
    </row>
    <row r="40" spans="1:14" x14ac:dyDescent="0.3">
      <c r="A40" s="17"/>
      <c r="B40" s="13"/>
      <c r="C40" s="17"/>
      <c r="D40" s="17"/>
      <c r="E40" s="17"/>
      <c r="F40" s="17"/>
      <c r="G40" s="17"/>
      <c r="H40" s="17"/>
      <c r="I40" s="15" t="str">
        <f t="shared" si="3"/>
        <v/>
      </c>
      <c r="J40" s="15" t="str">
        <f>IF($B40="","",Setup!$B$13)</f>
        <v/>
      </c>
      <c r="K40" s="18" t="str">
        <f t="shared" si="4"/>
        <v/>
      </c>
      <c r="L40" s="19" t="str">
        <f>IF(K40="","",INDEX(Setup!$B$16:$B$23,MATCH(K40*100,Setup!$A$16:$A$23,1)))</f>
        <v/>
      </c>
      <c r="M40" s="19" t="str">
        <f t="shared" si="5"/>
        <v/>
      </c>
      <c r="N40" s="19" t="str">
        <f>IF($B40="","",IF(OR(AND(Setup!$A$7&lt;&gt;"",OR(C40="AB",N(C40)&lt;Setup!$C$7)),AND(Setup!$A$8&lt;&gt;"",OR(D40="AB",N(D40)&lt;Setup!$C$8)),AND(Setup!$A$9&lt;&gt;"",OR(E40="AB",N(E40)&lt;Setup!$C$9)),AND(Setup!$A$10&lt;&gt;"",OR(F40="AB",N(F40)&lt;Setup!$C$10)),AND(Setup!$A$11&lt;&gt;"",OR(G40="AB",N(G40)&lt;Setup!$C$11)),AND(Setup!$A$12&lt;&gt;"",OR(H40="AB",N(H40)&lt;Setup!$C$12))),"Fail","Pass"))</f>
        <v/>
      </c>
    </row>
    <row r="41" spans="1:14" x14ac:dyDescent="0.3">
      <c r="A41" s="17"/>
      <c r="B41" s="13"/>
      <c r="C41" s="17"/>
      <c r="D41" s="17"/>
      <c r="E41" s="17"/>
      <c r="F41" s="17"/>
      <c r="G41" s="17"/>
      <c r="H41" s="17"/>
      <c r="I41" s="15" t="str">
        <f t="shared" si="3"/>
        <v/>
      </c>
      <c r="J41" s="15" t="str">
        <f>IF($B41="","",Setup!$B$13)</f>
        <v/>
      </c>
      <c r="K41" s="18" t="str">
        <f t="shared" si="4"/>
        <v/>
      </c>
      <c r="L41" s="19" t="str">
        <f>IF(K41="","",INDEX(Setup!$B$16:$B$23,MATCH(K41*100,Setup!$A$16:$A$23,1)))</f>
        <v/>
      </c>
      <c r="M41" s="19" t="str">
        <f t="shared" si="5"/>
        <v/>
      </c>
      <c r="N41" s="19" t="str">
        <f>IF($B41="","",IF(OR(AND(Setup!$A$7&lt;&gt;"",OR(C41="AB",N(C41)&lt;Setup!$C$7)),AND(Setup!$A$8&lt;&gt;"",OR(D41="AB",N(D41)&lt;Setup!$C$8)),AND(Setup!$A$9&lt;&gt;"",OR(E41="AB",N(E41)&lt;Setup!$C$9)),AND(Setup!$A$10&lt;&gt;"",OR(F41="AB",N(F41)&lt;Setup!$C$10)),AND(Setup!$A$11&lt;&gt;"",OR(G41="AB",N(G41)&lt;Setup!$C$11)),AND(Setup!$A$12&lt;&gt;"",OR(H41="AB",N(H41)&lt;Setup!$C$12))),"Fail","Pass"))</f>
        <v/>
      </c>
    </row>
    <row r="42" spans="1:14" x14ac:dyDescent="0.3">
      <c r="A42" s="17"/>
      <c r="B42" s="13"/>
      <c r="C42" s="17"/>
      <c r="D42" s="17"/>
      <c r="E42" s="17"/>
      <c r="F42" s="17"/>
      <c r="G42" s="17"/>
      <c r="H42" s="17"/>
      <c r="I42" s="15" t="str">
        <f t="shared" si="3"/>
        <v/>
      </c>
      <c r="J42" s="15" t="str">
        <f>IF($B42="","",Setup!$B$13)</f>
        <v/>
      </c>
      <c r="K42" s="18" t="str">
        <f t="shared" si="4"/>
        <v/>
      </c>
      <c r="L42" s="19" t="str">
        <f>IF(K42="","",INDEX(Setup!$B$16:$B$23,MATCH(K42*100,Setup!$A$16:$A$23,1)))</f>
        <v/>
      </c>
      <c r="M42" s="19" t="str">
        <f t="shared" si="5"/>
        <v/>
      </c>
      <c r="N42" s="19" t="str">
        <f>IF($B42="","",IF(OR(AND(Setup!$A$7&lt;&gt;"",OR(C42="AB",N(C42)&lt;Setup!$C$7)),AND(Setup!$A$8&lt;&gt;"",OR(D42="AB",N(D42)&lt;Setup!$C$8)),AND(Setup!$A$9&lt;&gt;"",OR(E42="AB",N(E42)&lt;Setup!$C$9)),AND(Setup!$A$10&lt;&gt;"",OR(F42="AB",N(F42)&lt;Setup!$C$10)),AND(Setup!$A$11&lt;&gt;"",OR(G42="AB",N(G42)&lt;Setup!$C$11)),AND(Setup!$A$12&lt;&gt;"",OR(H42="AB",N(H42)&lt;Setup!$C$12))),"Fail","Pass"))</f>
        <v/>
      </c>
    </row>
    <row r="43" spans="1:14" x14ac:dyDescent="0.3">
      <c r="A43" s="17"/>
      <c r="B43" s="13"/>
      <c r="C43" s="17"/>
      <c r="D43" s="17"/>
      <c r="E43" s="17"/>
      <c r="F43" s="17"/>
      <c r="G43" s="17"/>
      <c r="H43" s="17"/>
      <c r="I43" s="15" t="str">
        <f t="shared" si="3"/>
        <v/>
      </c>
      <c r="J43" s="15" t="str">
        <f>IF($B43="","",Setup!$B$13)</f>
        <v/>
      </c>
      <c r="K43" s="18" t="str">
        <f t="shared" si="4"/>
        <v/>
      </c>
      <c r="L43" s="19" t="str">
        <f>IF(K43="","",INDEX(Setup!$B$16:$B$23,MATCH(K43*100,Setup!$A$16:$A$23,1)))</f>
        <v/>
      </c>
      <c r="M43" s="19" t="str">
        <f t="shared" si="5"/>
        <v/>
      </c>
      <c r="N43" s="19" t="str">
        <f>IF($B43="","",IF(OR(AND(Setup!$A$7&lt;&gt;"",OR(C43="AB",N(C43)&lt;Setup!$C$7)),AND(Setup!$A$8&lt;&gt;"",OR(D43="AB",N(D43)&lt;Setup!$C$8)),AND(Setup!$A$9&lt;&gt;"",OR(E43="AB",N(E43)&lt;Setup!$C$9)),AND(Setup!$A$10&lt;&gt;"",OR(F43="AB",N(F43)&lt;Setup!$C$10)),AND(Setup!$A$11&lt;&gt;"",OR(G43="AB",N(G43)&lt;Setup!$C$11)),AND(Setup!$A$12&lt;&gt;"",OR(H43="AB",N(H43)&lt;Setup!$C$12))),"Fail","Pass"))</f>
        <v/>
      </c>
    </row>
    <row r="44" spans="1:14" x14ac:dyDescent="0.3">
      <c r="A44" s="17"/>
      <c r="B44" s="13"/>
      <c r="C44" s="17"/>
      <c r="D44" s="17"/>
      <c r="E44" s="17"/>
      <c r="F44" s="17"/>
      <c r="G44" s="17"/>
      <c r="H44" s="17"/>
      <c r="I44" s="15" t="str">
        <f t="shared" si="3"/>
        <v/>
      </c>
      <c r="J44" s="15" t="str">
        <f>IF($B44="","",Setup!$B$13)</f>
        <v/>
      </c>
      <c r="K44" s="18" t="str">
        <f t="shared" si="4"/>
        <v/>
      </c>
      <c r="L44" s="19" t="str">
        <f>IF(K44="","",INDEX(Setup!$B$16:$B$23,MATCH(K44*100,Setup!$A$16:$A$23,1)))</f>
        <v/>
      </c>
      <c r="M44" s="19" t="str">
        <f t="shared" si="5"/>
        <v/>
      </c>
      <c r="N44" s="19" t="str">
        <f>IF($B44="","",IF(OR(AND(Setup!$A$7&lt;&gt;"",OR(C44="AB",N(C44)&lt;Setup!$C$7)),AND(Setup!$A$8&lt;&gt;"",OR(D44="AB",N(D44)&lt;Setup!$C$8)),AND(Setup!$A$9&lt;&gt;"",OR(E44="AB",N(E44)&lt;Setup!$C$9)),AND(Setup!$A$10&lt;&gt;"",OR(F44="AB",N(F44)&lt;Setup!$C$10)),AND(Setup!$A$11&lt;&gt;"",OR(G44="AB",N(G44)&lt;Setup!$C$11)),AND(Setup!$A$12&lt;&gt;"",OR(H44="AB",N(H44)&lt;Setup!$C$12))),"Fail","Pass"))</f>
        <v/>
      </c>
    </row>
    <row r="45" spans="1:14" x14ac:dyDescent="0.3">
      <c r="A45" s="17"/>
      <c r="B45" s="13"/>
      <c r="C45" s="17"/>
      <c r="D45" s="17"/>
      <c r="E45" s="17"/>
      <c r="F45" s="17"/>
      <c r="G45" s="17"/>
      <c r="H45" s="17"/>
      <c r="I45" s="15" t="str">
        <f t="shared" si="3"/>
        <v/>
      </c>
      <c r="J45" s="15" t="str">
        <f>IF($B45="","",Setup!$B$13)</f>
        <v/>
      </c>
      <c r="K45" s="18" t="str">
        <f t="shared" si="4"/>
        <v/>
      </c>
      <c r="L45" s="19" t="str">
        <f>IF(K45="","",INDEX(Setup!$B$16:$B$23,MATCH(K45*100,Setup!$A$16:$A$23,1)))</f>
        <v/>
      </c>
      <c r="M45" s="19" t="str">
        <f t="shared" si="5"/>
        <v/>
      </c>
      <c r="N45" s="19" t="str">
        <f>IF($B45="","",IF(OR(AND(Setup!$A$7&lt;&gt;"",OR(C45="AB",N(C45)&lt;Setup!$C$7)),AND(Setup!$A$8&lt;&gt;"",OR(D45="AB",N(D45)&lt;Setup!$C$8)),AND(Setup!$A$9&lt;&gt;"",OR(E45="AB",N(E45)&lt;Setup!$C$9)),AND(Setup!$A$10&lt;&gt;"",OR(F45="AB",N(F45)&lt;Setup!$C$10)),AND(Setup!$A$11&lt;&gt;"",OR(G45="AB",N(G45)&lt;Setup!$C$11)),AND(Setup!$A$12&lt;&gt;"",OR(H45="AB",N(H45)&lt;Setup!$C$12))),"Fail","Pass"))</f>
        <v/>
      </c>
    </row>
    <row r="46" spans="1:14" x14ac:dyDescent="0.3">
      <c r="A46" s="17"/>
      <c r="B46" s="13"/>
      <c r="C46" s="17"/>
      <c r="D46" s="17"/>
      <c r="E46" s="17"/>
      <c r="F46" s="17"/>
      <c r="G46" s="17"/>
      <c r="H46" s="17"/>
      <c r="I46" s="15" t="str">
        <f t="shared" si="3"/>
        <v/>
      </c>
      <c r="J46" s="15" t="str">
        <f>IF($B46="","",Setup!$B$13)</f>
        <v/>
      </c>
      <c r="K46" s="18" t="str">
        <f t="shared" si="4"/>
        <v/>
      </c>
      <c r="L46" s="19" t="str">
        <f>IF(K46="","",INDEX(Setup!$B$16:$B$23,MATCH(K46*100,Setup!$A$16:$A$23,1)))</f>
        <v/>
      </c>
      <c r="M46" s="19" t="str">
        <f t="shared" si="5"/>
        <v/>
      </c>
      <c r="N46" s="19" t="str">
        <f>IF($B46="","",IF(OR(AND(Setup!$A$7&lt;&gt;"",OR(C46="AB",N(C46)&lt;Setup!$C$7)),AND(Setup!$A$8&lt;&gt;"",OR(D46="AB",N(D46)&lt;Setup!$C$8)),AND(Setup!$A$9&lt;&gt;"",OR(E46="AB",N(E46)&lt;Setup!$C$9)),AND(Setup!$A$10&lt;&gt;"",OR(F46="AB",N(F46)&lt;Setup!$C$10)),AND(Setup!$A$11&lt;&gt;"",OR(G46="AB",N(G46)&lt;Setup!$C$11)),AND(Setup!$A$12&lt;&gt;"",OR(H46="AB",N(H46)&lt;Setup!$C$12))),"Fail","Pass"))</f>
        <v/>
      </c>
    </row>
    <row r="47" spans="1:14" x14ac:dyDescent="0.3">
      <c r="A47" s="17"/>
      <c r="B47" s="13"/>
      <c r="C47" s="17"/>
      <c r="D47" s="17"/>
      <c r="E47" s="17"/>
      <c r="F47" s="17"/>
      <c r="G47" s="17"/>
      <c r="H47" s="17"/>
      <c r="I47" s="15" t="str">
        <f t="shared" si="3"/>
        <v/>
      </c>
      <c r="J47" s="15" t="str">
        <f>IF($B47="","",Setup!$B$13)</f>
        <v/>
      </c>
      <c r="K47" s="18" t="str">
        <f t="shared" si="4"/>
        <v/>
      </c>
      <c r="L47" s="19" t="str">
        <f>IF(K47="","",INDEX(Setup!$B$16:$B$23,MATCH(K47*100,Setup!$A$16:$A$23,1)))</f>
        <v/>
      </c>
      <c r="M47" s="19" t="str">
        <f t="shared" si="5"/>
        <v/>
      </c>
      <c r="N47" s="19" t="str">
        <f>IF($B47="","",IF(OR(AND(Setup!$A$7&lt;&gt;"",OR(C47="AB",N(C47)&lt;Setup!$C$7)),AND(Setup!$A$8&lt;&gt;"",OR(D47="AB",N(D47)&lt;Setup!$C$8)),AND(Setup!$A$9&lt;&gt;"",OR(E47="AB",N(E47)&lt;Setup!$C$9)),AND(Setup!$A$10&lt;&gt;"",OR(F47="AB",N(F47)&lt;Setup!$C$10)),AND(Setup!$A$11&lt;&gt;"",OR(G47="AB",N(G47)&lt;Setup!$C$11)),AND(Setup!$A$12&lt;&gt;"",OR(H47="AB",N(H47)&lt;Setup!$C$12))),"Fail","Pass"))</f>
        <v/>
      </c>
    </row>
    <row r="48" spans="1:14" x14ac:dyDescent="0.3">
      <c r="A48" s="17"/>
      <c r="B48" s="13"/>
      <c r="C48" s="17"/>
      <c r="D48" s="17"/>
      <c r="E48" s="17"/>
      <c r="F48" s="17"/>
      <c r="G48" s="17"/>
      <c r="H48" s="17"/>
      <c r="I48" s="15" t="str">
        <f t="shared" si="3"/>
        <v/>
      </c>
      <c r="J48" s="15" t="str">
        <f>IF($B48="","",Setup!$B$13)</f>
        <v/>
      </c>
      <c r="K48" s="18" t="str">
        <f t="shared" si="4"/>
        <v/>
      </c>
      <c r="L48" s="19" t="str">
        <f>IF(K48="","",INDEX(Setup!$B$16:$B$23,MATCH(K48*100,Setup!$A$16:$A$23,1)))</f>
        <v/>
      </c>
      <c r="M48" s="19" t="str">
        <f t="shared" si="5"/>
        <v/>
      </c>
      <c r="N48" s="19" t="str">
        <f>IF($B48="","",IF(OR(AND(Setup!$A$7&lt;&gt;"",OR(C48="AB",N(C48)&lt;Setup!$C$7)),AND(Setup!$A$8&lt;&gt;"",OR(D48="AB",N(D48)&lt;Setup!$C$8)),AND(Setup!$A$9&lt;&gt;"",OR(E48="AB",N(E48)&lt;Setup!$C$9)),AND(Setup!$A$10&lt;&gt;"",OR(F48="AB",N(F48)&lt;Setup!$C$10)),AND(Setup!$A$11&lt;&gt;"",OR(G48="AB",N(G48)&lt;Setup!$C$11)),AND(Setup!$A$12&lt;&gt;"",OR(H48="AB",N(H48)&lt;Setup!$C$12))),"Fail","Pass"))</f>
        <v/>
      </c>
    </row>
    <row r="49" spans="1:14" x14ac:dyDescent="0.3">
      <c r="A49" s="17"/>
      <c r="B49" s="13"/>
      <c r="C49" s="17"/>
      <c r="D49" s="17"/>
      <c r="E49" s="17"/>
      <c r="F49" s="17"/>
      <c r="G49" s="17"/>
      <c r="H49" s="17"/>
      <c r="I49" s="15" t="str">
        <f t="shared" si="3"/>
        <v/>
      </c>
      <c r="J49" s="15" t="str">
        <f>IF($B49="","",Setup!$B$13)</f>
        <v/>
      </c>
      <c r="K49" s="18" t="str">
        <f t="shared" si="4"/>
        <v/>
      </c>
      <c r="L49" s="19" t="str">
        <f>IF(K49="","",INDEX(Setup!$B$16:$B$23,MATCH(K49*100,Setup!$A$16:$A$23,1)))</f>
        <v/>
      </c>
      <c r="M49" s="19" t="str">
        <f t="shared" si="5"/>
        <v/>
      </c>
      <c r="N49" s="19" t="str">
        <f>IF($B49="","",IF(OR(AND(Setup!$A$7&lt;&gt;"",OR(C49="AB",N(C49)&lt;Setup!$C$7)),AND(Setup!$A$8&lt;&gt;"",OR(D49="AB",N(D49)&lt;Setup!$C$8)),AND(Setup!$A$9&lt;&gt;"",OR(E49="AB",N(E49)&lt;Setup!$C$9)),AND(Setup!$A$10&lt;&gt;"",OR(F49="AB",N(F49)&lt;Setup!$C$10)),AND(Setup!$A$11&lt;&gt;"",OR(G49="AB",N(G49)&lt;Setup!$C$11)),AND(Setup!$A$12&lt;&gt;"",OR(H49="AB",N(H49)&lt;Setup!$C$12))),"Fail","Pass"))</f>
        <v/>
      </c>
    </row>
    <row r="50" spans="1:14" x14ac:dyDescent="0.3">
      <c r="A50" s="17"/>
      <c r="B50" s="13"/>
      <c r="C50" s="17"/>
      <c r="D50" s="17"/>
      <c r="E50" s="17"/>
      <c r="F50" s="17"/>
      <c r="G50" s="17"/>
      <c r="H50" s="17"/>
      <c r="I50" s="15" t="str">
        <f t="shared" si="3"/>
        <v/>
      </c>
      <c r="J50" s="15" t="str">
        <f>IF($B50="","",Setup!$B$13)</f>
        <v/>
      </c>
      <c r="K50" s="18" t="str">
        <f t="shared" si="4"/>
        <v/>
      </c>
      <c r="L50" s="19" t="str">
        <f>IF(K50="","",INDEX(Setup!$B$16:$B$23,MATCH(K50*100,Setup!$A$16:$A$23,1)))</f>
        <v/>
      </c>
      <c r="M50" s="19" t="str">
        <f t="shared" si="5"/>
        <v/>
      </c>
      <c r="N50" s="19" t="str">
        <f>IF($B50="","",IF(OR(AND(Setup!$A$7&lt;&gt;"",OR(C50="AB",N(C50)&lt;Setup!$C$7)),AND(Setup!$A$8&lt;&gt;"",OR(D50="AB",N(D50)&lt;Setup!$C$8)),AND(Setup!$A$9&lt;&gt;"",OR(E50="AB",N(E50)&lt;Setup!$C$9)),AND(Setup!$A$10&lt;&gt;"",OR(F50="AB",N(F50)&lt;Setup!$C$10)),AND(Setup!$A$11&lt;&gt;"",OR(G50="AB",N(G50)&lt;Setup!$C$11)),AND(Setup!$A$12&lt;&gt;"",OR(H50="AB",N(H50)&lt;Setup!$C$12))),"Fail","Pass"))</f>
        <v/>
      </c>
    </row>
    <row r="51" spans="1:14" x14ac:dyDescent="0.3">
      <c r="A51" s="17"/>
      <c r="B51" s="13"/>
      <c r="C51" s="17"/>
      <c r="D51" s="17"/>
      <c r="E51" s="17"/>
      <c r="F51" s="17"/>
      <c r="G51" s="17"/>
      <c r="H51" s="17"/>
      <c r="I51" s="15" t="str">
        <f t="shared" si="3"/>
        <v/>
      </c>
      <c r="J51" s="15" t="str">
        <f>IF($B51="","",Setup!$B$13)</f>
        <v/>
      </c>
      <c r="K51" s="18" t="str">
        <f t="shared" si="4"/>
        <v/>
      </c>
      <c r="L51" s="19" t="str">
        <f>IF(K51="","",INDEX(Setup!$B$16:$B$23,MATCH(K51*100,Setup!$A$16:$A$23,1)))</f>
        <v/>
      </c>
      <c r="M51" s="19" t="str">
        <f t="shared" si="5"/>
        <v/>
      </c>
      <c r="N51" s="19" t="str">
        <f>IF($B51="","",IF(OR(AND(Setup!$A$7&lt;&gt;"",OR(C51="AB",N(C51)&lt;Setup!$C$7)),AND(Setup!$A$8&lt;&gt;"",OR(D51="AB",N(D51)&lt;Setup!$C$8)),AND(Setup!$A$9&lt;&gt;"",OR(E51="AB",N(E51)&lt;Setup!$C$9)),AND(Setup!$A$10&lt;&gt;"",OR(F51="AB",N(F51)&lt;Setup!$C$10)),AND(Setup!$A$11&lt;&gt;"",OR(G51="AB",N(G51)&lt;Setup!$C$11)),AND(Setup!$A$12&lt;&gt;"",OR(H51="AB",N(H51)&lt;Setup!$C$12))),"Fail","Pass"))</f>
        <v/>
      </c>
    </row>
    <row r="52" spans="1:14" x14ac:dyDescent="0.3">
      <c r="A52" s="17"/>
      <c r="B52" s="13"/>
      <c r="C52" s="17"/>
      <c r="D52" s="17"/>
      <c r="E52" s="17"/>
      <c r="F52" s="17"/>
      <c r="G52" s="17"/>
      <c r="H52" s="17"/>
      <c r="I52" s="15" t="str">
        <f t="shared" si="3"/>
        <v/>
      </c>
      <c r="J52" s="15" t="str">
        <f>IF($B52="","",Setup!$B$13)</f>
        <v/>
      </c>
      <c r="K52" s="18" t="str">
        <f t="shared" si="4"/>
        <v/>
      </c>
      <c r="L52" s="19" t="str">
        <f>IF(K52="","",INDEX(Setup!$B$16:$B$23,MATCH(K52*100,Setup!$A$16:$A$23,1)))</f>
        <v/>
      </c>
      <c r="M52" s="19" t="str">
        <f t="shared" si="5"/>
        <v/>
      </c>
      <c r="N52" s="19" t="str">
        <f>IF($B52="","",IF(OR(AND(Setup!$A$7&lt;&gt;"",OR(C52="AB",N(C52)&lt;Setup!$C$7)),AND(Setup!$A$8&lt;&gt;"",OR(D52="AB",N(D52)&lt;Setup!$C$8)),AND(Setup!$A$9&lt;&gt;"",OR(E52="AB",N(E52)&lt;Setup!$C$9)),AND(Setup!$A$10&lt;&gt;"",OR(F52="AB",N(F52)&lt;Setup!$C$10)),AND(Setup!$A$11&lt;&gt;"",OR(G52="AB",N(G52)&lt;Setup!$C$11)),AND(Setup!$A$12&lt;&gt;"",OR(H52="AB",N(H52)&lt;Setup!$C$12))),"Fail","Pass"))</f>
        <v/>
      </c>
    </row>
    <row r="53" spans="1:14" x14ac:dyDescent="0.3">
      <c r="A53" s="17"/>
      <c r="B53" s="13"/>
      <c r="C53" s="17"/>
      <c r="D53" s="17"/>
      <c r="E53" s="17"/>
      <c r="F53" s="17"/>
      <c r="G53" s="17"/>
      <c r="H53" s="17"/>
      <c r="I53" s="15" t="str">
        <f t="shared" si="3"/>
        <v/>
      </c>
      <c r="J53" s="15" t="str">
        <f>IF($B53="","",Setup!$B$13)</f>
        <v/>
      </c>
      <c r="K53" s="18" t="str">
        <f t="shared" si="4"/>
        <v/>
      </c>
      <c r="L53" s="19" t="str">
        <f>IF(K53="","",INDEX(Setup!$B$16:$B$23,MATCH(K53*100,Setup!$A$16:$A$23,1)))</f>
        <v/>
      </c>
      <c r="M53" s="19" t="str">
        <f t="shared" si="5"/>
        <v/>
      </c>
      <c r="N53" s="19" t="str">
        <f>IF($B53="","",IF(OR(AND(Setup!$A$7&lt;&gt;"",OR(C53="AB",N(C53)&lt;Setup!$C$7)),AND(Setup!$A$8&lt;&gt;"",OR(D53="AB",N(D53)&lt;Setup!$C$8)),AND(Setup!$A$9&lt;&gt;"",OR(E53="AB",N(E53)&lt;Setup!$C$9)),AND(Setup!$A$10&lt;&gt;"",OR(F53="AB",N(F53)&lt;Setup!$C$10)),AND(Setup!$A$11&lt;&gt;"",OR(G53="AB",N(G53)&lt;Setup!$C$11)),AND(Setup!$A$12&lt;&gt;"",OR(H53="AB",N(H53)&lt;Setup!$C$12))),"Fail","Pass"))</f>
        <v/>
      </c>
    </row>
    <row r="54" spans="1:14" x14ac:dyDescent="0.3">
      <c r="A54" s="17"/>
      <c r="B54" s="13"/>
      <c r="C54" s="17"/>
      <c r="D54" s="17"/>
      <c r="E54" s="17"/>
      <c r="F54" s="17"/>
      <c r="G54" s="17"/>
      <c r="H54" s="17"/>
      <c r="I54" s="15" t="str">
        <f t="shared" si="3"/>
        <v/>
      </c>
      <c r="J54" s="15" t="str">
        <f>IF($B54="","",Setup!$B$13)</f>
        <v/>
      </c>
      <c r="K54" s="18" t="str">
        <f t="shared" si="4"/>
        <v/>
      </c>
      <c r="L54" s="19" t="str">
        <f>IF(K54="","",INDEX(Setup!$B$16:$B$23,MATCH(K54*100,Setup!$A$16:$A$23,1)))</f>
        <v/>
      </c>
      <c r="M54" s="19" t="str">
        <f t="shared" si="5"/>
        <v/>
      </c>
      <c r="N54" s="19" t="str">
        <f>IF($B54="","",IF(OR(AND(Setup!$A$7&lt;&gt;"",OR(C54="AB",N(C54)&lt;Setup!$C$7)),AND(Setup!$A$8&lt;&gt;"",OR(D54="AB",N(D54)&lt;Setup!$C$8)),AND(Setup!$A$9&lt;&gt;"",OR(E54="AB",N(E54)&lt;Setup!$C$9)),AND(Setup!$A$10&lt;&gt;"",OR(F54="AB",N(F54)&lt;Setup!$C$10)),AND(Setup!$A$11&lt;&gt;"",OR(G54="AB",N(G54)&lt;Setup!$C$11)),AND(Setup!$A$12&lt;&gt;"",OR(H54="AB",N(H54)&lt;Setup!$C$12))),"Fail","Pass"))</f>
        <v/>
      </c>
    </row>
    <row r="55" spans="1:14" x14ac:dyDescent="0.3">
      <c r="A55" s="17"/>
      <c r="B55" s="13"/>
      <c r="C55" s="17"/>
      <c r="D55" s="17"/>
      <c r="E55" s="17"/>
      <c r="F55" s="17"/>
      <c r="G55" s="17"/>
      <c r="H55" s="17"/>
      <c r="I55" s="15" t="str">
        <f t="shared" si="3"/>
        <v/>
      </c>
      <c r="J55" s="15" t="str">
        <f>IF($B55="","",Setup!$B$13)</f>
        <v/>
      </c>
      <c r="K55" s="18" t="str">
        <f t="shared" si="4"/>
        <v/>
      </c>
      <c r="L55" s="19" t="str">
        <f>IF(K55="","",INDEX(Setup!$B$16:$B$23,MATCH(K55*100,Setup!$A$16:$A$23,1)))</f>
        <v/>
      </c>
      <c r="M55" s="19" t="str">
        <f t="shared" si="5"/>
        <v/>
      </c>
      <c r="N55" s="19" t="str">
        <f>IF($B55="","",IF(OR(AND(Setup!$A$7&lt;&gt;"",OR(C55="AB",N(C55)&lt;Setup!$C$7)),AND(Setup!$A$8&lt;&gt;"",OR(D55="AB",N(D55)&lt;Setup!$C$8)),AND(Setup!$A$9&lt;&gt;"",OR(E55="AB",N(E55)&lt;Setup!$C$9)),AND(Setup!$A$10&lt;&gt;"",OR(F55="AB",N(F55)&lt;Setup!$C$10)),AND(Setup!$A$11&lt;&gt;"",OR(G55="AB",N(G55)&lt;Setup!$C$11)),AND(Setup!$A$12&lt;&gt;"",OR(H55="AB",N(H55)&lt;Setup!$C$12))),"Fail","Pass"))</f>
        <v/>
      </c>
    </row>
    <row r="56" spans="1:14" x14ac:dyDescent="0.3">
      <c r="A56" s="17"/>
      <c r="B56" s="13"/>
      <c r="C56" s="17"/>
      <c r="D56" s="17"/>
      <c r="E56" s="17"/>
      <c r="F56" s="17"/>
      <c r="G56" s="17"/>
      <c r="H56" s="17"/>
      <c r="I56" s="15" t="str">
        <f t="shared" si="3"/>
        <v/>
      </c>
      <c r="J56" s="15" t="str">
        <f>IF($B56="","",Setup!$B$13)</f>
        <v/>
      </c>
      <c r="K56" s="18" t="str">
        <f t="shared" si="4"/>
        <v/>
      </c>
      <c r="L56" s="19" t="str">
        <f>IF(K56="","",INDEX(Setup!$B$16:$B$23,MATCH(K56*100,Setup!$A$16:$A$23,1)))</f>
        <v/>
      </c>
      <c r="M56" s="19" t="str">
        <f t="shared" si="5"/>
        <v/>
      </c>
      <c r="N56" s="19" t="str">
        <f>IF($B56="","",IF(OR(AND(Setup!$A$7&lt;&gt;"",OR(C56="AB",N(C56)&lt;Setup!$C$7)),AND(Setup!$A$8&lt;&gt;"",OR(D56="AB",N(D56)&lt;Setup!$C$8)),AND(Setup!$A$9&lt;&gt;"",OR(E56="AB",N(E56)&lt;Setup!$C$9)),AND(Setup!$A$10&lt;&gt;"",OR(F56="AB",N(F56)&lt;Setup!$C$10)),AND(Setup!$A$11&lt;&gt;"",OR(G56="AB",N(G56)&lt;Setup!$C$11)),AND(Setup!$A$12&lt;&gt;"",OR(H56="AB",N(H56)&lt;Setup!$C$12))),"Fail","Pass"))</f>
        <v/>
      </c>
    </row>
    <row r="57" spans="1:14" x14ac:dyDescent="0.3">
      <c r="A57" s="17"/>
      <c r="B57" s="13"/>
      <c r="C57" s="17"/>
      <c r="D57" s="17"/>
      <c r="E57" s="17"/>
      <c r="F57" s="17"/>
      <c r="G57" s="17"/>
      <c r="H57" s="17"/>
      <c r="I57" s="15" t="str">
        <f t="shared" si="3"/>
        <v/>
      </c>
      <c r="J57" s="15" t="str">
        <f>IF($B57="","",Setup!$B$13)</f>
        <v/>
      </c>
      <c r="K57" s="18" t="str">
        <f t="shared" si="4"/>
        <v/>
      </c>
      <c r="L57" s="19" t="str">
        <f>IF(K57="","",INDEX(Setup!$B$16:$B$23,MATCH(K57*100,Setup!$A$16:$A$23,1)))</f>
        <v/>
      </c>
      <c r="M57" s="19" t="str">
        <f t="shared" si="5"/>
        <v/>
      </c>
      <c r="N57" s="19" t="str">
        <f>IF($B57="","",IF(OR(AND(Setup!$A$7&lt;&gt;"",OR(C57="AB",N(C57)&lt;Setup!$C$7)),AND(Setup!$A$8&lt;&gt;"",OR(D57="AB",N(D57)&lt;Setup!$C$8)),AND(Setup!$A$9&lt;&gt;"",OR(E57="AB",N(E57)&lt;Setup!$C$9)),AND(Setup!$A$10&lt;&gt;"",OR(F57="AB",N(F57)&lt;Setup!$C$10)),AND(Setup!$A$11&lt;&gt;"",OR(G57="AB",N(G57)&lt;Setup!$C$11)),AND(Setup!$A$12&lt;&gt;"",OR(H57="AB",N(H57)&lt;Setup!$C$12))),"Fail","Pass"))</f>
        <v/>
      </c>
    </row>
    <row r="58" spans="1:14" x14ac:dyDescent="0.3">
      <c r="A58" s="17"/>
      <c r="B58" s="13"/>
      <c r="C58" s="17"/>
      <c r="D58" s="17"/>
      <c r="E58" s="17"/>
      <c r="F58" s="17"/>
      <c r="G58" s="17"/>
      <c r="H58" s="17"/>
      <c r="I58" s="15" t="str">
        <f t="shared" si="3"/>
        <v/>
      </c>
      <c r="J58" s="15" t="str">
        <f>IF($B58="","",Setup!$B$13)</f>
        <v/>
      </c>
      <c r="K58" s="18" t="str">
        <f t="shared" si="4"/>
        <v/>
      </c>
      <c r="L58" s="19" t="str">
        <f>IF(K58="","",INDEX(Setup!$B$16:$B$23,MATCH(K58*100,Setup!$A$16:$A$23,1)))</f>
        <v/>
      </c>
      <c r="M58" s="19" t="str">
        <f t="shared" si="5"/>
        <v/>
      </c>
      <c r="N58" s="19" t="str">
        <f>IF($B58="","",IF(OR(AND(Setup!$A$7&lt;&gt;"",OR(C58="AB",N(C58)&lt;Setup!$C$7)),AND(Setup!$A$8&lt;&gt;"",OR(D58="AB",N(D58)&lt;Setup!$C$8)),AND(Setup!$A$9&lt;&gt;"",OR(E58="AB",N(E58)&lt;Setup!$C$9)),AND(Setup!$A$10&lt;&gt;"",OR(F58="AB",N(F58)&lt;Setup!$C$10)),AND(Setup!$A$11&lt;&gt;"",OR(G58="AB",N(G58)&lt;Setup!$C$11)),AND(Setup!$A$12&lt;&gt;"",OR(H58="AB",N(H58)&lt;Setup!$C$12))),"Fail","Pass"))</f>
        <v/>
      </c>
    </row>
    <row r="59" spans="1:14" x14ac:dyDescent="0.3">
      <c r="A59" s="17"/>
      <c r="B59" s="13"/>
      <c r="C59" s="17"/>
      <c r="D59" s="17"/>
      <c r="E59" s="17"/>
      <c r="F59" s="17"/>
      <c r="G59" s="17"/>
      <c r="H59" s="17"/>
      <c r="I59" s="15" t="str">
        <f t="shared" si="3"/>
        <v/>
      </c>
      <c r="J59" s="15" t="str">
        <f>IF($B59="","",Setup!$B$13)</f>
        <v/>
      </c>
      <c r="K59" s="18" t="str">
        <f t="shared" si="4"/>
        <v/>
      </c>
      <c r="L59" s="19" t="str">
        <f>IF(K59="","",INDEX(Setup!$B$16:$B$23,MATCH(K59*100,Setup!$A$16:$A$23,1)))</f>
        <v/>
      </c>
      <c r="M59" s="19" t="str">
        <f t="shared" si="5"/>
        <v/>
      </c>
      <c r="N59" s="19" t="str">
        <f>IF($B59="","",IF(OR(AND(Setup!$A$7&lt;&gt;"",OR(C59="AB",N(C59)&lt;Setup!$C$7)),AND(Setup!$A$8&lt;&gt;"",OR(D59="AB",N(D59)&lt;Setup!$C$8)),AND(Setup!$A$9&lt;&gt;"",OR(E59="AB",N(E59)&lt;Setup!$C$9)),AND(Setup!$A$10&lt;&gt;"",OR(F59="AB",N(F59)&lt;Setup!$C$10)),AND(Setup!$A$11&lt;&gt;"",OR(G59="AB",N(G59)&lt;Setup!$C$11)),AND(Setup!$A$12&lt;&gt;"",OR(H59="AB",N(H59)&lt;Setup!$C$12))),"Fail","Pass"))</f>
        <v/>
      </c>
    </row>
    <row r="60" spans="1:14" x14ac:dyDescent="0.3">
      <c r="A60" s="17"/>
      <c r="B60" s="13"/>
      <c r="C60" s="17"/>
      <c r="D60" s="17"/>
      <c r="E60" s="17"/>
      <c r="F60" s="17"/>
      <c r="G60" s="17"/>
      <c r="H60" s="17"/>
      <c r="I60" s="15" t="str">
        <f t="shared" si="3"/>
        <v/>
      </c>
      <c r="J60" s="15" t="str">
        <f>IF($B60="","",Setup!$B$13)</f>
        <v/>
      </c>
      <c r="K60" s="18" t="str">
        <f t="shared" si="4"/>
        <v/>
      </c>
      <c r="L60" s="19" t="str">
        <f>IF(K60="","",INDEX(Setup!$B$16:$B$23,MATCH(K60*100,Setup!$A$16:$A$23,1)))</f>
        <v/>
      </c>
      <c r="M60" s="19" t="str">
        <f t="shared" si="5"/>
        <v/>
      </c>
      <c r="N60" s="19" t="str">
        <f>IF($B60="","",IF(OR(AND(Setup!$A$7&lt;&gt;"",OR(C60="AB",N(C60)&lt;Setup!$C$7)),AND(Setup!$A$8&lt;&gt;"",OR(D60="AB",N(D60)&lt;Setup!$C$8)),AND(Setup!$A$9&lt;&gt;"",OR(E60="AB",N(E60)&lt;Setup!$C$9)),AND(Setup!$A$10&lt;&gt;"",OR(F60="AB",N(F60)&lt;Setup!$C$10)),AND(Setup!$A$11&lt;&gt;"",OR(G60="AB",N(G60)&lt;Setup!$C$11)),AND(Setup!$A$12&lt;&gt;"",OR(H60="AB",N(H60)&lt;Setup!$C$12))),"Fail","Pass"))</f>
        <v/>
      </c>
    </row>
    <row r="61" spans="1:14" x14ac:dyDescent="0.3">
      <c r="A61" s="17"/>
      <c r="B61" s="13"/>
      <c r="C61" s="17"/>
      <c r="D61" s="17"/>
      <c r="E61" s="17"/>
      <c r="F61" s="17"/>
      <c r="G61" s="17"/>
      <c r="H61" s="17"/>
      <c r="I61" s="15" t="str">
        <f t="shared" si="3"/>
        <v/>
      </c>
      <c r="J61" s="15" t="str">
        <f>IF($B61="","",Setup!$B$13)</f>
        <v/>
      </c>
      <c r="K61" s="18" t="str">
        <f t="shared" si="4"/>
        <v/>
      </c>
      <c r="L61" s="19" t="str">
        <f>IF(K61="","",INDEX(Setup!$B$16:$B$23,MATCH(K61*100,Setup!$A$16:$A$23,1)))</f>
        <v/>
      </c>
      <c r="M61" s="19" t="str">
        <f t="shared" si="5"/>
        <v/>
      </c>
      <c r="N61" s="19" t="str">
        <f>IF($B61="","",IF(OR(AND(Setup!$A$7&lt;&gt;"",OR(C61="AB",N(C61)&lt;Setup!$C$7)),AND(Setup!$A$8&lt;&gt;"",OR(D61="AB",N(D61)&lt;Setup!$C$8)),AND(Setup!$A$9&lt;&gt;"",OR(E61="AB",N(E61)&lt;Setup!$C$9)),AND(Setup!$A$10&lt;&gt;"",OR(F61="AB",N(F61)&lt;Setup!$C$10)),AND(Setup!$A$11&lt;&gt;"",OR(G61="AB",N(G61)&lt;Setup!$C$11)),AND(Setup!$A$12&lt;&gt;"",OR(H61="AB",N(H61)&lt;Setup!$C$12))),"Fail","Pass"))</f>
        <v/>
      </c>
    </row>
    <row r="62" spans="1:14" x14ac:dyDescent="0.3">
      <c r="A62" s="17"/>
      <c r="B62" s="13"/>
      <c r="C62" s="17"/>
      <c r="D62" s="17"/>
      <c r="E62" s="17"/>
      <c r="F62" s="17"/>
      <c r="G62" s="17"/>
      <c r="H62" s="17"/>
      <c r="I62" s="15" t="str">
        <f t="shared" si="3"/>
        <v/>
      </c>
      <c r="J62" s="15" t="str">
        <f>IF($B62="","",Setup!$B$13)</f>
        <v/>
      </c>
      <c r="K62" s="18" t="str">
        <f t="shared" si="4"/>
        <v/>
      </c>
      <c r="L62" s="19" t="str">
        <f>IF(K62="","",INDEX(Setup!$B$16:$B$23,MATCH(K62*100,Setup!$A$16:$A$23,1)))</f>
        <v/>
      </c>
      <c r="M62" s="19" t="str">
        <f t="shared" si="5"/>
        <v/>
      </c>
      <c r="N62" s="19" t="str">
        <f>IF($B62="","",IF(OR(AND(Setup!$A$7&lt;&gt;"",OR(C62="AB",N(C62)&lt;Setup!$C$7)),AND(Setup!$A$8&lt;&gt;"",OR(D62="AB",N(D62)&lt;Setup!$C$8)),AND(Setup!$A$9&lt;&gt;"",OR(E62="AB",N(E62)&lt;Setup!$C$9)),AND(Setup!$A$10&lt;&gt;"",OR(F62="AB",N(F62)&lt;Setup!$C$10)),AND(Setup!$A$11&lt;&gt;"",OR(G62="AB",N(G62)&lt;Setup!$C$11)),AND(Setup!$A$12&lt;&gt;"",OR(H62="AB",N(H62)&lt;Setup!$C$12))),"Fail","Pass"))</f>
        <v/>
      </c>
    </row>
    <row r="63" spans="1:14" x14ac:dyDescent="0.3">
      <c r="A63" s="17"/>
      <c r="B63" s="13"/>
      <c r="C63" s="17"/>
      <c r="D63" s="17"/>
      <c r="E63" s="17"/>
      <c r="F63" s="17"/>
      <c r="G63" s="17"/>
      <c r="H63" s="17"/>
      <c r="I63" s="15" t="str">
        <f t="shared" si="3"/>
        <v/>
      </c>
      <c r="J63" s="15" t="str">
        <f>IF($B63="","",Setup!$B$13)</f>
        <v/>
      </c>
      <c r="K63" s="18" t="str">
        <f t="shared" si="4"/>
        <v/>
      </c>
      <c r="L63" s="19" t="str">
        <f>IF(K63="","",INDEX(Setup!$B$16:$B$23,MATCH(K63*100,Setup!$A$16:$A$23,1)))</f>
        <v/>
      </c>
      <c r="M63" s="19" t="str">
        <f t="shared" si="5"/>
        <v/>
      </c>
      <c r="N63" s="19" t="str">
        <f>IF($B63="","",IF(OR(AND(Setup!$A$7&lt;&gt;"",OR(C63="AB",N(C63)&lt;Setup!$C$7)),AND(Setup!$A$8&lt;&gt;"",OR(D63="AB",N(D63)&lt;Setup!$C$8)),AND(Setup!$A$9&lt;&gt;"",OR(E63="AB",N(E63)&lt;Setup!$C$9)),AND(Setup!$A$10&lt;&gt;"",OR(F63="AB",N(F63)&lt;Setup!$C$10)),AND(Setup!$A$11&lt;&gt;"",OR(G63="AB",N(G63)&lt;Setup!$C$11)),AND(Setup!$A$12&lt;&gt;"",OR(H63="AB",N(H63)&lt;Setup!$C$12))),"Fail","Pass"))</f>
        <v/>
      </c>
    </row>
  </sheetData>
  <sheetProtection sheet="1" formatCells="0" formatColumns="0" formatRows="0" sort="0" autoFilter="0"/>
  <conditionalFormatting sqref="N4:N63">
    <cfRule type="cellIs" dxfId="0" priority="1" operator="equal">
      <formula>"Fail"</formula>
    </cfRule>
  </conditionalFormatting>
  <pageMargins left="0.4" right="0.4" top="1" bottom="1" header="0.5" footer="0.5"/>
  <pageSetup paperSize="9" fitToHeight="0"/>
  <headerFooter>
    <oddFooter>&amp;C&amp;8 Toolkit by GroupChatOn  ·  toolkit.groupchaton.com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2563EB"/>
    <pageSetUpPr fitToPage="1"/>
  </sheetPr>
  <dimension ref="A1:E29"/>
  <sheetViews>
    <sheetView showGridLines="0" workbookViewId="0"/>
  </sheetViews>
  <sheetFormatPr defaultRowHeight="14.4" x14ac:dyDescent="0.3"/>
  <cols>
    <col min="1" max="1" width="26" customWidth="1"/>
    <col min="2" max="5" width="14" customWidth="1"/>
  </cols>
  <sheetData>
    <row r="1" spans="1:5" ht="21" x14ac:dyDescent="0.3">
      <c r="A1" s="33" t="str">
        <f>Setup!B2</f>
        <v>Govt. Senior Secondary School</v>
      </c>
      <c r="B1" s="30"/>
      <c r="C1" s="30"/>
      <c r="D1" s="30"/>
      <c r="E1" s="30"/>
    </row>
    <row r="2" spans="1:5" x14ac:dyDescent="0.3">
      <c r="A2" s="29" t="str">
        <f>"REPORT CARD  ·  "&amp;Setup!B4</f>
        <v>REPORT CARD  ·  Half-yearly examination</v>
      </c>
      <c r="B2" s="30"/>
      <c r="C2" s="30"/>
      <c r="D2" s="30"/>
      <c r="E2" s="30"/>
    </row>
    <row r="4" spans="1:5" x14ac:dyDescent="0.3">
      <c r="A4" s="12" t="s">
        <v>64</v>
      </c>
      <c r="B4" s="20">
        <v>1</v>
      </c>
    </row>
    <row r="5" spans="1:5" x14ac:dyDescent="0.3">
      <c r="A5" s="12" t="s">
        <v>50</v>
      </c>
      <c r="B5" s="32" t="str">
        <f>IFERROR(INDEX(Marks!$B$4:$B$63,MATCH($B$4,Marks!$A$4:$A$63,0)),"")</f>
        <v>Aarav Sharma</v>
      </c>
      <c r="C5" s="30"/>
      <c r="D5" s="30"/>
      <c r="E5" s="30"/>
    </row>
    <row r="6" spans="1:5" x14ac:dyDescent="0.3">
      <c r="A6" s="12" t="s">
        <v>65</v>
      </c>
      <c r="B6" s="32" t="str">
        <f>Setup!B3</f>
        <v>VIII-B</v>
      </c>
      <c r="C6" s="30"/>
      <c r="D6" s="30"/>
      <c r="E6" s="30"/>
    </row>
    <row r="8" spans="1:5" ht="31.95" customHeight="1" x14ac:dyDescent="0.3">
      <c r="A8" s="14" t="s">
        <v>66</v>
      </c>
      <c r="B8" s="14" t="s">
        <v>67</v>
      </c>
      <c r="C8" s="14" t="s">
        <v>68</v>
      </c>
      <c r="D8" s="14" t="s">
        <v>69</v>
      </c>
      <c r="E8" s="14" t="s">
        <v>39</v>
      </c>
    </row>
    <row r="9" spans="1:5" x14ac:dyDescent="0.3">
      <c r="A9" s="21" t="str">
        <f>IF(Setup!A7="","",Setup!A7)</f>
        <v>English</v>
      </c>
      <c r="B9" s="22">
        <f>IF(A9="","",Setup!B7)</f>
        <v>100</v>
      </c>
      <c r="C9" s="22">
        <f>IF(A9="","",IFERROR(IF(INDEX(Marks!$C$4:$C$63,MATCH($B$4,Marks!$A$4:$A$63,0))="","",INDEX(Marks!$C$4:$C$63,MATCH($B$4,Marks!$A$4:$A$63,0))),""))</f>
        <v>57</v>
      </c>
      <c r="D9" s="23">
        <f t="shared" ref="D9:D14" si="0">IF(OR(A9="",C9=""),"",N(C9)/B9)</f>
        <v>0.56999999999999995</v>
      </c>
      <c r="E9" s="22" t="str">
        <f>IF(D9="","",INDEX(Setup!$B$16:$B$23,MATCH(D9*100,Setup!$A$16:$A$23,1)))</f>
        <v>C1</v>
      </c>
    </row>
    <row r="10" spans="1:5" x14ac:dyDescent="0.3">
      <c r="A10" s="21" t="str">
        <f>IF(Setup!A8="","",Setup!A8)</f>
        <v>Hindi</v>
      </c>
      <c r="B10" s="22">
        <f>IF(A10="","",Setup!B8)</f>
        <v>100</v>
      </c>
      <c r="C10" s="22">
        <f>IF(A10="","",IFERROR(IF(INDEX(Marks!$D$4:$D$63,MATCH($B$4,Marks!$A$4:$A$63,0))="","",INDEX(Marks!$D$4:$D$63,MATCH($B$4,Marks!$A$4:$A$63,0))),""))</f>
        <v>79</v>
      </c>
      <c r="D10" s="23">
        <f t="shared" si="0"/>
        <v>0.79</v>
      </c>
      <c r="E10" s="22" t="str">
        <f>IF(D10="","",INDEX(Setup!$B$16:$B$23,MATCH(D10*100,Setup!$A$16:$A$23,1)))</f>
        <v>B1</v>
      </c>
    </row>
    <row r="11" spans="1:5" x14ac:dyDescent="0.3">
      <c r="A11" s="21" t="str">
        <f>IF(Setup!A9="","",Setup!A9)</f>
        <v>Mathematics</v>
      </c>
      <c r="B11" s="22">
        <f>IF(A11="","",Setup!B9)</f>
        <v>100</v>
      </c>
      <c r="C11" s="22">
        <f>IF(A11="","",IFERROR(IF(INDEX(Marks!$E$4:$E$63,MATCH($B$4,Marks!$A$4:$A$63,0))="","",INDEX(Marks!$E$4:$E$63,MATCH($B$4,Marks!$A$4:$A$63,0))),""))</f>
        <v>76</v>
      </c>
      <c r="D11" s="23">
        <f t="shared" si="0"/>
        <v>0.76</v>
      </c>
      <c r="E11" s="22" t="str">
        <f>IF(D11="","",INDEX(Setup!$B$16:$B$23,MATCH(D11*100,Setup!$A$16:$A$23,1)))</f>
        <v>B1</v>
      </c>
    </row>
    <row r="12" spans="1:5" x14ac:dyDescent="0.3">
      <c r="A12" s="21" t="str">
        <f>IF(Setup!A10="","",Setup!A10)</f>
        <v>Science</v>
      </c>
      <c r="B12" s="22">
        <f>IF(A12="","",Setup!B10)</f>
        <v>100</v>
      </c>
      <c r="C12" s="22">
        <f>IF(A12="","",IFERROR(IF(INDEX(Marks!$F$4:$F$63,MATCH($B$4,Marks!$A$4:$A$63,0))="","",INDEX(Marks!$F$4:$F$63,MATCH($B$4,Marks!$A$4:$A$63,0))),""))</f>
        <v>50</v>
      </c>
      <c r="D12" s="23">
        <f t="shared" si="0"/>
        <v>0.5</v>
      </c>
      <c r="E12" s="22" t="str">
        <f>IF(D12="","",INDEX(Setup!$B$16:$B$23,MATCH(D12*100,Setup!$A$16:$A$23,1)))</f>
        <v>C2</v>
      </c>
    </row>
    <row r="13" spans="1:5" x14ac:dyDescent="0.3">
      <c r="A13" s="21" t="str">
        <f>IF(Setup!A11="","",Setup!A11)</f>
        <v>Social Science</v>
      </c>
      <c r="B13" s="22">
        <f>IF(A13="","",Setup!B11)</f>
        <v>100</v>
      </c>
      <c r="C13" s="22">
        <f>IF(A13="","",IFERROR(IF(INDEX(Marks!$G$4:$G$63,MATCH($B$4,Marks!$A$4:$A$63,0))="","",INDEX(Marks!$G$4:$G$63,MATCH($B$4,Marks!$A$4:$A$63,0))),""))</f>
        <v>65</v>
      </c>
      <c r="D13" s="23">
        <f t="shared" si="0"/>
        <v>0.65</v>
      </c>
      <c r="E13" s="22" t="str">
        <f>IF(D13="","",INDEX(Setup!$B$16:$B$23,MATCH(D13*100,Setup!$A$16:$A$23,1)))</f>
        <v>B2</v>
      </c>
    </row>
    <row r="14" spans="1:5" x14ac:dyDescent="0.3">
      <c r="A14" s="21" t="str">
        <f>IF(Setup!A12="","",Setup!A12)</f>
        <v>Punjabi</v>
      </c>
      <c r="B14" s="22">
        <f>IF(A14="","",Setup!B12)</f>
        <v>100</v>
      </c>
      <c r="C14" s="22">
        <f>IF(A14="","",IFERROR(IF(INDEX(Marks!$H$4:$H$63,MATCH($B$4,Marks!$A$4:$A$63,0))="","",INDEX(Marks!$H$4:$H$63,MATCH($B$4,Marks!$A$4:$A$63,0))),""))</f>
        <v>80</v>
      </c>
      <c r="D14" s="23">
        <f t="shared" si="0"/>
        <v>0.8</v>
      </c>
      <c r="E14" s="22" t="str">
        <f>IF(D14="","",INDEX(Setup!$B$16:$B$23,MATCH(D14*100,Setup!$A$16:$A$23,1)))</f>
        <v>B1</v>
      </c>
    </row>
    <row r="16" spans="1:5" x14ac:dyDescent="0.3">
      <c r="A16" s="12" t="s">
        <v>51</v>
      </c>
      <c r="B16" s="24">
        <f>IFERROR(INDEX(Marks!$I$4:$I$63,MATCH($B$4,Marks!$A$4:$A$63,0)),"")</f>
        <v>407</v>
      </c>
    </row>
    <row r="17" spans="1:5" x14ac:dyDescent="0.3">
      <c r="A17" s="12" t="s">
        <v>70</v>
      </c>
      <c r="B17" s="25">
        <f>IFERROR(INDEX(Marks!$K$4:$K$63,MATCH($B$4,Marks!$A$4:$A$63,0)),"")</f>
        <v>0.67833333333333334</v>
      </c>
    </row>
    <row r="18" spans="1:5" x14ac:dyDescent="0.3">
      <c r="A18" s="12" t="s">
        <v>39</v>
      </c>
      <c r="B18" s="24" t="str">
        <f>IFERROR(INDEX(Marks!$L$4:$L$63,MATCH($B$4,Marks!$A$4:$A$63,0)),"")</f>
        <v>B2</v>
      </c>
    </row>
    <row r="19" spans="1:5" x14ac:dyDescent="0.3">
      <c r="A19" s="12" t="s">
        <v>71</v>
      </c>
      <c r="B19" s="24">
        <f>IFERROR(INDEX(Marks!$M$4:$M$63,MATCH($B$4,Marks!$A$4:$A$63,0)),"")</f>
        <v>6</v>
      </c>
    </row>
    <row r="20" spans="1:5" x14ac:dyDescent="0.3">
      <c r="A20" s="12" t="s">
        <v>55</v>
      </c>
      <c r="B20" s="24" t="str">
        <f>IFERROR(INDEX(Marks!$N$4:$N$63,MATCH($B$4,Marks!$A$4:$A$63,0)),"")</f>
        <v>Pass</v>
      </c>
    </row>
    <row r="22" spans="1:5" x14ac:dyDescent="0.3">
      <c r="A22" s="12" t="s">
        <v>72</v>
      </c>
    </row>
    <row r="23" spans="1:5" x14ac:dyDescent="0.3">
      <c r="A23" s="31" t="s">
        <v>73</v>
      </c>
      <c r="B23" s="30"/>
      <c r="C23" s="30"/>
      <c r="D23" s="30"/>
      <c r="E23" s="30"/>
    </row>
    <row r="24" spans="1:5" x14ac:dyDescent="0.3">
      <c r="A24" s="30"/>
      <c r="B24" s="30"/>
      <c r="C24" s="30"/>
      <c r="D24" s="30"/>
      <c r="E24" s="30"/>
    </row>
    <row r="25" spans="1:5" x14ac:dyDescent="0.3">
      <c r="A25" s="30"/>
      <c r="B25" s="30"/>
      <c r="C25" s="30"/>
      <c r="D25" s="30"/>
      <c r="E25" s="30"/>
    </row>
    <row r="28" spans="1:5" x14ac:dyDescent="0.3">
      <c r="A28" t="s">
        <v>74</v>
      </c>
      <c r="C28" t="s">
        <v>74</v>
      </c>
      <c r="E28" t="s">
        <v>74</v>
      </c>
    </row>
    <row r="29" spans="1:5" x14ac:dyDescent="0.3">
      <c r="A29" s="26" t="s">
        <v>75</v>
      </c>
      <c r="C29" s="26" t="s">
        <v>76</v>
      </c>
      <c r="E29" s="26" t="s">
        <v>77</v>
      </c>
    </row>
  </sheetData>
  <sheetProtection sheet="1" formatCells="0" formatColumns="0" formatRows="0" sort="0" autoFilter="0"/>
  <mergeCells count="5">
    <mergeCell ref="A2:E2"/>
    <mergeCell ref="A23:E25"/>
    <mergeCell ref="B6:E6"/>
    <mergeCell ref="A1:E1"/>
    <mergeCell ref="B5:E5"/>
  </mergeCells>
  <pageMargins left="0.4" right="0.4" top="1" bottom="1" header="0.5" footer="0.5"/>
  <pageSetup paperSize="9" fitToHeight="0"/>
  <headerFooter>
    <oddFooter>&amp;C&amp;8 Toolkit by GroupChatOn  ·  toolkit.groupchaton.com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promptTitle="Pick from the list" prompt="Pick a roll number" xr:uid="{00000000-0002-0000-0300-000000000000}">
          <x14:formula1>
            <xm:f>Marks!$A$4:$A$63</xm:f>
          </x14:formula1>
          <xm:sqref>B4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How to use</vt:lpstr>
      <vt:lpstr>Setup</vt:lpstr>
      <vt:lpstr>Marks</vt:lpstr>
      <vt:lpstr>Report Card</vt:lpstr>
      <vt:lpstr>'Report Card'!Print_Area</vt:lpstr>
    </vt:vector>
  </TitlesOfParts>
  <Company>Nivesh Sahayak</Company>
  <LinksUpToDate>false</LinksUpToDate>
  <SharedDoc>false</SharedDoc>
  <HyperlinkBase>https://www.niveshsahayak.in/</HyperlinkBase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Marks Sheet &amp; Report Card (Excel)</dc:title>
  <dc:subject>Free Excel result sheet: enter marks for up to 6 subjects and 60 students; totals, percentage, grade, rank and pass/fail calculate, and a printable report card fills in.</dc:subject>
  <dc:creator>Nivesh Sahayak</dc:creator>
  <cp:keywords>Toolkit by GroupChatOn; Designed &amp; Developed by: Nivesh Sahayak</cp:keywords>
  <dc:description>Marks Sheet &amp; Report Card (Excel). From Toolkit by GroupChatOn (https://toolkit.groupchaton.com). Designed &amp; Developed by: Nivesh Sahayak (https://www.niveshsahayak.in/)</dc:description>
  <cp:lastModifiedBy>Nivesh Sahayak</cp:lastModifiedBy>
  <dcterms:created xsi:type="dcterms:W3CDTF">2026-11-02T18:21:42Z</dcterms:created>
  <dcterms:modified xsi:type="dcterms:W3CDTF">2026-11-02T18:22:54Z</dcterms:modified>
  <cp:category>Teachers &amp; Tutors</cp:category>
</cp:coreProperties>
</file>